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
    </mc:Choice>
  </mc:AlternateContent>
  <bookViews>
    <workbookView xWindow="360" yWindow="450" windowWidth="20730" windowHeight="10710" tabRatio="954"/>
  </bookViews>
  <sheets>
    <sheet name="Ҷадвали 1" sheetId="51" r:id="rId1"/>
    <sheet name="Ҷадвали 2 " sheetId="3" r:id="rId2"/>
    <sheet name="Ҷадвали 3" sheetId="5" r:id="rId3"/>
    <sheet name="Ҷадвали 4" sheetId="4" r:id="rId4"/>
    <sheet name="Чадвали 5." sheetId="46" r:id="rId5"/>
    <sheet name="Чадвали 6." sheetId="7" r:id="rId6"/>
    <sheet name="Чадвали 7." sheetId="8" r:id="rId7"/>
    <sheet name="Чадвали 8." sheetId="9" r:id="rId8"/>
    <sheet name="Ҷадвали 9" sheetId="10" r:id="rId9"/>
    <sheet name="МУК" sheetId="11" r:id="rId10"/>
    <sheet name="Ҷадвали 10" sheetId="12" r:id="rId11"/>
    <sheet name="Ҷадвали 10а" sheetId="13" r:id="rId12"/>
    <sheet name="Ҷадвали 10а2" sheetId="14" r:id="rId13"/>
    <sheet name="Ҷадвали 10б" sheetId="15" r:id="rId14"/>
    <sheet name="Ҷадвали 10в" sheetId="16" r:id="rId15"/>
    <sheet name="Ҷадвали 11" sheetId="17" r:id="rId16"/>
    <sheet name="Ҷадвали 12" sheetId="47" r:id="rId17"/>
    <sheet name="Ҷадвали 13" sheetId="18" r:id="rId18"/>
    <sheet name="Ҷадвали 13а" sheetId="19" r:id="rId19"/>
    <sheet name="Ҷадвали13б" sheetId="20" r:id="rId20"/>
    <sheet name="Ҷадвали 14" sheetId="49" r:id="rId21"/>
    <sheet name="Ҷадвали 15" sheetId="21" r:id="rId22"/>
    <sheet name="Ҷадвали 16" sheetId="22" r:id="rId23"/>
    <sheet name="Ҷадвали 17" sheetId="23" r:id="rId24"/>
    <sheet name="Ҷадвали 18" sheetId="26" r:id="rId25"/>
    <sheet name="Ҷадвали 19" sheetId="25" r:id="rId26"/>
    <sheet name="Ҷадвали 20" sheetId="30" r:id="rId27"/>
    <sheet name="Ҷадвали 21" sheetId="31" r:id="rId28"/>
    <sheet name="Ҷадвали 22" sheetId="32" r:id="rId29"/>
    <sheet name="Ҷадвали 23" sheetId="34" r:id="rId30"/>
    <sheet name="Ҷадвали 24" sheetId="35" r:id="rId31"/>
    <sheet name="Чадвали 25 " sheetId="36" r:id="rId32"/>
    <sheet name="Ҷадвали 26" sheetId="38" r:id="rId33"/>
    <sheet name="Чадвали 27" sheetId="37" r:id="rId34"/>
    <sheet name="Ҷадвали 28" sheetId="39" r:id="rId35"/>
    <sheet name="Ҷадвали 29" sheetId="40" r:id="rId36"/>
    <sheet name="Ҷадвали 30" sheetId="41" r:id="rId37"/>
    <sheet name="Ҷадвали 31" sheetId="42" r:id="rId38"/>
    <sheet name="Ҷадвали 32" sheetId="43" r:id="rId39"/>
    <sheet name="Ҷадвали 33" sheetId="44" r:id="rId40"/>
    <sheet name="Ҷадвали 34" sheetId="45" r:id="rId41"/>
  </sheets>
  <externalReferences>
    <externalReference r:id="rId42"/>
  </externalReferences>
  <definedNames>
    <definedName name="_xlnm.Print_Titles" localSheetId="10">'Ҷадвали 10'!$1:$7</definedName>
    <definedName name="_xlnm.Print_Titles" localSheetId="11">'Ҷадвали 10а'!$1:$7</definedName>
    <definedName name="_xlnm.Print_Titles" localSheetId="12">'Ҷадвали 10а2'!$5:$7</definedName>
    <definedName name="_xlnm.Print_Titles" localSheetId="13">'Ҷадвали 10б'!$5:$7</definedName>
    <definedName name="_xlnm.Print_Titles" localSheetId="14">'Ҷадвали 10в'!$1:$7</definedName>
    <definedName name="_xlnm.Print_Titles" localSheetId="5">'Чадвали 6.'!$2:$4</definedName>
    <definedName name="_xlnm.Print_Area" localSheetId="9">МУК!$A$1:$Q$9</definedName>
    <definedName name="_xlnm.Print_Area" localSheetId="0">'Ҷадвали 1'!$A$1:$P$34</definedName>
    <definedName name="_xlnm.Print_Area" localSheetId="10">'Ҷадвали 10'!$A$1:$L$80</definedName>
    <definedName name="_xlnm.Print_Area" localSheetId="11">'Ҷадвали 10а'!$A$1:$L$80</definedName>
    <definedName name="_xlnm.Print_Area" localSheetId="12">'Ҷадвали 10а2'!$A$1:$L$81</definedName>
    <definedName name="_xlnm.Print_Area" localSheetId="13">'Ҷадвали 10б'!$A$1:$L$80</definedName>
    <definedName name="_xlnm.Print_Area" localSheetId="14">'Ҷадвали 10в'!$A$1:$L$80</definedName>
    <definedName name="_xlnm.Print_Area" localSheetId="15">'Ҷадвали 11'!$A$1:$K$401</definedName>
    <definedName name="_xlnm.Print_Area" localSheetId="16">'Ҷадвали 12'!$A$1:$K$18</definedName>
    <definedName name="_xlnm.Print_Area" localSheetId="18">'Ҷадвали 13а'!$A$1:$M$29</definedName>
    <definedName name="_xlnm.Print_Area" localSheetId="20">'Ҷадвали 14'!$A$1:$N$88</definedName>
    <definedName name="_xlnm.Print_Area" localSheetId="21">'Ҷадвали 15'!$A$1:$K$32</definedName>
    <definedName name="_xlnm.Print_Area" localSheetId="22">'Ҷадвали 16'!$A$1:$K$17</definedName>
    <definedName name="_xlnm.Print_Area" localSheetId="24">'Ҷадвали 18'!$A$1:$K$11</definedName>
    <definedName name="_xlnm.Print_Area" localSheetId="25">'Ҷадвали 19'!$A$1:$L$80</definedName>
    <definedName name="_xlnm.Print_Area" localSheetId="1">'Ҷадвали 2 '!$A$1:$O$1534</definedName>
    <definedName name="_xlnm.Print_Area" localSheetId="26">'Ҷадвали 20'!$A$1:$K$47</definedName>
    <definedName name="_xlnm.Print_Area" localSheetId="27">'Ҷадвали 21'!$A$1:$K$19</definedName>
    <definedName name="_xlnm.Print_Area" localSheetId="28">'Ҷадвали 22'!$A$1:$K$20</definedName>
    <definedName name="_xlnm.Print_Area" localSheetId="29">'Ҷадвали 23'!$A$1:$K$31</definedName>
    <definedName name="_xlnm.Print_Area" localSheetId="30">'Ҷадвали 24'!$A$1:$K$21</definedName>
    <definedName name="_xlnm.Print_Area" localSheetId="32">'Ҷадвали 26'!$A$1:$K$15</definedName>
    <definedName name="_xlnm.Print_Area" localSheetId="34">'Ҷадвали 28'!$A$1:$K$16</definedName>
    <definedName name="_xlnm.Print_Area" localSheetId="35">'Ҷадвали 29'!$A$1:$K$20</definedName>
    <definedName name="_xlnm.Print_Area" localSheetId="36">'Ҷадвали 30'!$A$1:$K$15</definedName>
    <definedName name="_xlnm.Print_Area" localSheetId="38">'Ҷадвали 32'!$A$1:$K$17</definedName>
    <definedName name="_xlnm.Print_Area" localSheetId="39">'Ҷадвали 33'!$A$1:$K$35</definedName>
    <definedName name="_xlnm.Print_Area" localSheetId="40">'Ҷадвали 34'!$A$1:$K$12</definedName>
    <definedName name="_xlnm.Print_Area" localSheetId="5">'Чадвали 6.'!$A$1:$K$13</definedName>
    <definedName name="_xlnm.Print_Area" localSheetId="6">'Чадвали 7.'!$A$1:$K$8</definedName>
    <definedName name="_xlnm.Print_Area" localSheetId="7">'Чадвали 8.'!$A$1:$K$14</definedName>
    <definedName name="_xlnm.Print_Area" localSheetId="8">'Ҷадвали 9'!$A$1:$K$17</definedName>
    <definedName name="_xlnm.Print_Area" localSheetId="19">Ҷадвали13б!$A$1:$M$38</definedName>
  </definedNames>
  <calcPr calcId="162913"/>
</workbook>
</file>

<file path=xl/calcChain.xml><?xml version="1.0" encoding="utf-8"?>
<calcChain xmlns="http://schemas.openxmlformats.org/spreadsheetml/2006/main">
  <c r="I1534" i="3" l="1"/>
  <c r="P14" i="51"/>
  <c r="M14" i="51"/>
  <c r="J14" i="51"/>
  <c r="O1534" i="3"/>
  <c r="L1534" i="3"/>
  <c r="K13" i="34" l="1"/>
  <c r="K12" i="34"/>
  <c r="I13" i="34"/>
  <c r="I12" i="34"/>
  <c r="G13" i="34"/>
  <c r="G12" i="34"/>
  <c r="E13" i="34"/>
  <c r="E12" i="34"/>
  <c r="M9" i="37" l="1"/>
  <c r="M10" i="37"/>
  <c r="M12" i="37"/>
  <c r="M13" i="37"/>
  <c r="M14" i="37"/>
  <c r="M15" i="37"/>
  <c r="M16" i="37"/>
  <c r="M7" i="37"/>
  <c r="K9" i="37"/>
  <c r="K10" i="37"/>
  <c r="K12" i="37"/>
  <c r="K13" i="37"/>
  <c r="K14" i="37"/>
  <c r="K15" i="37"/>
  <c r="K16" i="37"/>
  <c r="K7" i="37"/>
  <c r="I9" i="37"/>
  <c r="I10" i="37"/>
  <c r="I12" i="37"/>
  <c r="I13" i="37"/>
  <c r="I14" i="37"/>
  <c r="I15" i="37"/>
  <c r="I16" i="37"/>
  <c r="G9" i="37"/>
  <c r="G10" i="37"/>
  <c r="G12" i="37"/>
  <c r="G13" i="37"/>
  <c r="G14" i="37"/>
  <c r="G15" i="37"/>
  <c r="G16" i="37"/>
  <c r="F7" i="37"/>
  <c r="G7" i="37" s="1"/>
  <c r="H7" i="37"/>
  <c r="J7" i="37"/>
  <c r="L7" i="37"/>
  <c r="E14" i="34"/>
  <c r="I7" i="37" l="1"/>
  <c r="O9" i="51"/>
  <c r="N9" i="51"/>
  <c r="L9" i="51"/>
  <c r="K9" i="51"/>
  <c r="I9" i="51"/>
  <c r="H9" i="51"/>
  <c r="F9" i="51"/>
  <c r="E9" i="51"/>
  <c r="C9" i="51"/>
  <c r="G15" i="51"/>
  <c r="J15" i="51"/>
  <c r="M15" i="51"/>
  <c r="P15" i="51"/>
  <c r="G16" i="51"/>
  <c r="J16" i="51"/>
  <c r="M16" i="51"/>
  <c r="P16" i="51"/>
  <c r="G17" i="51"/>
  <c r="J17" i="51"/>
  <c r="M17" i="51"/>
  <c r="P17" i="51"/>
  <c r="G18" i="51"/>
  <c r="J18" i="51"/>
  <c r="M18" i="51"/>
  <c r="P18" i="51"/>
  <c r="L42" i="51"/>
  <c r="J42" i="51"/>
  <c r="H42" i="51"/>
  <c r="F42" i="51"/>
  <c r="L41" i="51"/>
  <c r="J41" i="51"/>
  <c r="H41" i="51"/>
  <c r="F41" i="51"/>
  <c r="K40" i="51"/>
  <c r="I40" i="51"/>
  <c r="L40" i="51" s="1"/>
  <c r="G40" i="51"/>
  <c r="H40" i="51" s="1"/>
  <c r="E40" i="51"/>
  <c r="F40" i="51" s="1"/>
  <c r="J40" i="51" l="1"/>
  <c r="J9" i="51"/>
  <c r="M9" i="51"/>
  <c r="P9" i="51"/>
  <c r="G9" i="51"/>
  <c r="J87" i="49" l="1"/>
  <c r="H87" i="49"/>
  <c r="E87" i="49"/>
  <c r="F86" i="49"/>
  <c r="F87" i="49" s="1"/>
  <c r="H84" i="49"/>
  <c r="F84" i="49"/>
  <c r="E84" i="49"/>
  <c r="L83" i="49"/>
  <c r="G81" i="49"/>
  <c r="L80" i="49"/>
  <c r="G79" i="49"/>
  <c r="J79" i="49" s="1"/>
  <c r="J84" i="49" s="1"/>
  <c r="G78" i="49"/>
  <c r="L78" i="49" s="1"/>
  <c r="G77" i="49"/>
  <c r="L77" i="49" s="1"/>
  <c r="G76" i="49"/>
  <c r="G84" i="49" s="1"/>
  <c r="H73" i="49"/>
  <c r="F73" i="49"/>
  <c r="E73" i="49"/>
  <c r="G72" i="49"/>
  <c r="J72" i="49" s="1"/>
  <c r="J73" i="49" s="1"/>
  <c r="G71" i="49"/>
  <c r="G73" i="49" s="1"/>
  <c r="H69" i="49"/>
  <c r="F69" i="49"/>
  <c r="E69" i="49"/>
  <c r="G68" i="49"/>
  <c r="L68" i="49" s="1"/>
  <c r="G67" i="49"/>
  <c r="L67" i="49" s="1"/>
  <c r="G66" i="49"/>
  <c r="G65" i="49"/>
  <c r="J65" i="49" s="1"/>
  <c r="G64" i="49"/>
  <c r="G63" i="49"/>
  <c r="L63" i="49" s="1"/>
  <c r="L62" i="49"/>
  <c r="G61" i="49"/>
  <c r="J61" i="49" s="1"/>
  <c r="J69" i="49" s="1"/>
  <c r="G60" i="49"/>
  <c r="G69" i="49" s="1"/>
  <c r="F58" i="49"/>
  <c r="E58" i="49"/>
  <c r="G57" i="49"/>
  <c r="L57" i="49" s="1"/>
  <c r="G56" i="49"/>
  <c r="G55" i="49"/>
  <c r="L55" i="49" s="1"/>
  <c r="G54" i="49"/>
  <c r="L54" i="49" s="1"/>
  <c r="G53" i="49"/>
  <c r="L53" i="49" s="1"/>
  <c r="G52" i="49"/>
  <c r="G51" i="49"/>
  <c r="L51" i="49" s="1"/>
  <c r="G50" i="49"/>
  <c r="G49" i="49"/>
  <c r="L49" i="49" s="1"/>
  <c r="G48" i="49"/>
  <c r="L48" i="49" s="1"/>
  <c r="G47" i="49"/>
  <c r="J47" i="49" s="1"/>
  <c r="G46" i="49"/>
  <c r="H46" i="49" s="1"/>
  <c r="G45" i="49"/>
  <c r="J45" i="49" s="1"/>
  <c r="G44" i="49"/>
  <c r="L44" i="49" s="1"/>
  <c r="L43" i="49"/>
  <c r="J42" i="49"/>
  <c r="L41" i="49"/>
  <c r="G40" i="49"/>
  <c r="L40" i="49" s="1"/>
  <c r="G39" i="49"/>
  <c r="H39" i="49" s="1"/>
  <c r="L38" i="49"/>
  <c r="L37" i="49"/>
  <c r="J36" i="49"/>
  <c r="J35" i="49"/>
  <c r="G34" i="49"/>
  <c r="L34" i="49" s="1"/>
  <c r="G33" i="49"/>
  <c r="L33" i="49" s="1"/>
  <c r="G32" i="49"/>
  <c r="J32" i="49" s="1"/>
  <c r="G31" i="49"/>
  <c r="L31" i="49" s="1"/>
  <c r="G30" i="49"/>
  <c r="G29" i="49"/>
  <c r="J29" i="49" s="1"/>
  <c r="G28" i="49"/>
  <c r="J28" i="49" s="1"/>
  <c r="G27" i="49"/>
  <c r="L27" i="49" s="1"/>
  <c r="G26" i="49"/>
  <c r="J26" i="49" s="1"/>
  <c r="G25" i="49"/>
  <c r="L25" i="49" s="1"/>
  <c r="G24" i="49"/>
  <c r="J24" i="49" s="1"/>
  <c r="G23" i="49"/>
  <c r="J23" i="49" s="1"/>
  <c r="G22" i="49"/>
  <c r="L22" i="49" s="1"/>
  <c r="G21" i="49"/>
  <c r="L21" i="49" s="1"/>
  <c r="G20" i="49"/>
  <c r="J20" i="49" s="1"/>
  <c r="J19" i="49"/>
  <c r="G19" i="49"/>
  <c r="G18" i="49"/>
  <c r="J18" i="49" s="1"/>
  <c r="J17" i="49"/>
  <c r="G17" i="49"/>
  <c r="H16" i="49"/>
  <c r="H58" i="49" s="1"/>
  <c r="G16" i="49"/>
  <c r="G15" i="49"/>
  <c r="J15" i="49" s="1"/>
  <c r="G14" i="49"/>
  <c r="L12" i="49"/>
  <c r="J12" i="49"/>
  <c r="H12" i="49"/>
  <c r="F12" i="49"/>
  <c r="E12" i="49"/>
  <c r="G11" i="49"/>
  <c r="G12" i="49" s="1"/>
  <c r="F88" i="49" l="1"/>
  <c r="H88" i="49"/>
  <c r="G86" i="49"/>
  <c r="L86" i="49" s="1"/>
  <c r="L87" i="49" s="1"/>
  <c r="E88" i="49"/>
  <c r="L58" i="49"/>
  <c r="G58" i="49"/>
  <c r="L69" i="49"/>
  <c r="J14" i="49"/>
  <c r="J58" i="49" s="1"/>
  <c r="J88" i="49" s="1"/>
  <c r="G87" i="49"/>
  <c r="G88" i="49" s="1"/>
  <c r="L76" i="49"/>
  <c r="L84" i="49" s="1"/>
  <c r="L88" i="49" s="1"/>
  <c r="K13" i="46" l="1"/>
  <c r="I13" i="46"/>
  <c r="G13" i="46"/>
  <c r="K12" i="46"/>
  <c r="I12" i="46"/>
  <c r="G12" i="46"/>
  <c r="K11" i="46"/>
  <c r="I11" i="46"/>
  <c r="G11" i="46"/>
  <c r="K9" i="46"/>
  <c r="I9" i="46"/>
  <c r="G9" i="46"/>
  <c r="K8" i="46"/>
  <c r="I8" i="46"/>
  <c r="G8" i="46"/>
  <c r="K31" i="34" l="1"/>
  <c r="I31" i="34"/>
  <c r="G31" i="34"/>
  <c r="E31" i="34"/>
  <c r="K30" i="34"/>
  <c r="I30" i="34"/>
  <c r="G30" i="34"/>
  <c r="E30" i="34"/>
  <c r="C30" i="34"/>
  <c r="K29" i="34"/>
  <c r="I29" i="34"/>
  <c r="G29" i="34"/>
  <c r="E29" i="34"/>
  <c r="C29" i="34"/>
  <c r="K27" i="34"/>
  <c r="I27" i="34"/>
  <c r="G27" i="34"/>
  <c r="E27" i="34"/>
  <c r="K26" i="34"/>
  <c r="I26" i="34"/>
  <c r="G26" i="34"/>
  <c r="E26" i="34"/>
  <c r="C26" i="34"/>
  <c r="K25" i="34"/>
  <c r="I25" i="34"/>
  <c r="G25" i="34"/>
  <c r="E25" i="34"/>
  <c r="C25" i="34"/>
  <c r="K24" i="34"/>
  <c r="I24" i="34"/>
  <c r="G24" i="34"/>
  <c r="E24" i="34"/>
  <c r="C24" i="34"/>
  <c r="K23" i="34"/>
  <c r="I23" i="34"/>
  <c r="G23" i="34"/>
  <c r="E23" i="34"/>
  <c r="C23" i="34"/>
  <c r="K22" i="34"/>
  <c r="I22" i="34"/>
  <c r="G22" i="34"/>
  <c r="E22" i="34"/>
  <c r="C22" i="34"/>
  <c r="K21" i="34"/>
  <c r="I21" i="34"/>
  <c r="G21" i="34"/>
  <c r="E21" i="34"/>
  <c r="C21" i="34"/>
  <c r="K20" i="34"/>
  <c r="I20" i="34"/>
  <c r="G20" i="34"/>
  <c r="E20" i="34"/>
  <c r="C20" i="34"/>
  <c r="K19" i="34"/>
  <c r="I19" i="34"/>
  <c r="G19" i="34"/>
  <c r="E19" i="34"/>
  <c r="C19" i="34"/>
  <c r="K18" i="34"/>
  <c r="I18" i="34"/>
  <c r="G18" i="34"/>
  <c r="E18" i="34"/>
  <c r="C18" i="34"/>
  <c r="K17" i="34"/>
  <c r="I17" i="34"/>
  <c r="G17" i="34"/>
  <c r="E17" i="34"/>
  <c r="C17" i="34"/>
  <c r="K16" i="34"/>
  <c r="I16" i="34"/>
  <c r="G16" i="34"/>
  <c r="E16" i="34"/>
  <c r="C16" i="34"/>
  <c r="K15" i="34"/>
  <c r="I15" i="34"/>
  <c r="G15" i="34"/>
  <c r="E15" i="34"/>
  <c r="C15" i="34"/>
  <c r="K14" i="34"/>
  <c r="I14" i="34"/>
  <c r="G14" i="34"/>
  <c r="C14" i="34"/>
  <c r="K11" i="34"/>
  <c r="I11" i="34"/>
  <c r="G11" i="34"/>
  <c r="E11" i="34"/>
  <c r="C11" i="34"/>
  <c r="K10" i="34"/>
  <c r="I10" i="34"/>
  <c r="G10" i="34"/>
  <c r="E10" i="34"/>
  <c r="C10" i="34"/>
  <c r="K9" i="34"/>
  <c r="I9" i="34"/>
  <c r="G9" i="34"/>
  <c r="E9" i="34"/>
  <c r="C9" i="34"/>
  <c r="K8" i="34"/>
  <c r="I8" i="34"/>
  <c r="G8" i="34"/>
  <c r="E8" i="34"/>
  <c r="C8" i="34"/>
  <c r="K7" i="34"/>
  <c r="I7" i="34"/>
  <c r="G7" i="34"/>
  <c r="E7" i="34"/>
  <c r="C7" i="34"/>
  <c r="K6" i="34"/>
  <c r="I6" i="34"/>
  <c r="G6" i="34"/>
  <c r="E6" i="34"/>
  <c r="C6" i="34"/>
  <c r="K5" i="34"/>
  <c r="I5" i="34"/>
  <c r="G5" i="34"/>
  <c r="E5" i="34"/>
  <c r="C5" i="34"/>
  <c r="N37" i="25" l="1"/>
  <c r="K27" i="18" l="1"/>
  <c r="L23" i="18"/>
  <c r="J23" i="18"/>
  <c r="K23" i="18" s="1"/>
  <c r="H23" i="18"/>
  <c r="F23" i="18"/>
  <c r="G23" i="18" s="1"/>
  <c r="D23" i="18"/>
  <c r="C22" i="18"/>
  <c r="C23" i="18" s="1"/>
  <c r="I23" i="18" l="1"/>
  <c r="M23" i="18"/>
  <c r="K93" i="17"/>
  <c r="I93" i="17"/>
  <c r="G93" i="17"/>
  <c r="E93" i="17"/>
  <c r="K92" i="17"/>
  <c r="I92" i="17"/>
  <c r="G92" i="17"/>
  <c r="E92" i="17"/>
  <c r="K90" i="17"/>
  <c r="I90" i="17"/>
  <c r="G90" i="17"/>
  <c r="E90" i="17"/>
  <c r="K87" i="17"/>
  <c r="I87" i="17"/>
  <c r="G87" i="17"/>
  <c r="E87" i="17"/>
  <c r="K86" i="17"/>
  <c r="I86" i="17"/>
  <c r="G86" i="17"/>
  <c r="E86" i="17"/>
  <c r="K84" i="17"/>
  <c r="I84" i="17"/>
  <c r="G84" i="17"/>
  <c r="E84" i="17"/>
  <c r="K83" i="17"/>
  <c r="I83" i="17"/>
  <c r="G83" i="17"/>
  <c r="E83" i="17"/>
  <c r="K81" i="17"/>
  <c r="I81" i="17"/>
  <c r="G81" i="17"/>
  <c r="E81" i="17"/>
  <c r="D80" i="15"/>
  <c r="D79" i="15"/>
  <c r="D78" i="15"/>
  <c r="L77" i="15"/>
  <c r="J77" i="15"/>
  <c r="H77" i="15"/>
  <c r="F77" i="15"/>
  <c r="D77" i="15"/>
  <c r="D76" i="15"/>
  <c r="D75" i="15"/>
  <c r="D74" i="15"/>
  <c r="D73" i="15"/>
  <c r="D71" i="15"/>
  <c r="D70" i="15"/>
  <c r="D69" i="15"/>
  <c r="D68" i="15"/>
  <c r="D67" i="15"/>
  <c r="D66" i="15"/>
  <c r="D64" i="15"/>
  <c r="D63" i="15"/>
  <c r="D62" i="15"/>
  <c r="D61" i="15"/>
  <c r="D60" i="15"/>
  <c r="D59" i="15"/>
  <c r="D58" i="15"/>
  <c r="D57" i="15"/>
  <c r="D56" i="15"/>
  <c r="D55" i="15"/>
  <c r="D54" i="15"/>
  <c r="D53" i="15"/>
  <c r="D52" i="15"/>
  <c r="L51" i="15"/>
  <c r="J51" i="15"/>
  <c r="H51" i="15"/>
  <c r="F51" i="15"/>
  <c r="D51" i="15"/>
  <c r="D50" i="15"/>
  <c r="D49" i="15"/>
  <c r="E47" i="15"/>
  <c r="G47" i="15" s="1"/>
  <c r="C47" i="15"/>
  <c r="B47" i="15"/>
  <c r="E46" i="15"/>
  <c r="G46" i="15" s="1"/>
  <c r="C46" i="15"/>
  <c r="B46" i="15"/>
  <c r="E45" i="15"/>
  <c r="G45" i="15" s="1"/>
  <c r="C45" i="15"/>
  <c r="D45" i="15" s="1"/>
  <c r="B45" i="15"/>
  <c r="E44" i="15"/>
  <c r="G44" i="15" s="1"/>
  <c r="C44" i="15"/>
  <c r="D44" i="15" s="1"/>
  <c r="B44" i="15"/>
  <c r="E43" i="15"/>
  <c r="G43" i="15" s="1"/>
  <c r="C43" i="15"/>
  <c r="B43" i="15"/>
  <c r="E42" i="15"/>
  <c r="G42" i="15" s="1"/>
  <c r="C42" i="15"/>
  <c r="B42" i="15"/>
  <c r="D40" i="15"/>
  <c r="D39" i="15"/>
  <c r="D38" i="15"/>
  <c r="D37" i="15"/>
  <c r="D36" i="15"/>
  <c r="D34" i="15"/>
  <c r="D33" i="15"/>
  <c r="D32" i="15"/>
  <c r="D30" i="15"/>
  <c r="D29" i="15"/>
  <c r="D28" i="15"/>
  <c r="D27" i="15"/>
  <c r="D26" i="15"/>
  <c r="D25" i="15"/>
  <c r="D24" i="15"/>
  <c r="D23" i="15"/>
  <c r="D22" i="15"/>
  <c r="D21" i="15"/>
  <c r="D20" i="15"/>
  <c r="D19" i="15"/>
  <c r="D18" i="15"/>
  <c r="L17" i="15"/>
  <c r="J17" i="15"/>
  <c r="H17" i="15"/>
  <c r="F17" i="15"/>
  <c r="D17" i="15"/>
  <c r="D16" i="15"/>
  <c r="D15" i="15"/>
  <c r="D14" i="15"/>
  <c r="D13" i="15"/>
  <c r="D12" i="15"/>
  <c r="D11" i="15"/>
  <c r="L10" i="15"/>
  <c r="J10" i="15"/>
  <c r="H10" i="15"/>
  <c r="F10" i="15"/>
  <c r="D10" i="15"/>
  <c r="L9" i="15"/>
  <c r="J9" i="15"/>
  <c r="H9" i="15"/>
  <c r="F9" i="15"/>
  <c r="D9" i="15"/>
  <c r="D80" i="14"/>
  <c r="L79" i="14"/>
  <c r="J79" i="14"/>
  <c r="H79" i="14"/>
  <c r="F79" i="14"/>
  <c r="D79" i="14"/>
  <c r="D78" i="14"/>
  <c r="L77" i="14"/>
  <c r="J77" i="14"/>
  <c r="H77" i="14"/>
  <c r="F77" i="14"/>
  <c r="D77" i="14"/>
  <c r="D76" i="14"/>
  <c r="D75" i="14"/>
  <c r="D74" i="14"/>
  <c r="D73" i="14"/>
  <c r="D71" i="14"/>
  <c r="D70" i="14"/>
  <c r="D69" i="14"/>
  <c r="D68" i="14"/>
  <c r="D67" i="14"/>
  <c r="D66" i="14"/>
  <c r="E64" i="14"/>
  <c r="D64" i="14"/>
  <c r="D63" i="14"/>
  <c r="D62" i="14"/>
  <c r="D61" i="14"/>
  <c r="D60" i="14"/>
  <c r="D59" i="14"/>
  <c r="D58" i="14"/>
  <c r="D57" i="14"/>
  <c r="D56" i="14"/>
  <c r="D55" i="14"/>
  <c r="D54" i="14"/>
  <c r="D53" i="14"/>
  <c r="D52" i="14"/>
  <c r="D51" i="14"/>
  <c r="D50" i="14"/>
  <c r="D49" i="14"/>
  <c r="E47" i="14"/>
  <c r="G47" i="14" s="1"/>
  <c r="C47" i="14"/>
  <c r="B47" i="14"/>
  <c r="D47" i="14" s="1"/>
  <c r="F46" i="14"/>
  <c r="E46" i="14"/>
  <c r="G46" i="14" s="1"/>
  <c r="C46" i="14"/>
  <c r="B46" i="14"/>
  <c r="D46" i="14" s="1"/>
  <c r="E45" i="14"/>
  <c r="G45" i="14" s="1"/>
  <c r="C45" i="14"/>
  <c r="B45" i="14"/>
  <c r="D45" i="14" s="1"/>
  <c r="E44" i="14"/>
  <c r="G44" i="14" s="1"/>
  <c r="C44" i="14"/>
  <c r="B44" i="14"/>
  <c r="D44" i="14" s="1"/>
  <c r="E43" i="14"/>
  <c r="G43" i="14" s="1"/>
  <c r="C43" i="14"/>
  <c r="B43" i="14"/>
  <c r="D43" i="14" s="1"/>
  <c r="F42" i="14"/>
  <c r="E42" i="14"/>
  <c r="G42" i="14" s="1"/>
  <c r="C42" i="14"/>
  <c r="B42" i="14"/>
  <c r="D42" i="14" s="1"/>
  <c r="D40" i="14"/>
  <c r="D39" i="14"/>
  <c r="D38" i="14"/>
  <c r="D37" i="14"/>
  <c r="D36" i="14"/>
  <c r="D34" i="14"/>
  <c r="D33" i="14"/>
  <c r="D32" i="14"/>
  <c r="D30" i="14"/>
  <c r="D29" i="14"/>
  <c r="D28" i="14"/>
  <c r="D27" i="14"/>
  <c r="D26" i="14"/>
  <c r="D25" i="14"/>
  <c r="D24" i="14"/>
  <c r="D23" i="14"/>
  <c r="D22" i="14"/>
  <c r="D21" i="14"/>
  <c r="D20" i="14"/>
  <c r="D19" i="14"/>
  <c r="D18" i="14"/>
  <c r="D17" i="14"/>
  <c r="D16" i="14"/>
  <c r="D15" i="14"/>
  <c r="D14" i="14"/>
  <c r="D13" i="14"/>
  <c r="D12" i="14"/>
  <c r="D11" i="14"/>
  <c r="D10" i="14"/>
  <c r="D9" i="14"/>
  <c r="K80" i="13"/>
  <c r="L80" i="13" s="1"/>
  <c r="I80" i="13"/>
  <c r="J80" i="13" s="1"/>
  <c r="G80" i="13"/>
  <c r="H80" i="13" s="1"/>
  <c r="E80" i="13"/>
  <c r="C80" i="13"/>
  <c r="B80" i="13"/>
  <c r="K79" i="13"/>
  <c r="L79" i="13" s="1"/>
  <c r="I79" i="13"/>
  <c r="J79" i="13" s="1"/>
  <c r="G79" i="13"/>
  <c r="H79" i="13" s="1"/>
  <c r="E79" i="13"/>
  <c r="F79" i="13" s="1"/>
  <c r="C79" i="13"/>
  <c r="B79" i="13"/>
  <c r="K78" i="13"/>
  <c r="L78" i="13" s="1"/>
  <c r="I78" i="13"/>
  <c r="J78" i="13" s="1"/>
  <c r="G78" i="13"/>
  <c r="H78" i="13" s="1"/>
  <c r="E78" i="13"/>
  <c r="C78" i="13"/>
  <c r="B78" i="13"/>
  <c r="K77" i="13"/>
  <c r="I77" i="13"/>
  <c r="G77" i="13"/>
  <c r="E77" i="13"/>
  <c r="C77" i="13"/>
  <c r="B77" i="13"/>
  <c r="D77" i="13" s="1"/>
  <c r="K76" i="13"/>
  <c r="I76" i="13"/>
  <c r="G76" i="13"/>
  <c r="E76" i="13"/>
  <c r="C76" i="13"/>
  <c r="D76" i="13" s="1"/>
  <c r="B76" i="13"/>
  <c r="K75" i="13"/>
  <c r="L75" i="13" s="1"/>
  <c r="I75" i="13"/>
  <c r="J75" i="13" s="1"/>
  <c r="G75" i="13"/>
  <c r="H75" i="13" s="1"/>
  <c r="E75" i="13"/>
  <c r="F75" i="13" s="1"/>
  <c r="C75" i="13"/>
  <c r="B75" i="13"/>
  <c r="D75" i="13" s="1"/>
  <c r="K74" i="13"/>
  <c r="I74" i="13"/>
  <c r="G74" i="13"/>
  <c r="H74" i="13" s="1"/>
  <c r="E74" i="13"/>
  <c r="C74" i="13"/>
  <c r="D74" i="13" s="1"/>
  <c r="B74" i="13"/>
  <c r="K73" i="13"/>
  <c r="L73" i="13" s="1"/>
  <c r="I73" i="13"/>
  <c r="J73" i="13" s="1"/>
  <c r="G73" i="13"/>
  <c r="H73" i="13" s="1"/>
  <c r="E73" i="13"/>
  <c r="F73" i="13" s="1"/>
  <c r="C73" i="13"/>
  <c r="B73" i="13"/>
  <c r="D73" i="13" s="1"/>
  <c r="K71" i="13"/>
  <c r="I71" i="13"/>
  <c r="G71" i="13"/>
  <c r="H71" i="13" s="1"/>
  <c r="E71" i="13"/>
  <c r="C71" i="13"/>
  <c r="D71" i="13" s="1"/>
  <c r="B71" i="13"/>
  <c r="K70" i="13"/>
  <c r="L70" i="13" s="1"/>
  <c r="I70" i="13"/>
  <c r="J70" i="13" s="1"/>
  <c r="G70" i="13"/>
  <c r="H70" i="13" s="1"/>
  <c r="E70" i="13"/>
  <c r="C70" i="13"/>
  <c r="F70" i="13" s="1"/>
  <c r="B70" i="13"/>
  <c r="D70" i="13" s="1"/>
  <c r="K69" i="13"/>
  <c r="I69" i="13"/>
  <c r="G69" i="13"/>
  <c r="E69" i="13"/>
  <c r="F69" i="13" s="1"/>
  <c r="C69" i="13"/>
  <c r="B69" i="13"/>
  <c r="K68" i="13"/>
  <c r="I68" i="13"/>
  <c r="L68" i="13" s="1"/>
  <c r="G68" i="13"/>
  <c r="E68" i="13"/>
  <c r="C68" i="13"/>
  <c r="F68" i="13" s="1"/>
  <c r="B68" i="13"/>
  <c r="K67" i="13"/>
  <c r="I67" i="13"/>
  <c r="G67" i="13"/>
  <c r="E67" i="13"/>
  <c r="C67" i="13"/>
  <c r="B67" i="13"/>
  <c r="K66" i="13"/>
  <c r="L66" i="13" s="1"/>
  <c r="I66" i="13"/>
  <c r="J66" i="13" s="1"/>
  <c r="G66" i="13"/>
  <c r="H66" i="13" s="1"/>
  <c r="F66" i="13"/>
  <c r="E66" i="13"/>
  <c r="C66" i="13"/>
  <c r="B66" i="13"/>
  <c r="D66" i="13" s="1"/>
  <c r="K64" i="13"/>
  <c r="I64" i="13"/>
  <c r="G64" i="13"/>
  <c r="E64" i="13"/>
  <c r="C64" i="13"/>
  <c r="B64" i="13"/>
  <c r="K63" i="13"/>
  <c r="L63" i="13" s="1"/>
  <c r="I63" i="13"/>
  <c r="J63" i="13" s="1"/>
  <c r="G63" i="13"/>
  <c r="H63" i="13" s="1"/>
  <c r="F63" i="13"/>
  <c r="E63" i="13"/>
  <c r="C63" i="13"/>
  <c r="B63" i="13"/>
  <c r="D63" i="13" s="1"/>
  <c r="K62" i="13"/>
  <c r="I62" i="13"/>
  <c r="G62" i="13"/>
  <c r="E62" i="13"/>
  <c r="C62" i="13"/>
  <c r="B62" i="13"/>
  <c r="K61" i="13"/>
  <c r="L61" i="13" s="1"/>
  <c r="I61" i="13"/>
  <c r="J61" i="13" s="1"/>
  <c r="G61" i="13"/>
  <c r="H61" i="13" s="1"/>
  <c r="E61" i="13"/>
  <c r="C61" i="13"/>
  <c r="F61" i="13" s="1"/>
  <c r="B61" i="13"/>
  <c r="D61" i="13" s="1"/>
  <c r="K60" i="13"/>
  <c r="I60" i="13"/>
  <c r="G60" i="13"/>
  <c r="E60" i="13"/>
  <c r="C60" i="13"/>
  <c r="B60" i="13"/>
  <c r="K59" i="13"/>
  <c r="L59" i="13" s="1"/>
  <c r="I59" i="13"/>
  <c r="J59" i="13" s="1"/>
  <c r="G59" i="13"/>
  <c r="H59" i="13" s="1"/>
  <c r="E59" i="13"/>
  <c r="C59" i="13"/>
  <c r="F59" i="13" s="1"/>
  <c r="B59" i="13"/>
  <c r="D59" i="13" s="1"/>
  <c r="K58" i="13"/>
  <c r="I58" i="13"/>
  <c r="G58" i="13"/>
  <c r="E58" i="13"/>
  <c r="C58" i="13"/>
  <c r="B58" i="13"/>
  <c r="K57" i="13"/>
  <c r="L57" i="13" s="1"/>
  <c r="I57" i="13"/>
  <c r="J57" i="13" s="1"/>
  <c r="G57" i="13"/>
  <c r="H57" i="13" s="1"/>
  <c r="E57" i="13"/>
  <c r="C57" i="13"/>
  <c r="F57" i="13" s="1"/>
  <c r="B57" i="13"/>
  <c r="D57" i="13" s="1"/>
  <c r="K56" i="13"/>
  <c r="I56" i="13"/>
  <c r="G56" i="13"/>
  <c r="E56" i="13"/>
  <c r="C56" i="13"/>
  <c r="B56" i="13"/>
  <c r="K55" i="13"/>
  <c r="L55" i="13" s="1"/>
  <c r="I55" i="13"/>
  <c r="J55" i="13" s="1"/>
  <c r="G55" i="13"/>
  <c r="H55" i="13" s="1"/>
  <c r="E55" i="13"/>
  <c r="C55" i="13"/>
  <c r="F55" i="13" s="1"/>
  <c r="B55" i="13"/>
  <c r="D55" i="13" s="1"/>
  <c r="K54" i="13"/>
  <c r="I54" i="13"/>
  <c r="G54" i="13"/>
  <c r="E54" i="13"/>
  <c r="C54" i="13"/>
  <c r="B54" i="13"/>
  <c r="D54" i="13" s="1"/>
  <c r="K53" i="13"/>
  <c r="I53" i="13"/>
  <c r="J53" i="13" s="1"/>
  <c r="G53" i="13"/>
  <c r="E53" i="13"/>
  <c r="F53" i="13" s="1"/>
  <c r="C53" i="13"/>
  <c r="B53" i="13"/>
  <c r="K52" i="13"/>
  <c r="I52" i="13"/>
  <c r="L52" i="13" s="1"/>
  <c r="G52" i="13"/>
  <c r="H52" i="13" s="1"/>
  <c r="E52" i="13"/>
  <c r="F52" i="13" s="1"/>
  <c r="C52" i="13"/>
  <c r="B52" i="13"/>
  <c r="D52" i="13" s="1"/>
  <c r="K51" i="13"/>
  <c r="I51" i="13"/>
  <c r="J51" i="13" s="1"/>
  <c r="G51" i="13"/>
  <c r="E51" i="13"/>
  <c r="F51" i="13" s="1"/>
  <c r="C51" i="13"/>
  <c r="B51" i="13"/>
  <c r="K50" i="13"/>
  <c r="L50" i="13" s="1"/>
  <c r="I50" i="13"/>
  <c r="J50" i="13" s="1"/>
  <c r="G50" i="13"/>
  <c r="H50" i="13" s="1"/>
  <c r="E50" i="13"/>
  <c r="F50" i="13" s="1"/>
  <c r="C50" i="13"/>
  <c r="B50" i="13"/>
  <c r="D50" i="13" s="1"/>
  <c r="K49" i="13"/>
  <c r="I49" i="13"/>
  <c r="J49" i="13" s="1"/>
  <c r="G49" i="13"/>
  <c r="E49" i="13"/>
  <c r="F49" i="13" s="1"/>
  <c r="C49" i="13"/>
  <c r="D49" i="13" s="1"/>
  <c r="B49" i="13"/>
  <c r="D40" i="13"/>
  <c r="D39" i="13"/>
  <c r="D38" i="13"/>
  <c r="D37" i="13"/>
  <c r="D36" i="13"/>
  <c r="D34" i="13"/>
  <c r="D33" i="13"/>
  <c r="D32" i="13"/>
  <c r="K30" i="13"/>
  <c r="K47" i="13" s="1"/>
  <c r="I30" i="13"/>
  <c r="I47" i="13" s="1"/>
  <c r="G30" i="13"/>
  <c r="E30" i="13"/>
  <c r="C30" i="13"/>
  <c r="B30" i="13"/>
  <c r="K29" i="13"/>
  <c r="K46" i="13" s="1"/>
  <c r="I29" i="13"/>
  <c r="I46" i="13" s="1"/>
  <c r="G29" i="13"/>
  <c r="G46" i="13" s="1"/>
  <c r="E29" i="13"/>
  <c r="E46" i="13" s="1"/>
  <c r="C29" i="13"/>
  <c r="C46" i="13" s="1"/>
  <c r="B29" i="13"/>
  <c r="B46" i="13" s="1"/>
  <c r="K28" i="13"/>
  <c r="K45" i="13" s="1"/>
  <c r="I28" i="13"/>
  <c r="I45" i="13" s="1"/>
  <c r="G28" i="13"/>
  <c r="E28" i="13"/>
  <c r="F28" i="13" s="1"/>
  <c r="C28" i="13"/>
  <c r="B28" i="13"/>
  <c r="K27" i="13"/>
  <c r="K44" i="13" s="1"/>
  <c r="I27" i="13"/>
  <c r="I44" i="13" s="1"/>
  <c r="G27" i="13"/>
  <c r="G44" i="13" s="1"/>
  <c r="E27" i="13"/>
  <c r="E44" i="13" s="1"/>
  <c r="C27" i="13"/>
  <c r="C44" i="13" s="1"/>
  <c r="B27" i="13"/>
  <c r="B44" i="13" s="1"/>
  <c r="K26" i="13"/>
  <c r="I26" i="13"/>
  <c r="J26" i="13" s="1"/>
  <c r="G26" i="13"/>
  <c r="E26" i="13"/>
  <c r="F26" i="13" s="1"/>
  <c r="C26" i="13"/>
  <c r="B26" i="13"/>
  <c r="K25" i="13"/>
  <c r="K42" i="13" s="1"/>
  <c r="I25" i="13"/>
  <c r="I42" i="13" s="1"/>
  <c r="G25" i="13"/>
  <c r="G42" i="13" s="1"/>
  <c r="E25" i="13"/>
  <c r="E42" i="13" s="1"/>
  <c r="F42" i="13" s="1"/>
  <c r="C25" i="13"/>
  <c r="C42" i="13" s="1"/>
  <c r="B25" i="13"/>
  <c r="B42" i="13" s="1"/>
  <c r="K24" i="13"/>
  <c r="I24" i="13"/>
  <c r="J24" i="13" s="1"/>
  <c r="G24" i="13"/>
  <c r="E24" i="13"/>
  <c r="F24" i="13" s="1"/>
  <c r="C24" i="13"/>
  <c r="B24" i="13"/>
  <c r="K23" i="13"/>
  <c r="L23" i="13" s="1"/>
  <c r="I23" i="13"/>
  <c r="J23" i="13" s="1"/>
  <c r="G23" i="13"/>
  <c r="H23" i="13" s="1"/>
  <c r="E23" i="13"/>
  <c r="F23" i="13" s="1"/>
  <c r="C23" i="13"/>
  <c r="B23" i="13"/>
  <c r="D23" i="13" s="1"/>
  <c r="K22" i="13"/>
  <c r="I22" i="13"/>
  <c r="J22" i="13" s="1"/>
  <c r="G22" i="13"/>
  <c r="E22" i="13"/>
  <c r="F22" i="13" s="1"/>
  <c r="C22" i="13"/>
  <c r="B22" i="13"/>
  <c r="K21" i="13"/>
  <c r="L21" i="13" s="1"/>
  <c r="I21" i="13"/>
  <c r="J21" i="13" s="1"/>
  <c r="G21" i="13"/>
  <c r="H21" i="13" s="1"/>
  <c r="E21" i="13"/>
  <c r="F21" i="13" s="1"/>
  <c r="C21" i="13"/>
  <c r="B21" i="13"/>
  <c r="D21" i="13" s="1"/>
  <c r="K20" i="13"/>
  <c r="I20" i="13"/>
  <c r="J20" i="13" s="1"/>
  <c r="G20" i="13"/>
  <c r="E20" i="13"/>
  <c r="F20" i="13" s="1"/>
  <c r="C20" i="13"/>
  <c r="B20" i="13"/>
  <c r="K19" i="13"/>
  <c r="L19" i="13" s="1"/>
  <c r="I19" i="13"/>
  <c r="J19" i="13" s="1"/>
  <c r="G19" i="13"/>
  <c r="H19" i="13" s="1"/>
  <c r="E19" i="13"/>
  <c r="F19" i="13" s="1"/>
  <c r="C19" i="13"/>
  <c r="B19" i="13"/>
  <c r="D19" i="13" s="1"/>
  <c r="K18" i="13"/>
  <c r="I18" i="13"/>
  <c r="J18" i="13" s="1"/>
  <c r="G18" i="13"/>
  <c r="E18" i="13"/>
  <c r="F18" i="13" s="1"/>
  <c r="C18" i="13"/>
  <c r="B18" i="13"/>
  <c r="K17" i="13"/>
  <c r="L17" i="13" s="1"/>
  <c r="I17" i="13"/>
  <c r="J17" i="13" s="1"/>
  <c r="G17" i="13"/>
  <c r="H17" i="13" s="1"/>
  <c r="E17" i="13"/>
  <c r="F17" i="13" s="1"/>
  <c r="C17" i="13"/>
  <c r="B17" i="13"/>
  <c r="D17" i="13" s="1"/>
  <c r="K16" i="13"/>
  <c r="I16" i="13"/>
  <c r="J16" i="13" s="1"/>
  <c r="G16" i="13"/>
  <c r="E16" i="13"/>
  <c r="F16" i="13" s="1"/>
  <c r="C16" i="13"/>
  <c r="B16" i="13"/>
  <c r="K15" i="13"/>
  <c r="L15" i="13" s="1"/>
  <c r="I15" i="13"/>
  <c r="J15" i="13" s="1"/>
  <c r="G15" i="13"/>
  <c r="H15" i="13" s="1"/>
  <c r="E15" i="13"/>
  <c r="F15" i="13" s="1"/>
  <c r="C15" i="13"/>
  <c r="B15" i="13"/>
  <c r="D15" i="13" s="1"/>
  <c r="K14" i="13"/>
  <c r="I14" i="13"/>
  <c r="J14" i="13" s="1"/>
  <c r="G14" i="13"/>
  <c r="E14" i="13"/>
  <c r="F14" i="13" s="1"/>
  <c r="C14" i="13"/>
  <c r="D14" i="13" s="1"/>
  <c r="B14" i="13"/>
  <c r="K13" i="13"/>
  <c r="L13" i="13" s="1"/>
  <c r="I13" i="13"/>
  <c r="J13" i="13" s="1"/>
  <c r="G13" i="13"/>
  <c r="H13" i="13" s="1"/>
  <c r="E13" i="13"/>
  <c r="F13" i="13" s="1"/>
  <c r="C13" i="13"/>
  <c r="B13" i="13"/>
  <c r="D13" i="13" s="1"/>
  <c r="K12" i="13"/>
  <c r="I12" i="13"/>
  <c r="J12" i="13" s="1"/>
  <c r="G12" i="13"/>
  <c r="E12" i="13"/>
  <c r="F12" i="13" s="1"/>
  <c r="C12" i="13"/>
  <c r="D12" i="13" s="1"/>
  <c r="B12" i="13"/>
  <c r="K11" i="13"/>
  <c r="L11" i="13" s="1"/>
  <c r="I11" i="13"/>
  <c r="J11" i="13" s="1"/>
  <c r="G11" i="13"/>
  <c r="H11" i="13" s="1"/>
  <c r="E11" i="13"/>
  <c r="F11" i="13" s="1"/>
  <c r="C11" i="13"/>
  <c r="B11" i="13"/>
  <c r="D11" i="13" s="1"/>
  <c r="K10" i="13"/>
  <c r="I10" i="13"/>
  <c r="J10" i="13" s="1"/>
  <c r="G10" i="13"/>
  <c r="E10" i="13"/>
  <c r="F10" i="13" s="1"/>
  <c r="C10" i="13"/>
  <c r="D10" i="13" s="1"/>
  <c r="B10" i="13"/>
  <c r="K9" i="13"/>
  <c r="L9" i="13" s="1"/>
  <c r="I9" i="13"/>
  <c r="J9" i="13" s="1"/>
  <c r="G9" i="13"/>
  <c r="H9" i="13" s="1"/>
  <c r="E9" i="13"/>
  <c r="F9" i="13" s="1"/>
  <c r="C9" i="13"/>
  <c r="B9" i="13"/>
  <c r="D9" i="13" s="1"/>
  <c r="K80" i="12"/>
  <c r="I80" i="12"/>
  <c r="J80" i="12" s="1"/>
  <c r="G80" i="12"/>
  <c r="E80" i="12"/>
  <c r="F80" i="12" s="1"/>
  <c r="C80" i="12"/>
  <c r="D80" i="12" s="1"/>
  <c r="B80" i="12"/>
  <c r="K79" i="12"/>
  <c r="I79" i="12"/>
  <c r="G79" i="12"/>
  <c r="E79" i="12"/>
  <c r="H79" i="12" s="1"/>
  <c r="C79" i="12"/>
  <c r="B79" i="12"/>
  <c r="D79" i="12" s="1"/>
  <c r="K78" i="12"/>
  <c r="I78" i="12"/>
  <c r="J78" i="12" s="1"/>
  <c r="G78" i="12"/>
  <c r="E78" i="12"/>
  <c r="C78" i="12"/>
  <c r="B78" i="12"/>
  <c r="K77" i="12"/>
  <c r="L77" i="12" s="1"/>
  <c r="I77" i="12"/>
  <c r="G77" i="12"/>
  <c r="J77" i="12" s="1"/>
  <c r="E77" i="12"/>
  <c r="F77" i="12" s="1"/>
  <c r="C77" i="12"/>
  <c r="B77" i="12"/>
  <c r="D77" i="12" s="1"/>
  <c r="K76" i="12"/>
  <c r="I76" i="12"/>
  <c r="J76" i="12" s="1"/>
  <c r="G76" i="12"/>
  <c r="E76" i="12"/>
  <c r="C76" i="12"/>
  <c r="B76" i="12"/>
  <c r="K75" i="12"/>
  <c r="L75" i="12" s="1"/>
  <c r="I75" i="12"/>
  <c r="G75" i="12"/>
  <c r="J75" i="12" s="1"/>
  <c r="E75" i="12"/>
  <c r="F75" i="12" s="1"/>
  <c r="C75" i="12"/>
  <c r="B75" i="12"/>
  <c r="D75" i="12" s="1"/>
  <c r="K74" i="12"/>
  <c r="I74" i="12"/>
  <c r="J74" i="12" s="1"/>
  <c r="G74" i="12"/>
  <c r="E74" i="12"/>
  <c r="C74" i="12"/>
  <c r="B74" i="12"/>
  <c r="K73" i="12"/>
  <c r="L73" i="12" s="1"/>
  <c r="I73" i="12"/>
  <c r="J73" i="12" s="1"/>
  <c r="G73" i="12"/>
  <c r="H73" i="12" s="1"/>
  <c r="E73" i="12"/>
  <c r="F73" i="12" s="1"/>
  <c r="C73" i="12"/>
  <c r="B73" i="12"/>
  <c r="D73" i="12" s="1"/>
  <c r="K71" i="12"/>
  <c r="I71" i="12"/>
  <c r="J71" i="12" s="1"/>
  <c r="G71" i="12"/>
  <c r="E71" i="12"/>
  <c r="C71" i="12"/>
  <c r="B71" i="12"/>
  <c r="K70" i="12"/>
  <c r="L70" i="12" s="1"/>
  <c r="I70" i="12"/>
  <c r="J70" i="12" s="1"/>
  <c r="G70" i="12"/>
  <c r="H70" i="12" s="1"/>
  <c r="E70" i="12"/>
  <c r="F70" i="12" s="1"/>
  <c r="C70" i="12"/>
  <c r="B70" i="12"/>
  <c r="D70" i="12" s="1"/>
  <c r="K69" i="12"/>
  <c r="I69" i="12"/>
  <c r="J69" i="12" s="1"/>
  <c r="G69" i="12"/>
  <c r="E69" i="12"/>
  <c r="C69" i="12"/>
  <c r="B69" i="12"/>
  <c r="K68" i="12"/>
  <c r="L68" i="12" s="1"/>
  <c r="I68" i="12"/>
  <c r="J68" i="12" s="1"/>
  <c r="G68" i="12"/>
  <c r="H68" i="12" s="1"/>
  <c r="E68" i="12"/>
  <c r="F68" i="12" s="1"/>
  <c r="C68" i="12"/>
  <c r="B68" i="12"/>
  <c r="D68" i="12" s="1"/>
  <c r="K67" i="12"/>
  <c r="I67" i="12"/>
  <c r="J67" i="12" s="1"/>
  <c r="G67" i="12"/>
  <c r="E67" i="12"/>
  <c r="C67" i="12"/>
  <c r="B67" i="12"/>
  <c r="K66" i="12"/>
  <c r="L66" i="12" s="1"/>
  <c r="I66" i="12"/>
  <c r="J66" i="12" s="1"/>
  <c r="G66" i="12"/>
  <c r="H66" i="12" s="1"/>
  <c r="E66" i="12"/>
  <c r="F66" i="12" s="1"/>
  <c r="C66" i="12"/>
  <c r="B66" i="12"/>
  <c r="D66" i="12" s="1"/>
  <c r="K64" i="12"/>
  <c r="I64" i="12"/>
  <c r="J64" i="12" s="1"/>
  <c r="G64" i="12"/>
  <c r="E64" i="12"/>
  <c r="C64" i="12"/>
  <c r="B64" i="12"/>
  <c r="K63" i="12"/>
  <c r="L63" i="12" s="1"/>
  <c r="I63" i="12"/>
  <c r="J63" i="12" s="1"/>
  <c r="G63" i="12"/>
  <c r="H63" i="12" s="1"/>
  <c r="E63" i="12"/>
  <c r="F63" i="12" s="1"/>
  <c r="C63" i="12"/>
  <c r="B63" i="12"/>
  <c r="D63" i="12" s="1"/>
  <c r="K62" i="12"/>
  <c r="I62" i="12"/>
  <c r="J62" i="12" s="1"/>
  <c r="G62" i="12"/>
  <c r="E62" i="12"/>
  <c r="C62" i="12"/>
  <c r="B62" i="12"/>
  <c r="K61" i="12"/>
  <c r="L61" i="12" s="1"/>
  <c r="I61" i="12"/>
  <c r="J61" i="12" s="1"/>
  <c r="G61" i="12"/>
  <c r="H61" i="12" s="1"/>
  <c r="E61" i="12"/>
  <c r="F61" i="12" s="1"/>
  <c r="C61" i="12"/>
  <c r="B61" i="12"/>
  <c r="D61" i="12" s="1"/>
  <c r="K60" i="12"/>
  <c r="I60" i="12"/>
  <c r="J60" i="12" s="1"/>
  <c r="G60" i="12"/>
  <c r="E60" i="12"/>
  <c r="C60" i="12"/>
  <c r="B60" i="12"/>
  <c r="K59" i="12"/>
  <c r="L59" i="12" s="1"/>
  <c r="I59" i="12"/>
  <c r="J59" i="12" s="1"/>
  <c r="G59" i="12"/>
  <c r="H59" i="12" s="1"/>
  <c r="E59" i="12"/>
  <c r="F59" i="12" s="1"/>
  <c r="C59" i="12"/>
  <c r="B59" i="12"/>
  <c r="D59" i="12" s="1"/>
  <c r="K58" i="12"/>
  <c r="I58" i="12"/>
  <c r="J58" i="12" s="1"/>
  <c r="G58" i="12"/>
  <c r="E58" i="12"/>
  <c r="C58" i="12"/>
  <c r="B58" i="12"/>
  <c r="K57" i="12"/>
  <c r="L57" i="12" s="1"/>
  <c r="I57" i="12"/>
  <c r="J57" i="12" s="1"/>
  <c r="G57" i="12"/>
  <c r="H57" i="12" s="1"/>
  <c r="E57" i="12"/>
  <c r="F57" i="12" s="1"/>
  <c r="C57" i="12"/>
  <c r="B57" i="12"/>
  <c r="D57" i="12" s="1"/>
  <c r="K56" i="12"/>
  <c r="I56" i="12"/>
  <c r="J56" i="12" s="1"/>
  <c r="G56" i="12"/>
  <c r="E56" i="12"/>
  <c r="C56" i="12"/>
  <c r="B56" i="12"/>
  <c r="K55" i="12"/>
  <c r="L55" i="12" s="1"/>
  <c r="I55" i="12"/>
  <c r="J55" i="12" s="1"/>
  <c r="G55" i="12"/>
  <c r="H55" i="12" s="1"/>
  <c r="E55" i="12"/>
  <c r="F55" i="12" s="1"/>
  <c r="C55" i="12"/>
  <c r="B55" i="12"/>
  <c r="D55" i="12" s="1"/>
  <c r="K54" i="12"/>
  <c r="I54" i="12"/>
  <c r="J54" i="12" s="1"/>
  <c r="G54" i="12"/>
  <c r="E54" i="12"/>
  <c r="C54" i="12"/>
  <c r="B54" i="12"/>
  <c r="G53" i="12"/>
  <c r="H53" i="12" s="1"/>
  <c r="C53" i="12"/>
  <c r="D53" i="12" s="1"/>
  <c r="B53" i="12"/>
  <c r="L52" i="12"/>
  <c r="K52" i="12"/>
  <c r="J52" i="12"/>
  <c r="I52" i="12"/>
  <c r="G52" i="12"/>
  <c r="H52" i="12" s="1"/>
  <c r="E52" i="12"/>
  <c r="C52" i="12"/>
  <c r="F52" i="12" s="1"/>
  <c r="B52" i="12"/>
  <c r="D52" i="12" s="1"/>
  <c r="K51" i="12"/>
  <c r="I51" i="12"/>
  <c r="G51" i="12"/>
  <c r="H51" i="12" s="1"/>
  <c r="F51" i="12"/>
  <c r="B51" i="12"/>
  <c r="K50" i="12"/>
  <c r="I50" i="12"/>
  <c r="J50" i="12" s="1"/>
  <c r="G50" i="12"/>
  <c r="E50" i="12"/>
  <c r="F50" i="12" s="1"/>
  <c r="C50" i="12"/>
  <c r="B50" i="12"/>
  <c r="K49" i="12"/>
  <c r="L49" i="12" s="1"/>
  <c r="I49" i="12"/>
  <c r="J49" i="12" s="1"/>
  <c r="G49" i="12"/>
  <c r="H49" i="12" s="1"/>
  <c r="E49" i="12"/>
  <c r="C49" i="12"/>
  <c r="F49" i="12" s="1"/>
  <c r="B49" i="12"/>
  <c r="D40" i="12"/>
  <c r="D39" i="12"/>
  <c r="D38" i="12"/>
  <c r="D37" i="12"/>
  <c r="D36" i="12"/>
  <c r="D34" i="12"/>
  <c r="D33" i="12"/>
  <c r="D32" i="12"/>
  <c r="K30" i="12"/>
  <c r="L30" i="12" s="1"/>
  <c r="I30" i="12"/>
  <c r="G30" i="12"/>
  <c r="H30" i="12" s="1"/>
  <c r="E30" i="12"/>
  <c r="C30" i="12"/>
  <c r="B30" i="12"/>
  <c r="L29" i="12"/>
  <c r="K29" i="12"/>
  <c r="J29" i="12"/>
  <c r="I29" i="12"/>
  <c r="H29" i="12"/>
  <c r="G29" i="12"/>
  <c r="F29" i="12"/>
  <c r="E29" i="12"/>
  <c r="C29" i="12"/>
  <c r="C46" i="12" s="1"/>
  <c r="B29" i="12"/>
  <c r="B46" i="12" s="1"/>
  <c r="K28" i="12"/>
  <c r="L28" i="12" s="1"/>
  <c r="I28" i="12"/>
  <c r="G28" i="12"/>
  <c r="E28" i="12"/>
  <c r="C28" i="12"/>
  <c r="B28" i="12"/>
  <c r="L27" i="12"/>
  <c r="K27" i="12"/>
  <c r="J27" i="12"/>
  <c r="I27" i="12"/>
  <c r="H27" i="12"/>
  <c r="G27" i="12"/>
  <c r="F27" i="12"/>
  <c r="E27" i="12"/>
  <c r="C27" i="12"/>
  <c r="C44" i="12" s="1"/>
  <c r="B27" i="12"/>
  <c r="B44" i="12" s="1"/>
  <c r="K26" i="12"/>
  <c r="L26" i="12" s="1"/>
  <c r="I26" i="12"/>
  <c r="G26" i="12"/>
  <c r="E26" i="12"/>
  <c r="C26" i="12"/>
  <c r="B26" i="12"/>
  <c r="L25" i="12"/>
  <c r="K25" i="12"/>
  <c r="J25" i="12"/>
  <c r="I25" i="12"/>
  <c r="H25" i="12"/>
  <c r="G25" i="12"/>
  <c r="F25" i="12"/>
  <c r="E25" i="12"/>
  <c r="C25" i="12"/>
  <c r="C42" i="12" s="1"/>
  <c r="B25" i="12"/>
  <c r="B42" i="12" s="1"/>
  <c r="K24" i="12"/>
  <c r="L24" i="12" s="1"/>
  <c r="I24" i="12"/>
  <c r="G24" i="12"/>
  <c r="E24" i="12"/>
  <c r="C24" i="12"/>
  <c r="B24" i="12"/>
  <c r="K23" i="12"/>
  <c r="L23" i="12" s="1"/>
  <c r="J23" i="12"/>
  <c r="I23" i="12"/>
  <c r="H23" i="12"/>
  <c r="G23" i="12"/>
  <c r="F23" i="12"/>
  <c r="E23" i="12"/>
  <c r="C23" i="12"/>
  <c r="B23" i="12"/>
  <c r="D23" i="12" s="1"/>
  <c r="K22" i="12"/>
  <c r="L22" i="12" s="1"/>
  <c r="I22" i="12"/>
  <c r="G22" i="12"/>
  <c r="E22" i="12"/>
  <c r="C22" i="12"/>
  <c r="B22" i="12"/>
  <c r="K21" i="12"/>
  <c r="L21" i="12" s="1"/>
  <c r="J21" i="12"/>
  <c r="I21" i="12"/>
  <c r="H21" i="12"/>
  <c r="G21" i="12"/>
  <c r="F21" i="12"/>
  <c r="E21" i="12"/>
  <c r="C21" i="12"/>
  <c r="B21" i="12"/>
  <c r="D21" i="12" s="1"/>
  <c r="K20" i="12"/>
  <c r="L20" i="12" s="1"/>
  <c r="I20" i="12"/>
  <c r="G20" i="12"/>
  <c r="E20" i="12"/>
  <c r="C20" i="12"/>
  <c r="B20" i="12"/>
  <c r="K19" i="12"/>
  <c r="L19" i="12" s="1"/>
  <c r="J19" i="12"/>
  <c r="I19" i="12"/>
  <c r="H19" i="12"/>
  <c r="G19" i="12"/>
  <c r="E19" i="12"/>
  <c r="C19" i="12"/>
  <c r="F19" i="12" s="1"/>
  <c r="B19" i="12"/>
  <c r="D19" i="12" s="1"/>
  <c r="K18" i="12"/>
  <c r="L18" i="12" s="1"/>
  <c r="I18" i="12"/>
  <c r="G18" i="12"/>
  <c r="E18" i="12"/>
  <c r="C18" i="12"/>
  <c r="B18" i="12"/>
  <c r="K17" i="12"/>
  <c r="L17" i="12" s="1"/>
  <c r="J17" i="12"/>
  <c r="I17" i="12"/>
  <c r="H17" i="12"/>
  <c r="G17" i="12"/>
  <c r="E17" i="12"/>
  <c r="C17" i="12"/>
  <c r="F17" i="12" s="1"/>
  <c r="B17" i="12"/>
  <c r="D17" i="12" s="1"/>
  <c r="K16" i="12"/>
  <c r="L16" i="12" s="1"/>
  <c r="I16" i="12"/>
  <c r="G16" i="12"/>
  <c r="E16" i="12"/>
  <c r="C16" i="12"/>
  <c r="B16" i="12"/>
  <c r="K15" i="12"/>
  <c r="L15" i="12" s="1"/>
  <c r="J15" i="12"/>
  <c r="I15" i="12"/>
  <c r="H15" i="12"/>
  <c r="G15" i="12"/>
  <c r="E15" i="12"/>
  <c r="C15" i="12"/>
  <c r="F15" i="12" s="1"/>
  <c r="B15" i="12"/>
  <c r="D15" i="12" s="1"/>
  <c r="K14" i="12"/>
  <c r="L14" i="12" s="1"/>
  <c r="I14" i="12"/>
  <c r="G14" i="12"/>
  <c r="E14" i="12"/>
  <c r="C14" i="12"/>
  <c r="B14" i="12"/>
  <c r="K13" i="12"/>
  <c r="L13" i="12" s="1"/>
  <c r="J13" i="12"/>
  <c r="I13" i="12"/>
  <c r="H13" i="12"/>
  <c r="G13" i="12"/>
  <c r="E13" i="12"/>
  <c r="C13" i="12"/>
  <c r="F13" i="12" s="1"/>
  <c r="B13" i="12"/>
  <c r="D13" i="12" s="1"/>
  <c r="K12" i="12"/>
  <c r="L12" i="12" s="1"/>
  <c r="I12" i="12"/>
  <c r="G12" i="12"/>
  <c r="E12" i="12"/>
  <c r="C12" i="12"/>
  <c r="B12" i="12"/>
  <c r="K11" i="12"/>
  <c r="L11" i="12" s="1"/>
  <c r="J11" i="12"/>
  <c r="I11" i="12"/>
  <c r="H11" i="12"/>
  <c r="G11" i="12"/>
  <c r="E11" i="12"/>
  <c r="C11" i="12"/>
  <c r="F11" i="12" s="1"/>
  <c r="B11" i="12"/>
  <c r="D11" i="12" s="1"/>
  <c r="K10" i="12"/>
  <c r="I10" i="12"/>
  <c r="G10" i="12"/>
  <c r="E10" i="12"/>
  <c r="C10" i="12"/>
  <c r="B10" i="12"/>
  <c r="K9" i="12"/>
  <c r="L9" i="12" s="1"/>
  <c r="J9" i="12"/>
  <c r="I9" i="12"/>
  <c r="G9" i="12"/>
  <c r="H9" i="12" s="1"/>
  <c r="E9" i="12"/>
  <c r="C9" i="12"/>
  <c r="F9" i="12" s="1"/>
  <c r="B9" i="12"/>
  <c r="D9" i="12" s="1"/>
  <c r="Q9" i="11"/>
  <c r="N9" i="11"/>
  <c r="K9" i="11"/>
  <c r="H9" i="11"/>
  <c r="Q8" i="11"/>
  <c r="N8" i="11"/>
  <c r="K8" i="11"/>
  <c r="H8" i="11"/>
  <c r="Q7" i="11"/>
  <c r="N7" i="11"/>
  <c r="K7" i="11"/>
  <c r="H7" i="11"/>
  <c r="P6" i="11"/>
  <c r="O6" i="11"/>
  <c r="M6" i="11"/>
  <c r="N6" i="11" s="1"/>
  <c r="L6" i="11"/>
  <c r="J6" i="11"/>
  <c r="I6" i="11"/>
  <c r="G6" i="11"/>
  <c r="H6" i="11" s="1"/>
  <c r="F6" i="11"/>
  <c r="D56" i="12" l="1"/>
  <c r="L80" i="12"/>
  <c r="D62" i="13"/>
  <c r="L51" i="12"/>
  <c r="F74" i="12"/>
  <c r="F67" i="13"/>
  <c r="F14" i="12"/>
  <c r="F28" i="12"/>
  <c r="F30" i="12"/>
  <c r="H54" i="12"/>
  <c r="H56" i="12"/>
  <c r="H58" i="12"/>
  <c r="H60" i="12"/>
  <c r="H62" i="12"/>
  <c r="H64" i="12"/>
  <c r="H67" i="12"/>
  <c r="H69" i="12"/>
  <c r="H71" i="12"/>
  <c r="H74" i="12"/>
  <c r="H76" i="12"/>
  <c r="H78" i="12"/>
  <c r="D46" i="13"/>
  <c r="H54" i="13"/>
  <c r="H58" i="13"/>
  <c r="H60" i="13"/>
  <c r="H62" i="13"/>
  <c r="H64" i="13"/>
  <c r="H67" i="13"/>
  <c r="L69" i="13"/>
  <c r="D46" i="15"/>
  <c r="D60" i="12"/>
  <c r="L16" i="13"/>
  <c r="D18" i="12"/>
  <c r="F56" i="12"/>
  <c r="F62" i="13"/>
  <c r="H18" i="12"/>
  <c r="F44" i="13"/>
  <c r="F46" i="13"/>
  <c r="J54" i="13"/>
  <c r="J56" i="13"/>
  <c r="J58" i="13"/>
  <c r="J60" i="13"/>
  <c r="J62" i="13"/>
  <c r="J64" i="13"/>
  <c r="J67" i="13"/>
  <c r="F43" i="14"/>
  <c r="F47" i="14"/>
  <c r="J51" i="12"/>
  <c r="D74" i="12"/>
  <c r="L45" i="13"/>
  <c r="D67" i="13"/>
  <c r="D20" i="12"/>
  <c r="F58" i="12"/>
  <c r="F60" i="13"/>
  <c r="F16" i="12"/>
  <c r="H28" i="12"/>
  <c r="J12" i="12"/>
  <c r="J14" i="12"/>
  <c r="J16" i="12"/>
  <c r="J18" i="12"/>
  <c r="J20" i="12"/>
  <c r="J22" i="12"/>
  <c r="J24" i="12"/>
  <c r="J26" i="12"/>
  <c r="J28" i="12"/>
  <c r="J30" i="12"/>
  <c r="L54" i="12"/>
  <c r="L56" i="12"/>
  <c r="L58" i="12"/>
  <c r="L60" i="12"/>
  <c r="L62" i="12"/>
  <c r="L64" i="12"/>
  <c r="L67" i="12"/>
  <c r="L69" i="12"/>
  <c r="L71" i="12"/>
  <c r="L74" i="12"/>
  <c r="L76" i="12"/>
  <c r="L78" i="12"/>
  <c r="F25" i="13"/>
  <c r="F27" i="13"/>
  <c r="F29" i="13"/>
  <c r="L54" i="13"/>
  <c r="L56" i="13"/>
  <c r="L58" i="13"/>
  <c r="L60" i="13"/>
  <c r="L62" i="13"/>
  <c r="L64" i="13"/>
  <c r="L67" i="13"/>
  <c r="D62" i="12"/>
  <c r="L18" i="13"/>
  <c r="D64" i="13"/>
  <c r="D24" i="12"/>
  <c r="F69" i="12"/>
  <c r="F26" i="12"/>
  <c r="H16" i="12"/>
  <c r="D47" i="15"/>
  <c r="D71" i="12"/>
  <c r="L24" i="13"/>
  <c r="J74" i="13"/>
  <c r="D10" i="12"/>
  <c r="C47" i="12"/>
  <c r="F62" i="12"/>
  <c r="L74" i="13"/>
  <c r="F22" i="12"/>
  <c r="H14" i="12"/>
  <c r="K6" i="11"/>
  <c r="F79" i="12"/>
  <c r="H25" i="13"/>
  <c r="H27" i="13"/>
  <c r="H29" i="13"/>
  <c r="J52" i="13"/>
  <c r="D42" i="15"/>
  <c r="D64" i="12"/>
  <c r="L10" i="13"/>
  <c r="L26" i="13"/>
  <c r="D56" i="13"/>
  <c r="C43" i="12"/>
  <c r="F78" i="12"/>
  <c r="F58" i="13"/>
  <c r="F10" i="12"/>
  <c r="H10" i="12"/>
  <c r="H20" i="12"/>
  <c r="H68" i="13"/>
  <c r="F44" i="14"/>
  <c r="B47" i="12"/>
  <c r="D78" i="12"/>
  <c r="D14" i="12"/>
  <c r="F64" i="12"/>
  <c r="F24" i="12"/>
  <c r="H12" i="12"/>
  <c r="J10" i="12"/>
  <c r="D50" i="12"/>
  <c r="J79" i="12"/>
  <c r="J25" i="13"/>
  <c r="J27" i="13"/>
  <c r="J29" i="13"/>
  <c r="D58" i="12"/>
  <c r="L14" i="13"/>
  <c r="D60" i="13"/>
  <c r="D22" i="12"/>
  <c r="F60" i="12"/>
  <c r="F64" i="13"/>
  <c r="F20" i="12"/>
  <c r="H22" i="12"/>
  <c r="Q6" i="11"/>
  <c r="D78" i="13"/>
  <c r="D80" i="13"/>
  <c r="D43" i="15"/>
  <c r="H50" i="12"/>
  <c r="H75" i="12"/>
  <c r="H77" i="12"/>
  <c r="L79" i="12"/>
  <c r="L25" i="13"/>
  <c r="L27" i="13"/>
  <c r="L29" i="13"/>
  <c r="D51" i="13"/>
  <c r="D53" i="13"/>
  <c r="J68" i="13"/>
  <c r="F78" i="13"/>
  <c r="F80" i="13"/>
  <c r="B45" i="12"/>
  <c r="D67" i="12"/>
  <c r="L12" i="13"/>
  <c r="J71" i="13"/>
  <c r="D12" i="12"/>
  <c r="F67" i="12"/>
  <c r="J69" i="13"/>
  <c r="F12" i="12"/>
  <c r="H26" i="12"/>
  <c r="L10" i="12"/>
  <c r="B43" i="13"/>
  <c r="B45" i="13"/>
  <c r="B47" i="13"/>
  <c r="F45" i="14"/>
  <c r="B43" i="12"/>
  <c r="D43" i="12" s="1"/>
  <c r="D69" i="12"/>
  <c r="L22" i="13"/>
  <c r="H69" i="13"/>
  <c r="D16" i="12"/>
  <c r="F54" i="12"/>
  <c r="F76" i="12"/>
  <c r="L71" i="13"/>
  <c r="F18" i="12"/>
  <c r="H24" i="12"/>
  <c r="L50" i="12"/>
  <c r="D16" i="13"/>
  <c r="D18" i="13"/>
  <c r="D20" i="13"/>
  <c r="D22" i="13"/>
  <c r="D24" i="13"/>
  <c r="D26" i="13"/>
  <c r="D28" i="13"/>
  <c r="C47" i="13"/>
  <c r="H49" i="13"/>
  <c r="H51" i="13"/>
  <c r="H53" i="13"/>
  <c r="D54" i="12"/>
  <c r="D76" i="12"/>
  <c r="L20" i="13"/>
  <c r="D58" i="13"/>
  <c r="C45" i="12"/>
  <c r="F71" i="12"/>
  <c r="E47" i="13"/>
  <c r="D49" i="12"/>
  <c r="H80" i="12"/>
  <c r="H10" i="13"/>
  <c r="H12" i="13"/>
  <c r="H14" i="13"/>
  <c r="H16" i="13"/>
  <c r="H18" i="13"/>
  <c r="H20" i="13"/>
  <c r="H22" i="13"/>
  <c r="H24" i="13"/>
  <c r="H26" i="13"/>
  <c r="H28" i="13"/>
  <c r="G47" i="13"/>
  <c r="L49" i="13"/>
  <c r="L51" i="13"/>
  <c r="L53" i="13"/>
  <c r="D69" i="13"/>
  <c r="F71" i="13"/>
  <c r="F74" i="13"/>
  <c r="D79" i="13"/>
  <c r="G59" i="15"/>
  <c r="H59" i="15" s="1"/>
  <c r="I42" i="15"/>
  <c r="G61" i="15"/>
  <c r="H61" i="15" s="1"/>
  <c r="I44" i="15"/>
  <c r="G63" i="15"/>
  <c r="H63" i="15" s="1"/>
  <c r="I46" i="15"/>
  <c r="G60" i="15"/>
  <c r="H60" i="15" s="1"/>
  <c r="I43" i="15"/>
  <c r="G62" i="15"/>
  <c r="H62" i="15" s="1"/>
  <c r="I45" i="15"/>
  <c r="G64" i="15"/>
  <c r="H64" i="15" s="1"/>
  <c r="I47" i="15"/>
  <c r="F42" i="15"/>
  <c r="F43" i="15"/>
  <c r="F44" i="15"/>
  <c r="F45" i="15"/>
  <c r="F46" i="15"/>
  <c r="F47" i="15"/>
  <c r="I42" i="14"/>
  <c r="G59" i="14"/>
  <c r="H59" i="14" s="1"/>
  <c r="G60" i="14"/>
  <c r="H60" i="14" s="1"/>
  <c r="I43" i="14"/>
  <c r="I44" i="14"/>
  <c r="G61" i="14"/>
  <c r="H61" i="14" s="1"/>
  <c r="G62" i="14"/>
  <c r="H62" i="14" s="1"/>
  <c r="I45" i="14"/>
  <c r="I46" i="14"/>
  <c r="G63" i="14"/>
  <c r="H63" i="14" s="1"/>
  <c r="I47" i="14"/>
  <c r="G64" i="14"/>
  <c r="H64" i="14" s="1"/>
  <c r="D42" i="13"/>
  <c r="D44" i="13"/>
  <c r="H42" i="13"/>
  <c r="J42" i="13"/>
  <c r="L42" i="13"/>
  <c r="H44" i="13"/>
  <c r="J44" i="13"/>
  <c r="L44" i="13"/>
  <c r="H46" i="13"/>
  <c r="D25" i="13"/>
  <c r="D27" i="13"/>
  <c r="D29" i="13"/>
  <c r="F47" i="13"/>
  <c r="H47" i="13"/>
  <c r="J47" i="13"/>
  <c r="L47" i="13"/>
  <c r="C43" i="13"/>
  <c r="D43" i="13" s="1"/>
  <c r="E43" i="13"/>
  <c r="F43" i="13" s="1"/>
  <c r="G43" i="13"/>
  <c r="I43" i="13"/>
  <c r="K43" i="13"/>
  <c r="C45" i="13"/>
  <c r="E45" i="13"/>
  <c r="G45" i="13"/>
  <c r="J28" i="13"/>
  <c r="L28" i="13"/>
  <c r="J46" i="13"/>
  <c r="L46" i="13"/>
  <c r="D30" i="13"/>
  <c r="F30" i="13"/>
  <c r="H30" i="13"/>
  <c r="J30" i="13"/>
  <c r="L30" i="13"/>
  <c r="D68" i="13"/>
  <c r="D42" i="12"/>
  <c r="E42" i="12"/>
  <c r="G42" i="12" s="1"/>
  <c r="I42" i="12" s="1"/>
  <c r="K42" i="12" s="1"/>
  <c r="E43" i="12"/>
  <c r="G43" i="12" s="1"/>
  <c r="I43" i="12" s="1"/>
  <c r="K43" i="12" s="1"/>
  <c r="D44" i="12"/>
  <c r="E44" i="12"/>
  <c r="G44" i="12" s="1"/>
  <c r="I44" i="12" s="1"/>
  <c r="K44" i="12" s="1"/>
  <c r="D26" i="12"/>
  <c r="D28" i="12"/>
  <c r="E46" i="12"/>
  <c r="G46" i="12" s="1"/>
  <c r="I46" i="12" s="1"/>
  <c r="K46" i="12" s="1"/>
  <c r="D46" i="12"/>
  <c r="D30" i="12"/>
  <c r="D25" i="12"/>
  <c r="D27" i="12"/>
  <c r="D45" i="12"/>
  <c r="E45" i="12"/>
  <c r="G45" i="12" s="1"/>
  <c r="I45" i="12" s="1"/>
  <c r="K45" i="12" s="1"/>
  <c r="D29" i="12"/>
  <c r="D47" i="12"/>
  <c r="E47" i="12"/>
  <c r="G47" i="12" s="1"/>
  <c r="I47" i="12" s="1"/>
  <c r="K47" i="12" s="1"/>
  <c r="J53" i="12"/>
  <c r="K8" i="8"/>
  <c r="I8" i="8"/>
  <c r="G8" i="8"/>
  <c r="E8" i="8"/>
  <c r="K7" i="8"/>
  <c r="I7" i="8"/>
  <c r="G7" i="8"/>
  <c r="E7" i="8"/>
  <c r="K6" i="8"/>
  <c r="I6" i="8"/>
  <c r="G6" i="8"/>
  <c r="E6" i="8"/>
  <c r="K5" i="8"/>
  <c r="I5" i="8"/>
  <c r="G5" i="8"/>
  <c r="E5" i="8"/>
  <c r="K13" i="7"/>
  <c r="I13" i="7"/>
  <c r="K12" i="7"/>
  <c r="I12" i="7"/>
  <c r="K11" i="7"/>
  <c r="I11" i="7"/>
  <c r="G11" i="7"/>
  <c r="E11" i="7"/>
  <c r="K10" i="7"/>
  <c r="I10" i="7"/>
  <c r="G10" i="7"/>
  <c r="E10" i="7"/>
  <c r="J8" i="7"/>
  <c r="K8" i="7" s="1"/>
  <c r="H8" i="7"/>
  <c r="I8" i="7" s="1"/>
  <c r="G8" i="7"/>
  <c r="F8" i="7"/>
  <c r="D8" i="7"/>
  <c r="B8" i="7"/>
  <c r="E8" i="7" s="1"/>
  <c r="J7" i="7"/>
  <c r="H7" i="7"/>
  <c r="F7" i="7"/>
  <c r="D7" i="7"/>
  <c r="B7" i="7"/>
  <c r="K6" i="7"/>
  <c r="I6" i="7"/>
  <c r="G6" i="7"/>
  <c r="E6" i="7"/>
  <c r="K5" i="7"/>
  <c r="I5" i="7"/>
  <c r="G5" i="7"/>
  <c r="E5" i="7"/>
  <c r="G7" i="7" l="1"/>
  <c r="K7" i="7"/>
  <c r="E7" i="7"/>
  <c r="I7" i="7"/>
  <c r="H45" i="13"/>
  <c r="D45" i="13"/>
  <c r="J43" i="13"/>
  <c r="D47" i="13"/>
  <c r="K47" i="15"/>
  <c r="K64" i="15" s="1"/>
  <c r="I64" i="15"/>
  <c r="J64" i="15" s="1"/>
  <c r="K45" i="15"/>
  <c r="K62" i="15" s="1"/>
  <c r="L62" i="15" s="1"/>
  <c r="I62" i="15"/>
  <c r="J62" i="15" s="1"/>
  <c r="K43" i="15"/>
  <c r="K60" i="15" s="1"/>
  <c r="I60" i="15"/>
  <c r="J60" i="15" s="1"/>
  <c r="I63" i="15"/>
  <c r="J63" i="15" s="1"/>
  <c r="K46" i="15"/>
  <c r="K63" i="15" s="1"/>
  <c r="I61" i="15"/>
  <c r="J61" i="15" s="1"/>
  <c r="K44" i="15"/>
  <c r="K61" i="15" s="1"/>
  <c r="L61" i="15" s="1"/>
  <c r="I59" i="15"/>
  <c r="J59" i="15" s="1"/>
  <c r="K42" i="15"/>
  <c r="K59" i="15" s="1"/>
  <c r="L59" i="15" s="1"/>
  <c r="I62" i="14"/>
  <c r="J62" i="14" s="1"/>
  <c r="K45" i="14"/>
  <c r="K62" i="14" s="1"/>
  <c r="L62" i="14" s="1"/>
  <c r="I60" i="14"/>
  <c r="J60" i="14" s="1"/>
  <c r="K43" i="14"/>
  <c r="K60" i="14" s="1"/>
  <c r="L60" i="14" s="1"/>
  <c r="I64" i="14"/>
  <c r="J64" i="14" s="1"/>
  <c r="K47" i="14"/>
  <c r="K64" i="14" s="1"/>
  <c r="L64" i="14" s="1"/>
  <c r="I63" i="14"/>
  <c r="J63" i="14" s="1"/>
  <c r="K46" i="14"/>
  <c r="K63" i="14" s="1"/>
  <c r="L63" i="14" s="1"/>
  <c r="I61" i="14"/>
  <c r="J61" i="14" s="1"/>
  <c r="K44" i="14"/>
  <c r="K61" i="14" s="1"/>
  <c r="L61" i="14" s="1"/>
  <c r="I59" i="14"/>
  <c r="J59" i="14" s="1"/>
  <c r="K42" i="14"/>
  <c r="K59" i="14" s="1"/>
  <c r="L59" i="14" s="1"/>
  <c r="F45" i="13"/>
  <c r="L43" i="13"/>
  <c r="H43" i="13"/>
  <c r="J45" i="13"/>
  <c r="L60" i="15" l="1"/>
  <c r="L64" i="15"/>
  <c r="L63" i="15"/>
  <c r="E2636" i="5"/>
  <c r="G2636" i="5" s="1"/>
  <c r="I2636" i="5" s="1"/>
  <c r="K2636" i="5" s="1"/>
  <c r="E2634" i="5"/>
  <c r="G2634" i="5" s="1"/>
  <c r="I2634" i="5" s="1"/>
  <c r="K2634" i="5" s="1"/>
  <c r="E2633" i="5"/>
  <c r="G2633" i="5" s="1"/>
  <c r="I2633" i="5" s="1"/>
  <c r="K2633" i="5" s="1"/>
  <c r="E2632" i="5"/>
  <c r="G2632" i="5" s="1"/>
  <c r="I2632" i="5" s="1"/>
  <c r="K2632" i="5" s="1"/>
  <c r="E2631" i="5"/>
  <c r="G2631" i="5" s="1"/>
  <c r="I2631" i="5" s="1"/>
  <c r="K2631" i="5" s="1"/>
  <c r="E2630" i="5"/>
  <c r="E2629" i="5" s="1"/>
  <c r="F2629" i="5"/>
  <c r="E2628" i="5"/>
  <c r="G2628" i="5" s="1"/>
  <c r="I2628" i="5" s="1"/>
  <c r="K2628" i="5" s="1"/>
  <c r="E2627" i="5"/>
  <c r="G2627" i="5" s="1"/>
  <c r="I2627" i="5" s="1"/>
  <c r="K2627" i="5" s="1"/>
  <c r="E2626" i="5"/>
  <c r="G2626" i="5" s="1"/>
  <c r="I2626" i="5" s="1"/>
  <c r="K2626" i="5" s="1"/>
  <c r="E2625" i="5"/>
  <c r="G2625" i="5" s="1"/>
  <c r="I2625" i="5" s="1"/>
  <c r="K2625" i="5" s="1"/>
  <c r="E2624" i="5"/>
  <c r="G2624" i="5" s="1"/>
  <c r="I2624" i="5" s="1"/>
  <c r="E2623" i="5"/>
  <c r="F2623" i="5" s="1"/>
  <c r="E2622" i="5"/>
  <c r="G2622" i="5" s="1"/>
  <c r="I2622" i="5" s="1"/>
  <c r="K2622" i="5" s="1"/>
  <c r="G2620" i="5"/>
  <c r="I2620" i="5" s="1"/>
  <c r="K2620" i="5" s="1"/>
  <c r="E2620" i="5"/>
  <c r="E2618" i="5"/>
  <c r="G2618" i="5" s="1"/>
  <c r="I2618" i="5" s="1"/>
  <c r="K2618" i="5" s="1"/>
  <c r="E2617" i="5"/>
  <c r="G2617" i="5" s="1"/>
  <c r="I2617" i="5" s="1"/>
  <c r="E2616" i="5"/>
  <c r="F2616" i="5" s="1"/>
  <c r="E2615" i="5"/>
  <c r="G2615" i="5" s="1"/>
  <c r="I2615" i="5" s="1"/>
  <c r="K2615" i="5" s="1"/>
  <c r="E2613" i="5"/>
  <c r="G2613" i="5" s="1"/>
  <c r="I2613" i="5" s="1"/>
  <c r="K2613" i="5" s="1"/>
  <c r="E2612" i="5"/>
  <c r="G2612" i="5" s="1"/>
  <c r="I2612" i="5" s="1"/>
  <c r="K2612" i="5" s="1"/>
  <c r="E2611" i="5"/>
  <c r="E2610" i="5" s="1"/>
  <c r="F2610" i="5"/>
  <c r="E2609" i="5"/>
  <c r="G2609" i="5" s="1"/>
  <c r="I2609" i="5" s="1"/>
  <c r="K2609" i="5" s="1"/>
  <c r="E2608" i="5"/>
  <c r="G2608" i="5" s="1"/>
  <c r="I2608" i="5" s="1"/>
  <c r="E2607" i="5"/>
  <c r="F2607" i="5" s="1"/>
  <c r="E2606" i="5"/>
  <c r="G2606" i="5" s="1"/>
  <c r="I2606" i="5" s="1"/>
  <c r="K2606" i="5" s="1"/>
  <c r="E2605" i="5"/>
  <c r="G2605" i="5" s="1"/>
  <c r="I2605" i="5" s="1"/>
  <c r="K2605" i="5" s="1"/>
  <c r="E2604" i="5"/>
  <c r="G2604" i="5" s="1"/>
  <c r="I2604" i="5" s="1"/>
  <c r="E2603" i="5"/>
  <c r="F2603" i="5" s="1"/>
  <c r="G2602" i="5"/>
  <c r="I2602" i="5" s="1"/>
  <c r="K2602" i="5" s="1"/>
  <c r="E2602" i="5"/>
  <c r="E2601" i="5"/>
  <c r="G2601" i="5" s="1"/>
  <c r="I2601" i="5" s="1"/>
  <c r="K2601" i="5" s="1"/>
  <c r="E2600" i="5"/>
  <c r="G2600" i="5" s="1"/>
  <c r="I2600" i="5" s="1"/>
  <c r="K2600" i="5" s="1"/>
  <c r="E2599" i="5"/>
  <c r="G2599" i="5" s="1"/>
  <c r="I2599" i="5" s="1"/>
  <c r="K2599" i="5" s="1"/>
  <c r="E2598" i="5"/>
  <c r="G2598" i="5" s="1"/>
  <c r="I2598" i="5" s="1"/>
  <c r="K2598" i="5" s="1"/>
  <c r="E2597" i="5"/>
  <c r="G2597" i="5" s="1"/>
  <c r="I2597" i="5" s="1"/>
  <c r="K2597" i="5" s="1"/>
  <c r="E2596" i="5"/>
  <c r="G2596" i="5" s="1"/>
  <c r="I2596" i="5" s="1"/>
  <c r="K2596" i="5" s="1"/>
  <c r="E2595" i="5"/>
  <c r="E2592" i="5" s="1"/>
  <c r="F2592" i="5" s="1"/>
  <c r="G2594" i="5"/>
  <c r="I2594" i="5" s="1"/>
  <c r="K2594" i="5" s="1"/>
  <c r="E2594" i="5"/>
  <c r="E2593" i="5"/>
  <c r="G2593" i="5" s="1"/>
  <c r="I2593" i="5" s="1"/>
  <c r="E2591" i="5"/>
  <c r="G2591" i="5" s="1"/>
  <c r="I2591" i="5" s="1"/>
  <c r="K2591" i="5" s="1"/>
  <c r="E2589" i="5"/>
  <c r="G2589" i="5" s="1"/>
  <c r="I2589" i="5" s="1"/>
  <c r="K2589" i="5" s="1"/>
  <c r="E2587" i="5"/>
  <c r="G2587" i="5" s="1"/>
  <c r="I2587" i="5" s="1"/>
  <c r="K2587" i="5" s="1"/>
  <c r="E2586" i="5"/>
  <c r="G2586" i="5" s="1"/>
  <c r="I2586" i="5" s="1"/>
  <c r="E2585" i="5"/>
  <c r="F2585" i="5" s="1"/>
  <c r="G2584" i="5"/>
  <c r="I2584" i="5" s="1"/>
  <c r="K2584" i="5" s="1"/>
  <c r="E2584" i="5"/>
  <c r="E2582" i="5"/>
  <c r="G2582" i="5" s="1"/>
  <c r="I2582" i="5" s="1"/>
  <c r="K2582" i="5" s="1"/>
  <c r="E2580" i="5"/>
  <c r="G2580" i="5" s="1"/>
  <c r="I2580" i="5" s="1"/>
  <c r="K2580" i="5" s="1"/>
  <c r="E2578" i="5"/>
  <c r="G2578" i="5" s="1"/>
  <c r="I2578" i="5" s="1"/>
  <c r="K2578" i="5" s="1"/>
  <c r="E2576" i="5"/>
  <c r="G2576" i="5" s="1"/>
  <c r="I2576" i="5" s="1"/>
  <c r="K2576" i="5" s="1"/>
  <c r="E2575" i="5"/>
  <c r="G2575" i="5" s="1"/>
  <c r="I2575" i="5" s="1"/>
  <c r="K2575" i="5" s="1"/>
  <c r="E2574" i="5"/>
  <c r="G2574" i="5" s="1"/>
  <c r="I2574" i="5" s="1"/>
  <c r="K2574" i="5" s="1"/>
  <c r="E2573" i="5"/>
  <c r="E2572" i="5" s="1"/>
  <c r="F2572" i="5" s="1"/>
  <c r="E2571" i="5"/>
  <c r="G2571" i="5" s="1"/>
  <c r="I2571" i="5" s="1"/>
  <c r="K2571" i="5" s="1"/>
  <c r="E2569" i="5"/>
  <c r="G2569" i="5" s="1"/>
  <c r="I2569" i="5" s="1"/>
  <c r="K2569" i="5" s="1"/>
  <c r="E2567" i="5"/>
  <c r="G2567" i="5" s="1"/>
  <c r="I2567" i="5" s="1"/>
  <c r="K2567" i="5" s="1"/>
  <c r="E2565" i="5"/>
  <c r="G2565" i="5" s="1"/>
  <c r="I2565" i="5" s="1"/>
  <c r="K2565" i="5" s="1"/>
  <c r="E2564" i="5"/>
  <c r="G2564" i="5" s="1"/>
  <c r="I2564" i="5" s="1"/>
  <c r="E2563" i="5"/>
  <c r="F2563" i="5" s="1"/>
  <c r="E2562" i="5"/>
  <c r="G2562" i="5" s="1"/>
  <c r="I2562" i="5" s="1"/>
  <c r="K2562" i="5" s="1"/>
  <c r="E2560" i="5"/>
  <c r="G2560" i="5" s="1"/>
  <c r="I2560" i="5" s="1"/>
  <c r="K2560" i="5" s="1"/>
  <c r="E2559" i="5"/>
  <c r="G2559" i="5" s="1"/>
  <c r="E2558" i="5"/>
  <c r="G2558" i="5" s="1"/>
  <c r="I2558" i="5" s="1"/>
  <c r="K2558" i="5" s="1"/>
  <c r="E2557" i="5"/>
  <c r="G2557" i="5" s="1"/>
  <c r="I2557" i="5" s="1"/>
  <c r="K2557" i="5" s="1"/>
  <c r="I2556" i="5"/>
  <c r="K2556" i="5" s="1"/>
  <c r="E2556" i="5"/>
  <c r="G2556" i="5" s="1"/>
  <c r="E2555" i="5"/>
  <c r="F2555" i="5" s="1"/>
  <c r="E2554" i="5"/>
  <c r="G2554" i="5" s="1"/>
  <c r="I2554" i="5" s="1"/>
  <c r="K2554" i="5" s="1"/>
  <c r="I2553" i="5"/>
  <c r="K2553" i="5" s="1"/>
  <c r="E2553" i="5"/>
  <c r="G2553" i="5" s="1"/>
  <c r="E2552" i="5"/>
  <c r="G2552" i="5" s="1"/>
  <c r="I2552" i="5" s="1"/>
  <c r="K2552" i="5" s="1"/>
  <c r="E2551" i="5"/>
  <c r="G2551" i="5" s="1"/>
  <c r="I2551" i="5" s="1"/>
  <c r="K2551" i="5" s="1"/>
  <c r="E2550" i="5"/>
  <c r="G2550" i="5" s="1"/>
  <c r="I2550" i="5" s="1"/>
  <c r="K2550" i="5" s="1"/>
  <c r="E2549" i="5"/>
  <c r="G2549" i="5" s="1"/>
  <c r="I2549" i="5" s="1"/>
  <c r="K2549" i="5" s="1"/>
  <c r="E2548" i="5"/>
  <c r="G2548" i="5" s="1"/>
  <c r="I2548" i="5" s="1"/>
  <c r="K2548" i="5" s="1"/>
  <c r="E2547" i="5"/>
  <c r="G2547" i="5" s="1"/>
  <c r="I2547" i="5" s="1"/>
  <c r="K2547" i="5" s="1"/>
  <c r="E2546" i="5"/>
  <c r="G2546" i="5" s="1"/>
  <c r="I2546" i="5" s="1"/>
  <c r="K2546" i="5" s="1"/>
  <c r="I2545" i="5"/>
  <c r="K2545" i="5" s="1"/>
  <c r="E2545" i="5"/>
  <c r="G2545" i="5" s="1"/>
  <c r="E2544" i="5"/>
  <c r="G2544" i="5" s="1"/>
  <c r="I2544" i="5" s="1"/>
  <c r="K2544" i="5" s="1"/>
  <c r="E2543" i="5"/>
  <c r="G2543" i="5" s="1"/>
  <c r="I2543" i="5" s="1"/>
  <c r="K2543" i="5" s="1"/>
  <c r="E2542" i="5"/>
  <c r="G2542" i="5" s="1"/>
  <c r="I2542" i="5" s="1"/>
  <c r="K2542" i="5" s="1"/>
  <c r="E2541" i="5"/>
  <c r="G2541" i="5" s="1"/>
  <c r="I2541" i="5" s="1"/>
  <c r="K2541" i="5" s="1"/>
  <c r="E2540" i="5"/>
  <c r="G2540" i="5" s="1"/>
  <c r="I2540" i="5" s="1"/>
  <c r="K2540" i="5" s="1"/>
  <c r="E2539" i="5"/>
  <c r="G2539" i="5" s="1"/>
  <c r="I2539" i="5" s="1"/>
  <c r="K2539" i="5" s="1"/>
  <c r="E2538" i="5"/>
  <c r="G2538" i="5" s="1"/>
  <c r="G2537" i="5" s="1"/>
  <c r="E2536" i="5"/>
  <c r="G2536" i="5" s="1"/>
  <c r="I2536" i="5" s="1"/>
  <c r="K2536" i="5" s="1"/>
  <c r="E2535" i="5"/>
  <c r="G2535" i="5" s="1"/>
  <c r="I2535" i="5" s="1"/>
  <c r="K2535" i="5" s="1"/>
  <c r="E2534" i="5"/>
  <c r="G2534" i="5" s="1"/>
  <c r="I2534" i="5" s="1"/>
  <c r="K2534" i="5" s="1"/>
  <c r="I2533" i="5"/>
  <c r="K2533" i="5" s="1"/>
  <c r="E2533" i="5"/>
  <c r="G2533" i="5" s="1"/>
  <c r="I2532" i="5"/>
  <c r="K2532" i="5" s="1"/>
  <c r="E2532" i="5"/>
  <c r="G2532" i="5" s="1"/>
  <c r="G2531" i="5"/>
  <c r="E2531" i="5"/>
  <c r="F2531" i="5" s="1"/>
  <c r="I2530" i="5"/>
  <c r="K2530" i="5" s="1"/>
  <c r="E2530" i="5"/>
  <c r="G2530" i="5" s="1"/>
  <c r="I2529" i="5"/>
  <c r="K2529" i="5" s="1"/>
  <c r="E2529" i="5"/>
  <c r="G2529" i="5" s="1"/>
  <c r="E2528" i="5"/>
  <c r="G2528" i="5" s="1"/>
  <c r="I2528" i="5" s="1"/>
  <c r="K2528" i="5" s="1"/>
  <c r="E2527" i="5"/>
  <c r="G2527" i="5" s="1"/>
  <c r="I2527" i="5" s="1"/>
  <c r="K2527" i="5" s="1"/>
  <c r="K2526" i="5" s="1"/>
  <c r="G2526" i="5"/>
  <c r="H2526" i="5" s="1"/>
  <c r="E2526" i="5"/>
  <c r="F2526" i="5" s="1"/>
  <c r="I2525" i="5"/>
  <c r="K2525" i="5" s="1"/>
  <c r="E2525" i="5"/>
  <c r="G2525" i="5" s="1"/>
  <c r="E2523" i="5"/>
  <c r="G2523" i="5" s="1"/>
  <c r="I2523" i="5" s="1"/>
  <c r="K2523" i="5" s="1"/>
  <c r="E2522" i="5"/>
  <c r="E2521" i="5"/>
  <c r="G2521" i="5" s="1"/>
  <c r="I2521" i="5" s="1"/>
  <c r="K2521" i="5" s="1"/>
  <c r="E2519" i="5"/>
  <c r="G2519" i="5" s="1"/>
  <c r="I2519" i="5" s="1"/>
  <c r="K2519" i="5" s="1"/>
  <c r="E2517" i="5"/>
  <c r="G2517" i="5" s="1"/>
  <c r="I2517" i="5" s="1"/>
  <c r="K2517" i="5" s="1"/>
  <c r="E2516" i="5"/>
  <c r="G2516" i="5" s="1"/>
  <c r="I2516" i="5" s="1"/>
  <c r="K2516" i="5" s="1"/>
  <c r="K2515" i="5" s="1"/>
  <c r="G2515" i="5"/>
  <c r="E2515" i="5"/>
  <c r="F2515" i="5" s="1"/>
  <c r="E2514" i="5"/>
  <c r="E2513" i="5"/>
  <c r="G2513" i="5" s="1"/>
  <c r="I2513" i="5" s="1"/>
  <c r="K2513" i="5" s="1"/>
  <c r="E2512" i="5"/>
  <c r="G2512" i="5" s="1"/>
  <c r="I2512" i="5" s="1"/>
  <c r="K2512" i="5" s="1"/>
  <c r="E2511" i="5"/>
  <c r="G2511" i="5" s="1"/>
  <c r="I2511" i="5" s="1"/>
  <c r="K2511" i="5" s="1"/>
  <c r="I2510" i="5"/>
  <c r="K2510" i="5" s="1"/>
  <c r="E2510" i="5"/>
  <c r="G2510" i="5" s="1"/>
  <c r="E2508" i="5"/>
  <c r="G2508" i="5" s="1"/>
  <c r="I2508" i="5" s="1"/>
  <c r="K2508" i="5" s="1"/>
  <c r="E2506" i="5"/>
  <c r="G2506" i="5" s="1"/>
  <c r="I2506" i="5" s="1"/>
  <c r="K2506" i="5" s="1"/>
  <c r="I2504" i="5"/>
  <c r="K2504" i="5" s="1"/>
  <c r="E2504" i="5"/>
  <c r="G2504" i="5" s="1"/>
  <c r="I2503" i="5"/>
  <c r="K2503" i="5" s="1"/>
  <c r="E2503" i="5"/>
  <c r="G2503" i="5" s="1"/>
  <c r="E2502" i="5"/>
  <c r="G2502" i="5" s="1"/>
  <c r="I2502" i="5" s="1"/>
  <c r="K2502" i="5" s="1"/>
  <c r="K2501" i="5" s="1"/>
  <c r="G2501" i="5"/>
  <c r="H2501" i="5" s="1"/>
  <c r="E2501" i="5"/>
  <c r="F2501" i="5" s="1"/>
  <c r="I2500" i="5"/>
  <c r="K2500" i="5" s="1"/>
  <c r="E2500" i="5"/>
  <c r="G2500" i="5" s="1"/>
  <c r="I2499" i="5"/>
  <c r="K2499" i="5" s="1"/>
  <c r="E2499" i="5"/>
  <c r="G2499" i="5" s="1"/>
  <c r="K2498" i="5"/>
  <c r="G2498" i="5"/>
  <c r="E2498" i="5"/>
  <c r="F2498" i="5" s="1"/>
  <c r="I2497" i="5"/>
  <c r="K2497" i="5" s="1"/>
  <c r="E2497" i="5"/>
  <c r="G2497" i="5" s="1"/>
  <c r="I2495" i="5"/>
  <c r="K2495" i="5" s="1"/>
  <c r="E2495" i="5"/>
  <c r="G2495" i="5" s="1"/>
  <c r="E2494" i="5"/>
  <c r="G2494" i="5" s="1"/>
  <c r="I2494" i="5" s="1"/>
  <c r="K2494" i="5" s="1"/>
  <c r="E2493" i="5"/>
  <c r="G2493" i="5" s="1"/>
  <c r="I2493" i="5" s="1"/>
  <c r="K2493" i="5" s="1"/>
  <c r="K2492" i="5" s="1"/>
  <c r="G2492" i="5"/>
  <c r="H2492" i="5" s="1"/>
  <c r="E2492" i="5"/>
  <c r="F2492" i="5" s="1"/>
  <c r="I2491" i="5"/>
  <c r="K2491" i="5" s="1"/>
  <c r="E2491" i="5"/>
  <c r="G2491" i="5" s="1"/>
  <c r="E2490" i="5"/>
  <c r="G2490" i="5" s="1"/>
  <c r="I2490" i="5" s="1"/>
  <c r="K2490" i="5" s="1"/>
  <c r="E2489" i="5"/>
  <c r="E2487" i="5"/>
  <c r="G2487" i="5" s="1"/>
  <c r="I2487" i="5" s="1"/>
  <c r="K2487" i="5" s="1"/>
  <c r="E2486" i="5"/>
  <c r="G2486" i="5" s="1"/>
  <c r="I2486" i="5" s="1"/>
  <c r="K2486" i="5" s="1"/>
  <c r="E2485" i="5"/>
  <c r="G2485" i="5" s="1"/>
  <c r="I2485" i="5" s="1"/>
  <c r="K2485" i="5" s="1"/>
  <c r="E2484" i="5"/>
  <c r="G2484" i="5" s="1"/>
  <c r="I2484" i="5" s="1"/>
  <c r="K2484" i="5" s="1"/>
  <c r="E2483" i="5"/>
  <c r="G2483" i="5" s="1"/>
  <c r="I2483" i="5" s="1"/>
  <c r="K2483" i="5" s="1"/>
  <c r="E2482" i="5"/>
  <c r="G2482" i="5" s="1"/>
  <c r="I2482" i="5" s="1"/>
  <c r="K2482" i="5" s="1"/>
  <c r="I2481" i="5"/>
  <c r="K2481" i="5" s="1"/>
  <c r="E2481" i="5"/>
  <c r="G2481" i="5" s="1"/>
  <c r="E2480" i="5"/>
  <c r="G2480" i="5" s="1"/>
  <c r="I2480" i="5" s="1"/>
  <c r="K2480" i="5" s="1"/>
  <c r="E2479" i="5"/>
  <c r="G2479" i="5" s="1"/>
  <c r="I2479" i="5" s="1"/>
  <c r="K2479" i="5" s="1"/>
  <c r="E2478" i="5"/>
  <c r="G2478" i="5" s="1"/>
  <c r="I2478" i="5" s="1"/>
  <c r="K2478" i="5" s="1"/>
  <c r="E2477" i="5"/>
  <c r="G2477" i="5" s="1"/>
  <c r="I2477" i="5" s="1"/>
  <c r="K2477" i="5" s="1"/>
  <c r="E2476" i="5"/>
  <c r="G2476" i="5" s="1"/>
  <c r="I2476" i="5" s="1"/>
  <c r="K2476" i="5" s="1"/>
  <c r="E2475" i="5"/>
  <c r="G2475" i="5" s="1"/>
  <c r="I2475" i="5" s="1"/>
  <c r="K2475" i="5" s="1"/>
  <c r="E2474" i="5"/>
  <c r="G2474" i="5" s="1"/>
  <c r="E2472" i="5"/>
  <c r="G2472" i="5" s="1"/>
  <c r="I2472" i="5" s="1"/>
  <c r="K2472" i="5" s="1"/>
  <c r="E2471" i="5"/>
  <c r="G2471" i="5" s="1"/>
  <c r="I2471" i="5" s="1"/>
  <c r="K2471" i="5" s="1"/>
  <c r="E2470" i="5"/>
  <c r="G2470" i="5" s="1"/>
  <c r="I2470" i="5" s="1"/>
  <c r="K2470" i="5" s="1"/>
  <c r="E2469" i="5"/>
  <c r="G2469" i="5" s="1"/>
  <c r="I2469" i="5" s="1"/>
  <c r="K2469" i="5" s="1"/>
  <c r="E2468" i="5"/>
  <c r="G2468" i="5" s="1"/>
  <c r="I2468" i="5" s="1"/>
  <c r="K2468" i="5" s="1"/>
  <c r="E2467" i="5"/>
  <c r="G2467" i="5" s="1"/>
  <c r="I2467" i="5" s="1"/>
  <c r="K2467" i="5" s="1"/>
  <c r="E2466" i="5"/>
  <c r="G2466" i="5" s="1"/>
  <c r="I2466" i="5" s="1"/>
  <c r="K2466" i="5" s="1"/>
  <c r="E2465" i="5"/>
  <c r="G2465" i="5" s="1"/>
  <c r="I2465" i="5" s="1"/>
  <c r="K2465" i="5" s="1"/>
  <c r="E2464" i="5"/>
  <c r="G2464" i="5" s="1"/>
  <c r="I2464" i="5" s="1"/>
  <c r="K2464" i="5" s="1"/>
  <c r="E2463" i="5"/>
  <c r="G2463" i="5" s="1"/>
  <c r="I2463" i="5" s="1"/>
  <c r="K2463" i="5" s="1"/>
  <c r="E2462" i="5"/>
  <c r="G2462" i="5" s="1"/>
  <c r="I2462" i="5" s="1"/>
  <c r="K2462" i="5" s="1"/>
  <c r="E2461" i="5"/>
  <c r="G2461" i="5" s="1"/>
  <c r="I2461" i="5" s="1"/>
  <c r="K2461" i="5" s="1"/>
  <c r="E2460" i="5"/>
  <c r="G2460" i="5" s="1"/>
  <c r="I2460" i="5" s="1"/>
  <c r="K2460" i="5" s="1"/>
  <c r="E2459" i="5"/>
  <c r="G2459" i="5" s="1"/>
  <c r="I2459" i="5" s="1"/>
  <c r="K2459" i="5" s="1"/>
  <c r="E2458" i="5"/>
  <c r="G2458" i="5" s="1"/>
  <c r="I2458" i="5" s="1"/>
  <c r="K2458" i="5" s="1"/>
  <c r="E2457" i="5"/>
  <c r="G2457" i="5" s="1"/>
  <c r="I2457" i="5" s="1"/>
  <c r="K2457" i="5" s="1"/>
  <c r="E2456" i="5"/>
  <c r="G2456" i="5" s="1"/>
  <c r="I2456" i="5" s="1"/>
  <c r="K2456" i="5" s="1"/>
  <c r="E2455" i="5"/>
  <c r="G2455" i="5" s="1"/>
  <c r="I2455" i="5" s="1"/>
  <c r="K2455" i="5" s="1"/>
  <c r="E2454" i="5"/>
  <c r="G2454" i="5" s="1"/>
  <c r="I2454" i="5" s="1"/>
  <c r="K2454" i="5" s="1"/>
  <c r="E2453" i="5"/>
  <c r="G2453" i="5" s="1"/>
  <c r="I2453" i="5" s="1"/>
  <c r="K2453" i="5" s="1"/>
  <c r="E2452" i="5"/>
  <c r="G2452" i="5" s="1"/>
  <c r="I2452" i="5" s="1"/>
  <c r="K2452" i="5" s="1"/>
  <c r="E2451" i="5"/>
  <c r="G2451" i="5" s="1"/>
  <c r="I2451" i="5" s="1"/>
  <c r="K2451" i="5" s="1"/>
  <c r="E2450" i="5"/>
  <c r="G2450" i="5" s="1"/>
  <c r="I2450" i="5" s="1"/>
  <c r="K2450" i="5" s="1"/>
  <c r="E2449" i="5"/>
  <c r="G2449" i="5" s="1"/>
  <c r="I2449" i="5" s="1"/>
  <c r="K2449" i="5" s="1"/>
  <c r="E2448" i="5"/>
  <c r="G2448" i="5" s="1"/>
  <c r="I2448" i="5" s="1"/>
  <c r="K2448" i="5" s="1"/>
  <c r="E2447" i="5"/>
  <c r="G2447" i="5" s="1"/>
  <c r="I2447" i="5" s="1"/>
  <c r="K2447" i="5" s="1"/>
  <c r="E2446" i="5"/>
  <c r="G2446" i="5" s="1"/>
  <c r="I2446" i="5" s="1"/>
  <c r="K2446" i="5" s="1"/>
  <c r="E2445" i="5"/>
  <c r="G2445" i="5" s="1"/>
  <c r="I2445" i="5" s="1"/>
  <c r="K2445" i="5" s="1"/>
  <c r="E2444" i="5"/>
  <c r="G2444" i="5" s="1"/>
  <c r="I2444" i="5" s="1"/>
  <c r="K2444" i="5" s="1"/>
  <c r="E2443" i="5"/>
  <c r="G2443" i="5" s="1"/>
  <c r="I2443" i="5" s="1"/>
  <c r="K2443" i="5" s="1"/>
  <c r="E2442" i="5"/>
  <c r="G2442" i="5" s="1"/>
  <c r="I2442" i="5" s="1"/>
  <c r="K2442" i="5" s="1"/>
  <c r="E2441" i="5"/>
  <c r="G2441" i="5" s="1"/>
  <c r="I2441" i="5" s="1"/>
  <c r="K2441" i="5" s="1"/>
  <c r="E2440" i="5"/>
  <c r="G2440" i="5" s="1"/>
  <c r="I2440" i="5" s="1"/>
  <c r="K2440" i="5" s="1"/>
  <c r="E2439" i="5"/>
  <c r="G2439" i="5" s="1"/>
  <c r="I2439" i="5" s="1"/>
  <c r="K2439" i="5" s="1"/>
  <c r="E2438" i="5"/>
  <c r="G2438" i="5" s="1"/>
  <c r="I2438" i="5" s="1"/>
  <c r="K2438" i="5" s="1"/>
  <c r="E2437" i="5"/>
  <c r="G2437" i="5" s="1"/>
  <c r="I2437" i="5" s="1"/>
  <c r="K2437" i="5" s="1"/>
  <c r="E2436" i="5"/>
  <c r="G2436" i="5" s="1"/>
  <c r="I2436" i="5" s="1"/>
  <c r="K2436" i="5" s="1"/>
  <c r="E2435" i="5"/>
  <c r="G2435" i="5" s="1"/>
  <c r="I2435" i="5" s="1"/>
  <c r="K2435" i="5" s="1"/>
  <c r="E2434" i="5"/>
  <c r="G2434" i="5" s="1"/>
  <c r="I2434" i="5" s="1"/>
  <c r="K2434" i="5" s="1"/>
  <c r="E2433" i="5"/>
  <c r="G2433" i="5" s="1"/>
  <c r="I2433" i="5" s="1"/>
  <c r="K2433" i="5" s="1"/>
  <c r="E2432" i="5"/>
  <c r="G2432" i="5" s="1"/>
  <c r="I2432" i="5" s="1"/>
  <c r="K2432" i="5" s="1"/>
  <c r="E2431" i="5"/>
  <c r="G2431" i="5" s="1"/>
  <c r="I2431" i="5" s="1"/>
  <c r="K2431" i="5" s="1"/>
  <c r="E2430" i="5"/>
  <c r="G2430" i="5" s="1"/>
  <c r="I2430" i="5" s="1"/>
  <c r="K2430" i="5" s="1"/>
  <c r="E2429" i="5"/>
  <c r="G2429" i="5" s="1"/>
  <c r="I2429" i="5" s="1"/>
  <c r="K2429" i="5" s="1"/>
  <c r="E2428" i="5"/>
  <c r="G2428" i="5" s="1"/>
  <c r="I2428" i="5" s="1"/>
  <c r="K2428" i="5" s="1"/>
  <c r="E2427" i="5"/>
  <c r="G2427" i="5" s="1"/>
  <c r="I2427" i="5" s="1"/>
  <c r="K2427" i="5" s="1"/>
  <c r="E2426" i="5"/>
  <c r="G2426" i="5" s="1"/>
  <c r="I2426" i="5" s="1"/>
  <c r="K2426" i="5" s="1"/>
  <c r="E2425" i="5"/>
  <c r="G2425" i="5" s="1"/>
  <c r="I2425" i="5" s="1"/>
  <c r="K2425" i="5" s="1"/>
  <c r="E2424" i="5"/>
  <c r="G2424" i="5" s="1"/>
  <c r="I2424" i="5" s="1"/>
  <c r="K2424" i="5" s="1"/>
  <c r="E2423" i="5"/>
  <c r="G2423" i="5" s="1"/>
  <c r="I2423" i="5" s="1"/>
  <c r="K2423" i="5" s="1"/>
  <c r="E2422" i="5"/>
  <c r="G2422" i="5" s="1"/>
  <c r="I2422" i="5" s="1"/>
  <c r="K2422" i="5" s="1"/>
  <c r="E2421" i="5"/>
  <c r="G2421" i="5" s="1"/>
  <c r="I2421" i="5" s="1"/>
  <c r="K2421" i="5" s="1"/>
  <c r="E2420" i="5"/>
  <c r="G2420" i="5" s="1"/>
  <c r="I2420" i="5" s="1"/>
  <c r="K2420" i="5" s="1"/>
  <c r="E2419" i="5"/>
  <c r="G2419" i="5" s="1"/>
  <c r="I2419" i="5" s="1"/>
  <c r="K2419" i="5" s="1"/>
  <c r="E2418" i="5"/>
  <c r="G2418" i="5" s="1"/>
  <c r="I2418" i="5" s="1"/>
  <c r="K2418" i="5" s="1"/>
  <c r="E2417" i="5"/>
  <c r="G2417" i="5" s="1"/>
  <c r="I2417" i="5" s="1"/>
  <c r="K2417" i="5" s="1"/>
  <c r="E2416" i="5"/>
  <c r="G2416" i="5" s="1"/>
  <c r="I2416" i="5" s="1"/>
  <c r="K2416" i="5" s="1"/>
  <c r="E2415" i="5"/>
  <c r="G2415" i="5" s="1"/>
  <c r="I2415" i="5" s="1"/>
  <c r="K2415" i="5" s="1"/>
  <c r="E2414" i="5"/>
  <c r="G2414" i="5" s="1"/>
  <c r="I2414" i="5" s="1"/>
  <c r="K2414" i="5" s="1"/>
  <c r="E2413" i="5"/>
  <c r="G2413" i="5" s="1"/>
  <c r="I2413" i="5" s="1"/>
  <c r="K2413" i="5" s="1"/>
  <c r="E2412" i="5"/>
  <c r="G2412" i="5" s="1"/>
  <c r="I2412" i="5" s="1"/>
  <c r="K2412" i="5" s="1"/>
  <c r="E2411" i="5"/>
  <c r="G2411" i="5" s="1"/>
  <c r="I2411" i="5" s="1"/>
  <c r="K2411" i="5" s="1"/>
  <c r="E2410" i="5"/>
  <c r="G2410" i="5" s="1"/>
  <c r="I2410" i="5" s="1"/>
  <c r="K2410" i="5" s="1"/>
  <c r="E2409" i="5"/>
  <c r="G2409" i="5" s="1"/>
  <c r="I2409" i="5" s="1"/>
  <c r="K2409" i="5" s="1"/>
  <c r="E2408" i="5"/>
  <c r="G2408" i="5" s="1"/>
  <c r="I2408" i="5" s="1"/>
  <c r="K2408" i="5" s="1"/>
  <c r="E2407" i="5"/>
  <c r="G2407" i="5" s="1"/>
  <c r="G2404" i="5" s="1"/>
  <c r="I2406" i="5"/>
  <c r="K2406" i="5" s="1"/>
  <c r="E2406" i="5"/>
  <c r="G2406" i="5" s="1"/>
  <c r="E2405" i="5"/>
  <c r="G2405" i="5" s="1"/>
  <c r="I2405" i="5" s="1"/>
  <c r="K2405" i="5" s="1"/>
  <c r="I2403" i="5"/>
  <c r="K2403" i="5" s="1"/>
  <c r="E2403" i="5"/>
  <c r="G2403" i="5" s="1"/>
  <c r="I2401" i="5"/>
  <c r="K2401" i="5" s="1"/>
  <c r="E2401" i="5"/>
  <c r="G2401" i="5" s="1"/>
  <c r="I2400" i="5"/>
  <c r="K2400" i="5" s="1"/>
  <c r="E2400" i="5"/>
  <c r="G2400" i="5" s="1"/>
  <c r="E2399" i="5"/>
  <c r="G2399" i="5" s="1"/>
  <c r="I2399" i="5" s="1"/>
  <c r="K2399" i="5" s="1"/>
  <c r="E2398" i="5"/>
  <c r="E2397" i="5"/>
  <c r="G2397" i="5" s="1"/>
  <c r="I2397" i="5" s="1"/>
  <c r="K2397" i="5" s="1"/>
  <c r="E2396" i="5"/>
  <c r="G2396" i="5" s="1"/>
  <c r="I2396" i="5" s="1"/>
  <c r="K2396" i="5" s="1"/>
  <c r="E2394" i="5"/>
  <c r="G2394" i="5" s="1"/>
  <c r="I2394" i="5" s="1"/>
  <c r="K2394" i="5" s="1"/>
  <c r="E2393" i="5"/>
  <c r="G2393" i="5" s="1"/>
  <c r="I2393" i="5" s="1"/>
  <c r="K2393" i="5" s="1"/>
  <c r="E2392" i="5"/>
  <c r="G2392" i="5" s="1"/>
  <c r="I2392" i="5" s="1"/>
  <c r="K2392" i="5" s="1"/>
  <c r="K2391" i="5" s="1"/>
  <c r="G2391" i="5"/>
  <c r="E2391" i="5"/>
  <c r="F2391" i="5" s="1"/>
  <c r="E2390" i="5"/>
  <c r="G2390" i="5" s="1"/>
  <c r="I2390" i="5" s="1"/>
  <c r="K2390" i="5" s="1"/>
  <c r="E2389" i="5"/>
  <c r="G2389" i="5" s="1"/>
  <c r="I2389" i="5" s="1"/>
  <c r="K2389" i="5" s="1"/>
  <c r="K2388" i="5" s="1"/>
  <c r="G2388" i="5"/>
  <c r="H2388" i="5" s="1"/>
  <c r="E2388" i="5"/>
  <c r="F2388" i="5" s="1"/>
  <c r="E2387" i="5"/>
  <c r="G2387" i="5" s="1"/>
  <c r="I2387" i="5" s="1"/>
  <c r="K2387" i="5" s="1"/>
  <c r="E2385" i="5"/>
  <c r="G2385" i="5" s="1"/>
  <c r="I2385" i="5" s="1"/>
  <c r="K2385" i="5" s="1"/>
  <c r="E2383" i="5"/>
  <c r="G2383" i="5" s="1"/>
  <c r="I2383" i="5" s="1"/>
  <c r="K2383" i="5" s="1"/>
  <c r="E2382" i="5"/>
  <c r="G2382" i="5" s="1"/>
  <c r="G2381" i="5" s="1"/>
  <c r="E2380" i="5"/>
  <c r="G2380" i="5" s="1"/>
  <c r="I2380" i="5" s="1"/>
  <c r="K2380" i="5" s="1"/>
  <c r="E2378" i="5"/>
  <c r="G2378" i="5" s="1"/>
  <c r="I2378" i="5" s="1"/>
  <c r="K2378" i="5" s="1"/>
  <c r="I2377" i="5"/>
  <c r="K2377" i="5" s="1"/>
  <c r="E2377" i="5"/>
  <c r="G2377" i="5" s="1"/>
  <c r="I2376" i="5"/>
  <c r="K2376" i="5" s="1"/>
  <c r="E2376" i="5"/>
  <c r="G2376" i="5" s="1"/>
  <c r="I2375" i="5"/>
  <c r="K2375" i="5" s="1"/>
  <c r="E2375" i="5"/>
  <c r="G2375" i="5" s="1"/>
  <c r="E2374" i="5"/>
  <c r="G2374" i="5" s="1"/>
  <c r="I2374" i="5" s="1"/>
  <c r="K2374" i="5" s="1"/>
  <c r="E2373" i="5"/>
  <c r="E2372" i="5"/>
  <c r="G2372" i="5" s="1"/>
  <c r="I2372" i="5" s="1"/>
  <c r="K2372" i="5" s="1"/>
  <c r="I2370" i="5"/>
  <c r="K2370" i="5" s="1"/>
  <c r="E2370" i="5"/>
  <c r="G2370" i="5" s="1"/>
  <c r="E2369" i="5"/>
  <c r="G2369" i="5" s="1"/>
  <c r="I2369" i="5" s="1"/>
  <c r="K2369" i="5" s="1"/>
  <c r="E2368" i="5"/>
  <c r="G2368" i="5" s="1"/>
  <c r="I2368" i="5" s="1"/>
  <c r="K2368" i="5" s="1"/>
  <c r="E2367" i="5"/>
  <c r="G2367" i="5" s="1"/>
  <c r="I2367" i="5" s="1"/>
  <c r="K2367" i="5" s="1"/>
  <c r="E2366" i="5"/>
  <c r="G2366" i="5" s="1"/>
  <c r="I2366" i="5" s="1"/>
  <c r="K2366" i="5" s="1"/>
  <c r="I2365" i="5"/>
  <c r="K2365" i="5" s="1"/>
  <c r="E2365" i="5"/>
  <c r="G2365" i="5" s="1"/>
  <c r="I2364" i="5"/>
  <c r="K2364" i="5" s="1"/>
  <c r="E2364" i="5"/>
  <c r="G2364" i="5" s="1"/>
  <c r="E2363" i="5"/>
  <c r="G2363" i="5" s="1"/>
  <c r="I2363" i="5" s="1"/>
  <c r="K2363" i="5" s="1"/>
  <c r="I2362" i="5"/>
  <c r="K2362" i="5" s="1"/>
  <c r="E2362" i="5"/>
  <c r="G2362" i="5" s="1"/>
  <c r="E2361" i="5"/>
  <c r="G2361" i="5" s="1"/>
  <c r="I2361" i="5" s="1"/>
  <c r="K2361" i="5" s="1"/>
  <c r="E2360" i="5"/>
  <c r="G2360" i="5" s="1"/>
  <c r="I2360" i="5" s="1"/>
  <c r="K2360" i="5" s="1"/>
  <c r="E2359" i="5"/>
  <c r="G2359" i="5" s="1"/>
  <c r="I2359" i="5" s="1"/>
  <c r="K2359" i="5" s="1"/>
  <c r="E2358" i="5"/>
  <c r="G2358" i="5" s="1"/>
  <c r="G2355" i="5" s="1"/>
  <c r="I2357" i="5"/>
  <c r="K2357" i="5" s="1"/>
  <c r="E2357" i="5"/>
  <c r="G2357" i="5" s="1"/>
  <c r="E2356" i="5"/>
  <c r="G2356" i="5" s="1"/>
  <c r="I2356" i="5" s="1"/>
  <c r="K2356" i="5" s="1"/>
  <c r="I2354" i="5"/>
  <c r="K2354" i="5" s="1"/>
  <c r="E2354" i="5"/>
  <c r="G2354" i="5" s="1"/>
  <c r="I2353" i="5"/>
  <c r="K2353" i="5" s="1"/>
  <c r="E2353" i="5"/>
  <c r="G2353" i="5" s="1"/>
  <c r="K2352" i="5"/>
  <c r="G2352" i="5"/>
  <c r="E2352" i="5"/>
  <c r="F2352" i="5" s="1"/>
  <c r="E2351" i="5"/>
  <c r="G2351" i="5" s="1"/>
  <c r="I2351" i="5" s="1"/>
  <c r="K2351" i="5" s="1"/>
  <c r="I2349" i="5"/>
  <c r="K2349" i="5" s="1"/>
  <c r="E2349" i="5"/>
  <c r="G2349" i="5" s="1"/>
  <c r="E2347" i="5"/>
  <c r="G2347" i="5" s="1"/>
  <c r="I2347" i="5" s="1"/>
  <c r="K2347" i="5" s="1"/>
  <c r="E2346" i="5"/>
  <c r="G2346" i="5" s="1"/>
  <c r="I2346" i="5" s="1"/>
  <c r="K2346" i="5" s="1"/>
  <c r="I2345" i="5"/>
  <c r="K2345" i="5" s="1"/>
  <c r="E2345" i="5"/>
  <c r="G2345" i="5" s="1"/>
  <c r="E2344" i="5"/>
  <c r="G2344" i="5" s="1"/>
  <c r="I2344" i="5" s="1"/>
  <c r="K2344" i="5" s="1"/>
  <c r="E2343" i="5"/>
  <c r="G2343" i="5" s="1"/>
  <c r="I2343" i="5" s="1"/>
  <c r="K2343" i="5" s="1"/>
  <c r="E2342" i="5"/>
  <c r="G2342" i="5" s="1"/>
  <c r="I2342" i="5" s="1"/>
  <c r="K2342" i="5" s="1"/>
  <c r="E2341" i="5"/>
  <c r="G2341" i="5" s="1"/>
  <c r="I2341" i="5" s="1"/>
  <c r="K2341" i="5" s="1"/>
  <c r="I2340" i="5"/>
  <c r="K2340" i="5" s="1"/>
  <c r="E2340" i="5"/>
  <c r="G2340" i="5" s="1"/>
  <c r="E2339" i="5"/>
  <c r="G2339" i="5" s="1"/>
  <c r="I2339" i="5" s="1"/>
  <c r="K2339" i="5" s="1"/>
  <c r="E2338" i="5"/>
  <c r="G2338" i="5" s="1"/>
  <c r="I2338" i="5" s="1"/>
  <c r="K2338" i="5" s="1"/>
  <c r="I2337" i="5"/>
  <c r="K2337" i="5" s="1"/>
  <c r="E2337" i="5"/>
  <c r="G2337" i="5" s="1"/>
  <c r="E2336" i="5"/>
  <c r="G2336" i="5" s="1"/>
  <c r="I2336" i="5" s="1"/>
  <c r="K2336" i="5" s="1"/>
  <c r="E2335" i="5"/>
  <c r="G2335" i="5" s="1"/>
  <c r="I2335" i="5" s="1"/>
  <c r="K2335" i="5" s="1"/>
  <c r="E2334" i="5"/>
  <c r="G2334" i="5" s="1"/>
  <c r="I2334" i="5" s="1"/>
  <c r="K2334" i="5" s="1"/>
  <c r="E2333" i="5"/>
  <c r="G2333" i="5" s="1"/>
  <c r="G2328" i="5" s="1"/>
  <c r="I2332" i="5"/>
  <c r="K2332" i="5" s="1"/>
  <c r="E2332" i="5"/>
  <c r="G2332" i="5" s="1"/>
  <c r="E2331" i="5"/>
  <c r="G2331" i="5" s="1"/>
  <c r="I2331" i="5" s="1"/>
  <c r="K2331" i="5" s="1"/>
  <c r="E2330" i="5"/>
  <c r="G2330" i="5" s="1"/>
  <c r="I2330" i="5" s="1"/>
  <c r="K2330" i="5" s="1"/>
  <c r="I2329" i="5"/>
  <c r="K2329" i="5" s="1"/>
  <c r="E2329" i="5"/>
  <c r="G2329" i="5" s="1"/>
  <c r="E2327" i="5"/>
  <c r="G2327" i="5" s="1"/>
  <c r="I2327" i="5" s="1"/>
  <c r="K2327" i="5" s="1"/>
  <c r="E2326" i="5"/>
  <c r="G2326" i="5" s="1"/>
  <c r="I2326" i="5" s="1"/>
  <c r="K2326" i="5" s="1"/>
  <c r="G2325" i="5"/>
  <c r="I2325" i="5" s="1"/>
  <c r="K2325" i="5" s="1"/>
  <c r="E2325" i="5"/>
  <c r="E2324" i="5"/>
  <c r="G2324" i="5" s="1"/>
  <c r="I2324" i="5" s="1"/>
  <c r="K2324" i="5" s="1"/>
  <c r="E2323" i="5"/>
  <c r="G2323" i="5" s="1"/>
  <c r="I2323" i="5" s="1"/>
  <c r="K2323" i="5" s="1"/>
  <c r="G2322" i="5"/>
  <c r="I2322" i="5" s="1"/>
  <c r="K2322" i="5" s="1"/>
  <c r="E2322" i="5"/>
  <c r="E2321" i="5"/>
  <c r="G2321" i="5" s="1"/>
  <c r="I2321" i="5" s="1"/>
  <c r="K2321" i="5" s="1"/>
  <c r="E2320" i="5"/>
  <c r="G2320" i="5" s="1"/>
  <c r="I2320" i="5" s="1"/>
  <c r="K2320" i="5" s="1"/>
  <c r="E2319" i="5"/>
  <c r="G2319" i="5" s="1"/>
  <c r="I2319" i="5" s="1"/>
  <c r="K2319" i="5" s="1"/>
  <c r="E2318" i="5"/>
  <c r="G2318" i="5" s="1"/>
  <c r="I2318" i="5" s="1"/>
  <c r="K2318" i="5" s="1"/>
  <c r="G2317" i="5"/>
  <c r="I2317" i="5" s="1"/>
  <c r="K2317" i="5" s="1"/>
  <c r="E2317" i="5"/>
  <c r="E2316" i="5"/>
  <c r="G2316" i="5" s="1"/>
  <c r="I2316" i="5" s="1"/>
  <c r="K2316" i="5" s="1"/>
  <c r="E2315" i="5"/>
  <c r="G2315" i="5" s="1"/>
  <c r="I2315" i="5" s="1"/>
  <c r="K2315" i="5" s="1"/>
  <c r="G2314" i="5"/>
  <c r="I2314" i="5" s="1"/>
  <c r="K2314" i="5" s="1"/>
  <c r="E2314" i="5"/>
  <c r="E2313" i="5"/>
  <c r="G2313" i="5" s="1"/>
  <c r="I2313" i="5" s="1"/>
  <c r="K2313" i="5" s="1"/>
  <c r="E2312" i="5"/>
  <c r="G2312" i="5" s="1"/>
  <c r="I2312" i="5" s="1"/>
  <c r="K2312" i="5" s="1"/>
  <c r="E2311" i="5"/>
  <c r="G2311" i="5" s="1"/>
  <c r="I2311" i="5" s="1"/>
  <c r="K2311" i="5" s="1"/>
  <c r="E2310" i="5"/>
  <c r="G2310" i="5" s="1"/>
  <c r="I2310" i="5" s="1"/>
  <c r="K2310" i="5" s="1"/>
  <c r="G2309" i="5"/>
  <c r="I2309" i="5" s="1"/>
  <c r="K2309" i="5" s="1"/>
  <c r="E2309" i="5"/>
  <c r="E2308" i="5"/>
  <c r="G2308" i="5" s="1"/>
  <c r="I2308" i="5" s="1"/>
  <c r="K2308" i="5" s="1"/>
  <c r="E2307" i="5"/>
  <c r="G2307" i="5" s="1"/>
  <c r="I2307" i="5" s="1"/>
  <c r="K2307" i="5" s="1"/>
  <c r="G2306" i="5"/>
  <c r="I2306" i="5" s="1"/>
  <c r="K2306" i="5" s="1"/>
  <c r="E2306" i="5"/>
  <c r="E2305" i="5"/>
  <c r="G2305" i="5" s="1"/>
  <c r="I2305" i="5" s="1"/>
  <c r="K2305" i="5" s="1"/>
  <c r="E2304" i="5"/>
  <c r="G2304" i="5" s="1"/>
  <c r="I2304" i="5" s="1"/>
  <c r="K2304" i="5" s="1"/>
  <c r="E2303" i="5"/>
  <c r="G2303" i="5" s="1"/>
  <c r="I2303" i="5" s="1"/>
  <c r="K2303" i="5" s="1"/>
  <c r="E2302" i="5"/>
  <c r="G2302" i="5" s="1"/>
  <c r="I2302" i="5" s="1"/>
  <c r="K2302" i="5" s="1"/>
  <c r="G2301" i="5"/>
  <c r="I2301" i="5" s="1"/>
  <c r="K2301" i="5" s="1"/>
  <c r="E2301" i="5"/>
  <c r="E2300" i="5"/>
  <c r="G2300" i="5" s="1"/>
  <c r="I2300" i="5" s="1"/>
  <c r="K2300" i="5" s="1"/>
  <c r="E2299" i="5"/>
  <c r="G2299" i="5" s="1"/>
  <c r="I2299" i="5" s="1"/>
  <c r="K2299" i="5" s="1"/>
  <c r="G2298" i="5"/>
  <c r="I2298" i="5" s="1"/>
  <c r="K2298" i="5" s="1"/>
  <c r="E2298" i="5"/>
  <c r="E2297" i="5"/>
  <c r="G2297" i="5" s="1"/>
  <c r="I2297" i="5" s="1"/>
  <c r="K2297" i="5" s="1"/>
  <c r="E2296" i="5"/>
  <c r="G2296" i="5" s="1"/>
  <c r="I2296" i="5" s="1"/>
  <c r="K2296" i="5" s="1"/>
  <c r="E2295" i="5"/>
  <c r="G2295" i="5" s="1"/>
  <c r="I2295" i="5" s="1"/>
  <c r="K2295" i="5" s="1"/>
  <c r="E2294" i="5"/>
  <c r="E2288" i="5" s="1"/>
  <c r="F2288" i="5" s="1"/>
  <c r="G2293" i="5"/>
  <c r="I2293" i="5" s="1"/>
  <c r="K2293" i="5" s="1"/>
  <c r="E2293" i="5"/>
  <c r="E2292" i="5"/>
  <c r="G2292" i="5" s="1"/>
  <c r="I2292" i="5" s="1"/>
  <c r="K2292" i="5" s="1"/>
  <c r="E2291" i="5"/>
  <c r="G2291" i="5" s="1"/>
  <c r="I2291" i="5" s="1"/>
  <c r="K2291" i="5" s="1"/>
  <c r="G2290" i="5"/>
  <c r="I2290" i="5" s="1"/>
  <c r="K2290" i="5" s="1"/>
  <c r="E2290" i="5"/>
  <c r="E2289" i="5"/>
  <c r="G2289" i="5" s="1"/>
  <c r="I2289" i="5" s="1"/>
  <c r="E2287" i="5"/>
  <c r="G2287" i="5" s="1"/>
  <c r="I2287" i="5" s="1"/>
  <c r="K2287" i="5" s="1"/>
  <c r="E2286" i="5"/>
  <c r="G2286" i="5" s="1"/>
  <c r="I2286" i="5" s="1"/>
  <c r="K2286" i="5" s="1"/>
  <c r="G2285" i="5"/>
  <c r="I2285" i="5" s="1"/>
  <c r="K2285" i="5" s="1"/>
  <c r="E2285" i="5"/>
  <c r="E2284" i="5"/>
  <c r="G2284" i="5" s="1"/>
  <c r="I2284" i="5" s="1"/>
  <c r="K2284" i="5" s="1"/>
  <c r="E2283" i="5"/>
  <c r="G2283" i="5" s="1"/>
  <c r="I2283" i="5" s="1"/>
  <c r="K2283" i="5" s="1"/>
  <c r="G2282" i="5"/>
  <c r="I2282" i="5" s="1"/>
  <c r="K2282" i="5" s="1"/>
  <c r="E2282" i="5"/>
  <c r="E2281" i="5"/>
  <c r="G2281" i="5" s="1"/>
  <c r="I2281" i="5" s="1"/>
  <c r="K2281" i="5" s="1"/>
  <c r="E2280" i="5"/>
  <c r="G2280" i="5" s="1"/>
  <c r="I2280" i="5" s="1"/>
  <c r="K2280" i="5" s="1"/>
  <c r="E2279" i="5"/>
  <c r="G2279" i="5" s="1"/>
  <c r="I2279" i="5" s="1"/>
  <c r="K2279" i="5" s="1"/>
  <c r="E2278" i="5"/>
  <c r="G2278" i="5" s="1"/>
  <c r="I2278" i="5" s="1"/>
  <c r="K2278" i="5" s="1"/>
  <c r="G2277" i="5"/>
  <c r="I2277" i="5" s="1"/>
  <c r="K2277" i="5" s="1"/>
  <c r="E2277" i="5"/>
  <c r="E2276" i="5"/>
  <c r="G2276" i="5" s="1"/>
  <c r="I2276" i="5" s="1"/>
  <c r="K2276" i="5" s="1"/>
  <c r="E2275" i="5"/>
  <c r="G2275" i="5" s="1"/>
  <c r="I2275" i="5" s="1"/>
  <c r="K2275" i="5" s="1"/>
  <c r="G2274" i="5"/>
  <c r="I2274" i="5" s="1"/>
  <c r="K2274" i="5" s="1"/>
  <c r="E2274" i="5"/>
  <c r="E2273" i="5"/>
  <c r="G2273" i="5" s="1"/>
  <c r="I2273" i="5" s="1"/>
  <c r="K2273" i="5" s="1"/>
  <c r="E2272" i="5"/>
  <c r="G2272" i="5" s="1"/>
  <c r="I2272" i="5" s="1"/>
  <c r="K2272" i="5" s="1"/>
  <c r="E2271" i="5"/>
  <c r="G2271" i="5" s="1"/>
  <c r="I2271" i="5" s="1"/>
  <c r="K2271" i="5" s="1"/>
  <c r="E2270" i="5"/>
  <c r="G2270" i="5" s="1"/>
  <c r="I2270" i="5" s="1"/>
  <c r="K2270" i="5" s="1"/>
  <c r="G2269" i="5"/>
  <c r="I2269" i="5" s="1"/>
  <c r="K2269" i="5" s="1"/>
  <c r="E2269" i="5"/>
  <c r="E2268" i="5"/>
  <c r="G2268" i="5" s="1"/>
  <c r="I2268" i="5" s="1"/>
  <c r="K2268" i="5" s="1"/>
  <c r="E2267" i="5"/>
  <c r="G2267" i="5" s="1"/>
  <c r="I2267" i="5" s="1"/>
  <c r="K2267" i="5" s="1"/>
  <c r="G2266" i="5"/>
  <c r="I2266" i="5" s="1"/>
  <c r="K2266" i="5" s="1"/>
  <c r="E2266" i="5"/>
  <c r="E2265" i="5"/>
  <c r="G2265" i="5" s="1"/>
  <c r="I2265" i="5" s="1"/>
  <c r="K2265" i="5" s="1"/>
  <c r="E2264" i="5"/>
  <c r="G2264" i="5" s="1"/>
  <c r="I2264" i="5" s="1"/>
  <c r="K2264" i="5" s="1"/>
  <c r="E2263" i="5"/>
  <c r="G2263" i="5" s="1"/>
  <c r="I2263" i="5" s="1"/>
  <c r="K2263" i="5" s="1"/>
  <c r="E2262" i="5"/>
  <c r="G2262" i="5" s="1"/>
  <c r="I2262" i="5" s="1"/>
  <c r="K2262" i="5" s="1"/>
  <c r="G2261" i="5"/>
  <c r="I2261" i="5" s="1"/>
  <c r="K2261" i="5" s="1"/>
  <c r="E2261" i="5"/>
  <c r="E2260" i="5"/>
  <c r="G2260" i="5" s="1"/>
  <c r="I2260" i="5" s="1"/>
  <c r="K2260" i="5" s="1"/>
  <c r="E2259" i="5"/>
  <c r="G2259" i="5" s="1"/>
  <c r="I2259" i="5" s="1"/>
  <c r="K2259" i="5" s="1"/>
  <c r="G2258" i="5"/>
  <c r="I2258" i="5" s="1"/>
  <c r="K2258" i="5" s="1"/>
  <c r="E2258" i="5"/>
  <c r="E2257" i="5"/>
  <c r="G2257" i="5" s="1"/>
  <c r="I2257" i="5" s="1"/>
  <c r="K2257" i="5" s="1"/>
  <c r="E2256" i="5"/>
  <c r="G2256" i="5" s="1"/>
  <c r="I2256" i="5" s="1"/>
  <c r="K2256" i="5" s="1"/>
  <c r="E2255" i="5"/>
  <c r="G2255" i="5" s="1"/>
  <c r="I2255" i="5" s="1"/>
  <c r="K2255" i="5" s="1"/>
  <c r="E2254" i="5"/>
  <c r="G2254" i="5" s="1"/>
  <c r="I2254" i="5" s="1"/>
  <c r="K2254" i="5" s="1"/>
  <c r="G2253" i="5"/>
  <c r="I2253" i="5" s="1"/>
  <c r="K2253" i="5" s="1"/>
  <c r="E2253" i="5"/>
  <c r="E2252" i="5"/>
  <c r="G2252" i="5" s="1"/>
  <c r="I2252" i="5" s="1"/>
  <c r="K2252" i="5" s="1"/>
  <c r="E2251" i="5"/>
  <c r="G2251" i="5" s="1"/>
  <c r="I2251" i="5" s="1"/>
  <c r="K2251" i="5" s="1"/>
  <c r="G2250" i="5"/>
  <c r="I2250" i="5" s="1"/>
  <c r="K2250" i="5" s="1"/>
  <c r="E2250" i="5"/>
  <c r="E2249" i="5"/>
  <c r="G2249" i="5" s="1"/>
  <c r="I2249" i="5" s="1"/>
  <c r="K2249" i="5" s="1"/>
  <c r="E2248" i="5"/>
  <c r="G2248" i="5" s="1"/>
  <c r="I2248" i="5" s="1"/>
  <c r="K2248" i="5" s="1"/>
  <c r="E2247" i="5"/>
  <c r="G2247" i="5" s="1"/>
  <c r="I2247" i="5" s="1"/>
  <c r="K2247" i="5" s="1"/>
  <c r="E2246" i="5"/>
  <c r="G2246" i="5" s="1"/>
  <c r="I2246" i="5" s="1"/>
  <c r="K2246" i="5" s="1"/>
  <c r="G2245" i="5"/>
  <c r="I2245" i="5" s="1"/>
  <c r="K2245" i="5" s="1"/>
  <c r="E2245" i="5"/>
  <c r="E2244" i="5"/>
  <c r="G2244" i="5" s="1"/>
  <c r="I2244" i="5" s="1"/>
  <c r="K2244" i="5" s="1"/>
  <c r="E2243" i="5"/>
  <c r="G2243" i="5" s="1"/>
  <c r="I2243" i="5" s="1"/>
  <c r="K2243" i="5" s="1"/>
  <c r="G2242" i="5"/>
  <c r="I2242" i="5" s="1"/>
  <c r="E2242" i="5"/>
  <c r="E2241" i="5" s="1"/>
  <c r="F2241" i="5" s="1"/>
  <c r="E2240" i="5"/>
  <c r="G2240" i="5" s="1"/>
  <c r="I2240" i="5" s="1"/>
  <c r="K2240" i="5" s="1"/>
  <c r="E2239" i="5"/>
  <c r="G2239" i="5" s="1"/>
  <c r="E2238" i="5"/>
  <c r="F2238" i="5" s="1"/>
  <c r="E2237" i="5"/>
  <c r="G2237" i="5" s="1"/>
  <c r="I2237" i="5" s="1"/>
  <c r="K2237" i="5" s="1"/>
  <c r="E2236" i="5"/>
  <c r="G2236" i="5" s="1"/>
  <c r="I2236" i="5" s="1"/>
  <c r="K2236" i="5" s="1"/>
  <c r="E2235" i="5"/>
  <c r="G2235" i="5" s="1"/>
  <c r="E2234" i="5"/>
  <c r="F2234" i="5" s="1"/>
  <c r="E2233" i="5"/>
  <c r="G2233" i="5" s="1"/>
  <c r="I2233" i="5" s="1"/>
  <c r="K2233" i="5" s="1"/>
  <c r="E2232" i="5"/>
  <c r="G2232" i="5" s="1"/>
  <c r="I2232" i="5" s="1"/>
  <c r="K2232" i="5" s="1"/>
  <c r="E2231" i="5"/>
  <c r="G2231" i="5" s="1"/>
  <c r="E2229" i="5"/>
  <c r="G2229" i="5" s="1"/>
  <c r="I2229" i="5" s="1"/>
  <c r="K2229" i="5" s="1"/>
  <c r="E2227" i="5"/>
  <c r="G2227" i="5" s="1"/>
  <c r="I2227" i="5" s="1"/>
  <c r="K2227" i="5" s="1"/>
  <c r="E2226" i="5"/>
  <c r="G2226" i="5" s="1"/>
  <c r="I2226" i="5" s="1"/>
  <c r="K2226" i="5" s="1"/>
  <c r="E2225" i="5"/>
  <c r="G2225" i="5" s="1"/>
  <c r="I2225" i="5" s="1"/>
  <c r="K2225" i="5" s="1"/>
  <c r="E2224" i="5"/>
  <c r="G2224" i="5" s="1"/>
  <c r="E2223" i="5"/>
  <c r="F2223" i="5" s="1"/>
  <c r="E2222" i="5"/>
  <c r="G2222" i="5" s="1"/>
  <c r="I2222" i="5" s="1"/>
  <c r="K2222" i="5" s="1"/>
  <c r="E2220" i="5"/>
  <c r="G2220" i="5" s="1"/>
  <c r="I2220" i="5" s="1"/>
  <c r="K2220" i="5" s="1"/>
  <c r="E2218" i="5"/>
  <c r="G2218" i="5" s="1"/>
  <c r="I2218" i="5" s="1"/>
  <c r="K2218" i="5" s="1"/>
  <c r="E2216" i="5"/>
  <c r="G2216" i="5" s="1"/>
  <c r="I2216" i="5" s="1"/>
  <c r="K2216" i="5" s="1"/>
  <c r="E2215" i="5"/>
  <c r="G2215" i="5" s="1"/>
  <c r="I2215" i="5" s="1"/>
  <c r="K2215" i="5" s="1"/>
  <c r="E2214" i="5"/>
  <c r="G2214" i="5" s="1"/>
  <c r="I2214" i="5" s="1"/>
  <c r="K2214" i="5" s="1"/>
  <c r="K2213" i="5"/>
  <c r="E2212" i="5"/>
  <c r="G2212" i="5" s="1"/>
  <c r="I2212" i="5" s="1"/>
  <c r="K2212" i="5" s="1"/>
  <c r="E2210" i="5"/>
  <c r="G2210" i="5" s="1"/>
  <c r="I2210" i="5" s="1"/>
  <c r="K2210" i="5" s="1"/>
  <c r="I2208" i="5"/>
  <c r="K2208" i="5" s="1"/>
  <c r="E2208" i="5"/>
  <c r="G2208" i="5" s="1"/>
  <c r="I2206" i="5"/>
  <c r="K2206" i="5" s="1"/>
  <c r="E2206" i="5"/>
  <c r="G2206" i="5" s="1"/>
  <c r="I2204" i="5"/>
  <c r="K2204" i="5" s="1"/>
  <c r="E2204" i="5"/>
  <c r="G2204" i="5" s="1"/>
  <c r="G2203" i="5"/>
  <c r="I2203" i="5" s="1"/>
  <c r="K2203" i="5" s="1"/>
  <c r="E2203" i="5"/>
  <c r="E2202" i="5"/>
  <c r="E2201" i="5"/>
  <c r="G2201" i="5" s="1"/>
  <c r="I2201" i="5" s="1"/>
  <c r="K2201" i="5" s="1"/>
  <c r="E2200" i="5"/>
  <c r="G2200" i="5" s="1"/>
  <c r="I2200" i="5" s="1"/>
  <c r="G2198" i="5"/>
  <c r="I2198" i="5" s="1"/>
  <c r="K2198" i="5" s="1"/>
  <c r="E2198" i="5"/>
  <c r="G2197" i="5"/>
  <c r="I2197" i="5" s="1"/>
  <c r="K2197" i="5" s="1"/>
  <c r="E2197" i="5"/>
  <c r="G2196" i="5"/>
  <c r="I2196" i="5" s="1"/>
  <c r="E2196" i="5"/>
  <c r="F2195" i="5"/>
  <c r="E2195" i="5"/>
  <c r="E2194" i="5"/>
  <c r="G2194" i="5" s="1"/>
  <c r="I2194" i="5" s="1"/>
  <c r="K2194" i="5" s="1"/>
  <c r="E2193" i="5"/>
  <c r="G2193" i="5" s="1"/>
  <c r="I2193" i="5" s="1"/>
  <c r="K2193" i="5" s="1"/>
  <c r="E2192" i="5"/>
  <c r="G2192" i="5" s="1"/>
  <c r="I2192" i="5" s="1"/>
  <c r="K2192" i="5" s="1"/>
  <c r="E2191" i="5"/>
  <c r="G2191" i="5" s="1"/>
  <c r="I2191" i="5" s="1"/>
  <c r="G2189" i="5"/>
  <c r="I2189" i="5" s="1"/>
  <c r="K2189" i="5" s="1"/>
  <c r="E2189" i="5"/>
  <c r="G2187" i="5"/>
  <c r="I2187" i="5" s="1"/>
  <c r="K2187" i="5" s="1"/>
  <c r="E2187" i="5"/>
  <c r="G2185" i="5"/>
  <c r="I2185" i="5" s="1"/>
  <c r="K2185" i="5" s="1"/>
  <c r="E2185" i="5"/>
  <c r="E2184" i="5"/>
  <c r="G2184" i="5" s="1"/>
  <c r="I2184" i="5" s="1"/>
  <c r="K2184" i="5" s="1"/>
  <c r="E2183" i="5"/>
  <c r="G2183" i="5" s="1"/>
  <c r="I2183" i="5" s="1"/>
  <c r="K2183" i="5" s="1"/>
  <c r="E2182" i="5"/>
  <c r="G2182" i="5" s="1"/>
  <c r="I2182" i="5" s="1"/>
  <c r="K2182" i="5" s="1"/>
  <c r="E2181" i="5"/>
  <c r="G2181" i="5" s="1"/>
  <c r="I2181" i="5" s="1"/>
  <c r="K2181" i="5" s="1"/>
  <c r="G2180" i="5"/>
  <c r="I2180" i="5" s="1"/>
  <c r="E2180" i="5"/>
  <c r="G2178" i="5"/>
  <c r="I2178" i="5" s="1"/>
  <c r="K2178" i="5" s="1"/>
  <c r="E2178" i="5"/>
  <c r="G2176" i="5"/>
  <c r="I2176" i="5" s="1"/>
  <c r="K2176" i="5" s="1"/>
  <c r="E2176" i="5"/>
  <c r="E2175" i="5"/>
  <c r="G2175" i="5" s="1"/>
  <c r="I2175" i="5" s="1"/>
  <c r="K2175" i="5" s="1"/>
  <c r="E2174" i="5"/>
  <c r="G2174" i="5" s="1"/>
  <c r="I2174" i="5" s="1"/>
  <c r="K2174" i="5" s="1"/>
  <c r="E2173" i="5"/>
  <c r="G2173" i="5" s="1"/>
  <c r="I2173" i="5" s="1"/>
  <c r="K2173" i="5" s="1"/>
  <c r="E2172" i="5"/>
  <c r="G2172" i="5" s="1"/>
  <c r="I2172" i="5" s="1"/>
  <c r="K2172" i="5" s="1"/>
  <c r="G2171" i="5"/>
  <c r="I2171" i="5" s="1"/>
  <c r="E2171" i="5"/>
  <c r="G2169" i="5"/>
  <c r="I2169" i="5" s="1"/>
  <c r="K2169" i="5" s="1"/>
  <c r="E2169" i="5"/>
  <c r="G2168" i="5"/>
  <c r="I2168" i="5" s="1"/>
  <c r="E2168" i="5"/>
  <c r="E2167" i="5"/>
  <c r="F2167" i="5" s="1"/>
  <c r="E2166" i="5"/>
  <c r="G2166" i="5" s="1"/>
  <c r="I2166" i="5" s="1"/>
  <c r="K2166" i="5" s="1"/>
  <c r="E2165" i="5"/>
  <c r="G2165" i="5" s="1"/>
  <c r="I2165" i="5" s="1"/>
  <c r="K2165" i="5" s="1"/>
  <c r="E2164" i="5"/>
  <c r="G2164" i="5" s="1"/>
  <c r="I2164" i="5" s="1"/>
  <c r="K2164" i="5" s="1"/>
  <c r="G2163" i="5"/>
  <c r="I2163" i="5" s="1"/>
  <c r="K2163" i="5" s="1"/>
  <c r="E2163" i="5"/>
  <c r="G2162" i="5"/>
  <c r="I2162" i="5" s="1"/>
  <c r="K2162" i="5" s="1"/>
  <c r="E2162" i="5"/>
  <c r="G2161" i="5"/>
  <c r="I2161" i="5" s="1"/>
  <c r="K2161" i="5" s="1"/>
  <c r="E2161" i="5"/>
  <c r="G2160" i="5"/>
  <c r="I2160" i="5" s="1"/>
  <c r="K2160" i="5" s="1"/>
  <c r="E2160" i="5"/>
  <c r="E2159" i="5"/>
  <c r="G2159" i="5" s="1"/>
  <c r="I2159" i="5" s="1"/>
  <c r="K2159" i="5" s="1"/>
  <c r="E2158" i="5"/>
  <c r="G2158" i="5" s="1"/>
  <c r="I2158" i="5" s="1"/>
  <c r="K2158" i="5" s="1"/>
  <c r="E2157" i="5"/>
  <c r="G2157" i="5" s="1"/>
  <c r="I2157" i="5" s="1"/>
  <c r="K2157" i="5" s="1"/>
  <c r="E2156" i="5"/>
  <c r="G2156" i="5" s="1"/>
  <c r="I2156" i="5" s="1"/>
  <c r="K2156" i="5" s="1"/>
  <c r="G2155" i="5"/>
  <c r="I2155" i="5" s="1"/>
  <c r="K2155" i="5" s="1"/>
  <c r="E2155" i="5"/>
  <c r="G2154" i="5"/>
  <c r="I2154" i="5" s="1"/>
  <c r="K2154" i="5" s="1"/>
  <c r="E2154" i="5"/>
  <c r="G2153" i="5"/>
  <c r="I2153" i="5" s="1"/>
  <c r="K2153" i="5" s="1"/>
  <c r="E2153" i="5"/>
  <c r="G2152" i="5"/>
  <c r="I2152" i="5" s="1"/>
  <c r="E2152" i="5"/>
  <c r="E2151" i="5"/>
  <c r="F2151" i="5" s="1"/>
  <c r="E2150" i="5"/>
  <c r="G2150" i="5" s="1"/>
  <c r="I2150" i="5" s="1"/>
  <c r="K2150" i="5" s="1"/>
  <c r="E2149" i="5"/>
  <c r="G2149" i="5" s="1"/>
  <c r="I2149" i="5" s="1"/>
  <c r="K2149" i="5" s="1"/>
  <c r="E2148" i="5"/>
  <c r="G2148" i="5" s="1"/>
  <c r="I2148" i="5" s="1"/>
  <c r="G2146" i="5"/>
  <c r="I2146" i="5" s="1"/>
  <c r="K2146" i="5" s="1"/>
  <c r="E2146" i="5"/>
  <c r="G2145" i="5"/>
  <c r="I2145" i="5" s="1"/>
  <c r="K2145" i="5" s="1"/>
  <c r="E2145" i="5"/>
  <c r="G2144" i="5"/>
  <c r="I2144" i="5" s="1"/>
  <c r="E2144" i="5"/>
  <c r="E2143" i="5"/>
  <c r="F2143" i="5" s="1"/>
  <c r="E2142" i="5"/>
  <c r="G2142" i="5" s="1"/>
  <c r="I2142" i="5" s="1"/>
  <c r="K2142" i="5" s="1"/>
  <c r="E2141" i="5"/>
  <c r="G2141" i="5" s="1"/>
  <c r="I2141" i="5" s="1"/>
  <c r="E2140" i="5"/>
  <c r="F2140" i="5" s="1"/>
  <c r="G2139" i="5"/>
  <c r="I2139" i="5" s="1"/>
  <c r="K2139" i="5" s="1"/>
  <c r="E2139" i="5"/>
  <c r="G2138" i="5"/>
  <c r="I2138" i="5" s="1"/>
  <c r="K2138" i="5" s="1"/>
  <c r="E2138" i="5"/>
  <c r="G2137" i="5"/>
  <c r="I2137" i="5" s="1"/>
  <c r="E2137" i="5"/>
  <c r="F2136" i="5"/>
  <c r="E2136" i="5"/>
  <c r="E2135" i="5"/>
  <c r="G2135" i="5" s="1"/>
  <c r="I2135" i="5" s="1"/>
  <c r="K2135" i="5" s="1"/>
  <c r="E2134" i="5"/>
  <c r="G2134" i="5" s="1"/>
  <c r="I2134" i="5" s="1"/>
  <c r="K2134" i="5" s="1"/>
  <c r="E2133" i="5"/>
  <c r="G2133" i="5" s="1"/>
  <c r="I2133" i="5" s="1"/>
  <c r="K2133" i="5" s="1"/>
  <c r="E2132" i="5"/>
  <c r="G2132" i="5" s="1"/>
  <c r="I2132" i="5" s="1"/>
  <c r="K2132" i="5" s="1"/>
  <c r="G2131" i="5"/>
  <c r="I2131" i="5" s="1"/>
  <c r="K2131" i="5" s="1"/>
  <c r="E2131" i="5"/>
  <c r="G2130" i="5"/>
  <c r="I2130" i="5" s="1"/>
  <c r="K2130" i="5" s="1"/>
  <c r="E2130" i="5"/>
  <c r="G2129" i="5"/>
  <c r="I2129" i="5" s="1"/>
  <c r="K2129" i="5" s="1"/>
  <c r="E2129" i="5"/>
  <c r="G2128" i="5"/>
  <c r="I2128" i="5" s="1"/>
  <c r="K2128" i="5" s="1"/>
  <c r="E2128" i="5"/>
  <c r="E2127" i="5"/>
  <c r="E2126" i="5"/>
  <c r="G2126" i="5" s="1"/>
  <c r="I2126" i="5" s="1"/>
  <c r="E2124" i="5"/>
  <c r="G2124" i="5" s="1"/>
  <c r="I2124" i="5" s="1"/>
  <c r="K2124" i="5" s="1"/>
  <c r="G2123" i="5"/>
  <c r="I2123" i="5" s="1"/>
  <c r="K2123" i="5" s="1"/>
  <c r="E2123" i="5"/>
  <c r="G2122" i="5"/>
  <c r="I2122" i="5" s="1"/>
  <c r="K2122" i="5" s="1"/>
  <c r="E2122" i="5"/>
  <c r="G2121" i="5"/>
  <c r="I2121" i="5" s="1"/>
  <c r="E2121" i="5"/>
  <c r="E2119" i="5"/>
  <c r="G2119" i="5" s="1"/>
  <c r="I2119" i="5" s="1"/>
  <c r="K2119" i="5" s="1"/>
  <c r="E2117" i="5"/>
  <c r="G2117" i="5" s="1"/>
  <c r="I2117" i="5" s="1"/>
  <c r="K2117" i="5" s="1"/>
  <c r="E2115" i="5"/>
  <c r="G2115" i="5" s="1"/>
  <c r="I2115" i="5" s="1"/>
  <c r="K2115" i="5" s="1"/>
  <c r="E2114" i="5"/>
  <c r="G2114" i="5" s="1"/>
  <c r="I2114" i="5" s="1"/>
  <c r="K2114" i="5" s="1"/>
  <c r="G2113" i="5"/>
  <c r="I2113" i="5" s="1"/>
  <c r="K2113" i="5" s="1"/>
  <c r="E2113" i="5"/>
  <c r="G2112" i="5"/>
  <c r="I2112" i="5" s="1"/>
  <c r="K2112" i="5" s="1"/>
  <c r="E2112" i="5"/>
  <c r="G2111" i="5"/>
  <c r="I2111" i="5" s="1"/>
  <c r="K2111" i="5" s="1"/>
  <c r="E2111" i="5"/>
  <c r="G2110" i="5"/>
  <c r="I2110" i="5" s="1"/>
  <c r="K2110" i="5" s="1"/>
  <c r="E2110" i="5"/>
  <c r="E2109" i="5"/>
  <c r="G2109" i="5" s="1"/>
  <c r="I2109" i="5" s="1"/>
  <c r="K2109" i="5" s="1"/>
  <c r="E2108" i="5"/>
  <c r="G2108" i="5" s="1"/>
  <c r="I2108" i="5" s="1"/>
  <c r="K2108" i="5" s="1"/>
  <c r="E2107" i="5"/>
  <c r="G2107" i="5" s="1"/>
  <c r="I2107" i="5" s="1"/>
  <c r="K2107" i="5" s="1"/>
  <c r="E2106" i="5"/>
  <c r="G2106" i="5" s="1"/>
  <c r="I2106" i="5" s="1"/>
  <c r="K2106" i="5" s="1"/>
  <c r="G2105" i="5"/>
  <c r="I2105" i="5" s="1"/>
  <c r="K2105" i="5" s="1"/>
  <c r="E2105" i="5"/>
  <c r="G2104" i="5"/>
  <c r="I2104" i="5" s="1"/>
  <c r="E2104" i="5"/>
  <c r="G2102" i="5"/>
  <c r="I2102" i="5" s="1"/>
  <c r="K2102" i="5" s="1"/>
  <c r="E2102" i="5"/>
  <c r="E2101" i="5"/>
  <c r="G2101" i="5" s="1"/>
  <c r="I2101" i="5" s="1"/>
  <c r="K2101" i="5" s="1"/>
  <c r="E2100" i="5"/>
  <c r="G2100" i="5" s="1"/>
  <c r="I2100" i="5" s="1"/>
  <c r="K2100" i="5" s="1"/>
  <c r="E2099" i="5"/>
  <c r="G2099" i="5" s="1"/>
  <c r="I2099" i="5" s="1"/>
  <c r="K2099" i="5" s="1"/>
  <c r="E2098" i="5"/>
  <c r="G2098" i="5" s="1"/>
  <c r="I2098" i="5" s="1"/>
  <c r="K2098" i="5" s="1"/>
  <c r="G2097" i="5"/>
  <c r="I2097" i="5" s="1"/>
  <c r="K2097" i="5" s="1"/>
  <c r="E2097" i="5"/>
  <c r="G2096" i="5"/>
  <c r="I2096" i="5" s="1"/>
  <c r="K2096" i="5" s="1"/>
  <c r="E2096" i="5"/>
  <c r="G2095" i="5"/>
  <c r="I2095" i="5" s="1"/>
  <c r="K2095" i="5" s="1"/>
  <c r="E2095" i="5"/>
  <c r="G2094" i="5"/>
  <c r="I2094" i="5" s="1"/>
  <c r="K2094" i="5" s="1"/>
  <c r="E2094" i="5"/>
  <c r="E2093" i="5"/>
  <c r="G2093" i="5" s="1"/>
  <c r="I2093" i="5" s="1"/>
  <c r="K2093" i="5" s="1"/>
  <c r="E2092" i="5"/>
  <c r="G2092" i="5" s="1"/>
  <c r="I2092" i="5" s="1"/>
  <c r="K2092" i="5" s="1"/>
  <c r="E2091" i="5"/>
  <c r="G2091" i="5" s="1"/>
  <c r="I2091" i="5" s="1"/>
  <c r="K2091" i="5" s="1"/>
  <c r="E2090" i="5"/>
  <c r="G2090" i="5" s="1"/>
  <c r="I2090" i="5" s="1"/>
  <c r="G2088" i="5"/>
  <c r="I2088" i="5" s="1"/>
  <c r="K2088" i="5" s="1"/>
  <c r="E2088" i="5"/>
  <c r="G2087" i="5"/>
  <c r="I2087" i="5" s="1"/>
  <c r="K2087" i="5" s="1"/>
  <c r="E2087" i="5"/>
  <c r="G2086" i="5"/>
  <c r="I2086" i="5" s="1"/>
  <c r="K2086" i="5" s="1"/>
  <c r="E2086" i="5"/>
  <c r="E2085" i="5"/>
  <c r="G2085" i="5" s="1"/>
  <c r="I2085" i="5" s="1"/>
  <c r="K2085" i="5" s="1"/>
  <c r="E2084" i="5"/>
  <c r="G2084" i="5" s="1"/>
  <c r="I2084" i="5" s="1"/>
  <c r="K2084" i="5" s="1"/>
  <c r="E2083" i="5"/>
  <c r="G2083" i="5" s="1"/>
  <c r="I2083" i="5" s="1"/>
  <c r="K2083" i="5" s="1"/>
  <c r="E2082" i="5"/>
  <c r="G2082" i="5" s="1"/>
  <c r="I2082" i="5" s="1"/>
  <c r="K2082" i="5" s="1"/>
  <c r="G2081" i="5"/>
  <c r="I2081" i="5" s="1"/>
  <c r="K2081" i="5" s="1"/>
  <c r="E2081" i="5"/>
  <c r="G2080" i="5"/>
  <c r="I2080" i="5" s="1"/>
  <c r="K2080" i="5" s="1"/>
  <c r="E2080" i="5"/>
  <c r="G2079" i="5"/>
  <c r="I2079" i="5" s="1"/>
  <c r="K2079" i="5" s="1"/>
  <c r="E2079" i="5"/>
  <c r="G2078" i="5"/>
  <c r="I2078" i="5" s="1"/>
  <c r="K2078" i="5" s="1"/>
  <c r="E2078" i="5"/>
  <c r="E2077" i="5"/>
  <c r="G2077" i="5" s="1"/>
  <c r="I2077" i="5" s="1"/>
  <c r="K2077" i="5" s="1"/>
  <c r="E2076" i="5"/>
  <c r="G2076" i="5" s="1"/>
  <c r="I2076" i="5" s="1"/>
  <c r="K2076" i="5" s="1"/>
  <c r="E2075" i="5"/>
  <c r="G2075" i="5" s="1"/>
  <c r="I2075" i="5" s="1"/>
  <c r="K2075" i="5" s="1"/>
  <c r="E2074" i="5"/>
  <c r="G2074" i="5" s="1"/>
  <c r="I2074" i="5" s="1"/>
  <c r="K2074" i="5" s="1"/>
  <c r="G2073" i="5"/>
  <c r="I2073" i="5" s="1"/>
  <c r="K2073" i="5" s="1"/>
  <c r="E2073" i="5"/>
  <c r="G2072" i="5"/>
  <c r="I2072" i="5" s="1"/>
  <c r="K2072" i="5" s="1"/>
  <c r="E2072" i="5"/>
  <c r="G2071" i="5"/>
  <c r="I2071" i="5" s="1"/>
  <c r="K2071" i="5" s="1"/>
  <c r="E2071" i="5"/>
  <c r="G2070" i="5"/>
  <c r="I2070" i="5" s="1"/>
  <c r="K2070" i="5" s="1"/>
  <c r="E2070" i="5"/>
  <c r="E2069" i="5"/>
  <c r="G2069" i="5" s="1"/>
  <c r="I2069" i="5" s="1"/>
  <c r="K2069" i="5" s="1"/>
  <c r="E2068" i="5"/>
  <c r="G2068" i="5" s="1"/>
  <c r="I2068" i="5" s="1"/>
  <c r="K2068" i="5" s="1"/>
  <c r="E2067" i="5"/>
  <c r="G2067" i="5" s="1"/>
  <c r="I2067" i="5" s="1"/>
  <c r="K2067" i="5" s="1"/>
  <c r="E2066" i="5"/>
  <c r="G2066" i="5" s="1"/>
  <c r="I2066" i="5" s="1"/>
  <c r="K2066" i="5" s="1"/>
  <c r="G2065" i="5"/>
  <c r="I2065" i="5" s="1"/>
  <c r="K2065" i="5" s="1"/>
  <c r="E2065" i="5"/>
  <c r="G2064" i="5"/>
  <c r="I2064" i="5" s="1"/>
  <c r="K2064" i="5" s="1"/>
  <c r="E2064" i="5"/>
  <c r="G2063" i="5"/>
  <c r="I2063" i="5" s="1"/>
  <c r="K2063" i="5" s="1"/>
  <c r="E2063" i="5"/>
  <c r="G2062" i="5"/>
  <c r="I2062" i="5" s="1"/>
  <c r="K2062" i="5" s="1"/>
  <c r="E2062" i="5"/>
  <c r="E2061" i="5"/>
  <c r="G2061" i="5" s="1"/>
  <c r="I2061" i="5" s="1"/>
  <c r="K2061" i="5" s="1"/>
  <c r="E2060" i="5"/>
  <c r="G2060" i="5" s="1"/>
  <c r="I2060" i="5" s="1"/>
  <c r="K2060" i="5" s="1"/>
  <c r="E2059" i="5"/>
  <c r="G2059" i="5" s="1"/>
  <c r="I2059" i="5" s="1"/>
  <c r="K2059" i="5" s="1"/>
  <c r="E2058" i="5"/>
  <c r="G2058" i="5" s="1"/>
  <c r="I2058" i="5" s="1"/>
  <c r="K2058" i="5" s="1"/>
  <c r="G2057" i="5"/>
  <c r="I2057" i="5" s="1"/>
  <c r="K2057" i="5" s="1"/>
  <c r="E2057" i="5"/>
  <c r="G2056" i="5"/>
  <c r="I2056" i="5" s="1"/>
  <c r="K2056" i="5" s="1"/>
  <c r="E2056" i="5"/>
  <c r="G2055" i="5"/>
  <c r="I2055" i="5" s="1"/>
  <c r="K2055" i="5" s="1"/>
  <c r="E2055" i="5"/>
  <c r="G2054" i="5"/>
  <c r="I2054" i="5" s="1"/>
  <c r="K2054" i="5" s="1"/>
  <c r="E2054" i="5"/>
  <c r="E2053" i="5"/>
  <c r="G2053" i="5" s="1"/>
  <c r="I2053" i="5" s="1"/>
  <c r="K2053" i="5" s="1"/>
  <c r="E2052" i="5"/>
  <c r="G2052" i="5" s="1"/>
  <c r="I2052" i="5" s="1"/>
  <c r="K2052" i="5" s="1"/>
  <c r="E2051" i="5"/>
  <c r="G2051" i="5" s="1"/>
  <c r="I2051" i="5" s="1"/>
  <c r="K2051" i="5" s="1"/>
  <c r="G2050" i="5"/>
  <c r="I2050" i="5" s="1"/>
  <c r="K2050" i="5" s="1"/>
  <c r="E2050" i="5"/>
  <c r="E2049" i="5"/>
  <c r="G2049" i="5" s="1"/>
  <c r="I2049" i="5" s="1"/>
  <c r="K2049" i="5" s="1"/>
  <c r="G2048" i="5"/>
  <c r="I2048" i="5" s="1"/>
  <c r="K2048" i="5" s="1"/>
  <c r="E2048" i="5"/>
  <c r="G2047" i="5"/>
  <c r="I2047" i="5" s="1"/>
  <c r="K2047" i="5" s="1"/>
  <c r="E2047" i="5"/>
  <c r="G2046" i="5"/>
  <c r="I2046" i="5" s="1"/>
  <c r="K2046" i="5" s="1"/>
  <c r="E2046" i="5"/>
  <c r="G2045" i="5"/>
  <c r="I2045" i="5" s="1"/>
  <c r="K2045" i="5" s="1"/>
  <c r="E2045" i="5"/>
  <c r="E2044" i="5"/>
  <c r="G2044" i="5" s="1"/>
  <c r="I2044" i="5" s="1"/>
  <c r="K2044" i="5" s="1"/>
  <c r="G2043" i="5"/>
  <c r="I2043" i="5" s="1"/>
  <c r="K2043" i="5" s="1"/>
  <c r="E2043" i="5"/>
  <c r="E2042" i="5"/>
  <c r="G2042" i="5" s="1"/>
  <c r="I2042" i="5" s="1"/>
  <c r="K2042" i="5" s="1"/>
  <c r="E2041" i="5"/>
  <c r="G2041" i="5" s="1"/>
  <c r="I2041" i="5" s="1"/>
  <c r="K2041" i="5" s="1"/>
  <c r="E2040" i="5"/>
  <c r="G2040" i="5" s="1"/>
  <c r="I2040" i="5" s="1"/>
  <c r="K2040" i="5" s="1"/>
  <c r="E2039" i="5"/>
  <c r="G2039" i="5" s="1"/>
  <c r="I2039" i="5" s="1"/>
  <c r="K2039" i="5" s="1"/>
  <c r="G2038" i="5"/>
  <c r="I2038" i="5" s="1"/>
  <c r="K2038" i="5" s="1"/>
  <c r="E2038" i="5"/>
  <c r="G2037" i="5"/>
  <c r="I2037" i="5" s="1"/>
  <c r="K2037" i="5" s="1"/>
  <c r="E2037" i="5"/>
  <c r="G2036" i="5"/>
  <c r="I2036" i="5" s="1"/>
  <c r="K2036" i="5" s="1"/>
  <c r="E2036" i="5"/>
  <c r="G2035" i="5"/>
  <c r="I2035" i="5" s="1"/>
  <c r="K2035" i="5" s="1"/>
  <c r="E2035" i="5"/>
  <c r="E2034" i="5"/>
  <c r="G2034" i="5" s="1"/>
  <c r="I2034" i="5" s="1"/>
  <c r="K2034" i="5" s="1"/>
  <c r="G2033" i="5"/>
  <c r="I2033" i="5" s="1"/>
  <c r="K2033" i="5" s="1"/>
  <c r="E2033" i="5"/>
  <c r="E2032" i="5"/>
  <c r="G2032" i="5" s="1"/>
  <c r="I2032" i="5" s="1"/>
  <c r="K2032" i="5" s="1"/>
  <c r="E2031" i="5"/>
  <c r="G2031" i="5" s="1"/>
  <c r="I2031" i="5" s="1"/>
  <c r="K2031" i="5" s="1"/>
  <c r="E2030" i="5"/>
  <c r="G2030" i="5" s="1"/>
  <c r="I2030" i="5" s="1"/>
  <c r="K2030" i="5" s="1"/>
  <c r="E2029" i="5"/>
  <c r="G2029" i="5" s="1"/>
  <c r="I2029" i="5" s="1"/>
  <c r="K2029" i="5" s="1"/>
  <c r="G2028" i="5"/>
  <c r="I2028" i="5" s="1"/>
  <c r="K2028" i="5" s="1"/>
  <c r="E2028" i="5"/>
  <c r="E2027" i="5"/>
  <c r="G2027" i="5" s="1"/>
  <c r="I2027" i="5" s="1"/>
  <c r="K2027" i="5" s="1"/>
  <c r="G2026" i="5"/>
  <c r="I2026" i="5" s="1"/>
  <c r="K2026" i="5" s="1"/>
  <c r="E2026" i="5"/>
  <c r="G2025" i="5"/>
  <c r="I2025" i="5" s="1"/>
  <c r="K2025" i="5" s="1"/>
  <c r="E2025" i="5"/>
  <c r="K2024" i="5"/>
  <c r="G2024" i="5"/>
  <c r="I2024" i="5" s="1"/>
  <c r="E2024" i="5"/>
  <c r="G2023" i="5"/>
  <c r="I2023" i="5" s="1"/>
  <c r="K2023" i="5" s="1"/>
  <c r="E2023" i="5"/>
  <c r="E2022" i="5"/>
  <c r="G2022" i="5" s="1"/>
  <c r="I2022" i="5" s="1"/>
  <c r="K2022" i="5" s="1"/>
  <c r="E2021" i="5"/>
  <c r="G2021" i="5" s="1"/>
  <c r="I2021" i="5" s="1"/>
  <c r="K2021" i="5" s="1"/>
  <c r="E2020" i="5"/>
  <c r="G2020" i="5" s="1"/>
  <c r="I2020" i="5" s="1"/>
  <c r="K2020" i="5" s="1"/>
  <c r="E2019" i="5"/>
  <c r="G2019" i="5" s="1"/>
  <c r="I2019" i="5" s="1"/>
  <c r="K2019" i="5" s="1"/>
  <c r="G2018" i="5"/>
  <c r="I2018" i="5" s="1"/>
  <c r="K2018" i="5" s="1"/>
  <c r="E2018" i="5"/>
  <c r="E2017" i="5"/>
  <c r="G2017" i="5" s="1"/>
  <c r="I2017" i="5" s="1"/>
  <c r="K2017" i="5" s="1"/>
  <c r="G2016" i="5"/>
  <c r="I2016" i="5" s="1"/>
  <c r="K2016" i="5" s="1"/>
  <c r="E2016" i="5"/>
  <c r="G2015" i="5"/>
  <c r="I2015" i="5" s="1"/>
  <c r="K2015" i="5" s="1"/>
  <c r="E2015" i="5"/>
  <c r="G2014" i="5"/>
  <c r="I2014" i="5" s="1"/>
  <c r="K2014" i="5" s="1"/>
  <c r="E2014" i="5"/>
  <c r="G2013" i="5"/>
  <c r="I2013" i="5" s="1"/>
  <c r="K2013" i="5" s="1"/>
  <c r="E2013" i="5"/>
  <c r="G2012" i="5"/>
  <c r="E2012" i="5"/>
  <c r="G2010" i="5"/>
  <c r="I2010" i="5" s="1"/>
  <c r="K2010" i="5" s="1"/>
  <c r="E2010" i="5"/>
  <c r="G2009" i="5"/>
  <c r="I2009" i="5" s="1"/>
  <c r="K2009" i="5" s="1"/>
  <c r="E2009" i="5"/>
  <c r="E2008" i="5"/>
  <c r="G2008" i="5" s="1"/>
  <c r="I2008" i="5" s="1"/>
  <c r="K2008" i="5" s="1"/>
  <c r="G2007" i="5"/>
  <c r="I2007" i="5" s="1"/>
  <c r="K2007" i="5" s="1"/>
  <c r="E2007" i="5"/>
  <c r="E2006" i="5"/>
  <c r="G2006" i="5" s="1"/>
  <c r="I2006" i="5" s="1"/>
  <c r="K2006" i="5" s="1"/>
  <c r="E2005" i="5"/>
  <c r="G2005" i="5" s="1"/>
  <c r="I2005" i="5" s="1"/>
  <c r="K2005" i="5" s="1"/>
  <c r="E2004" i="5"/>
  <c r="G2004" i="5" s="1"/>
  <c r="I2004" i="5" s="1"/>
  <c r="K2004" i="5" s="1"/>
  <c r="E2003" i="5"/>
  <c r="G2003" i="5" s="1"/>
  <c r="I2003" i="5" s="1"/>
  <c r="K2003" i="5" s="1"/>
  <c r="G2002" i="5"/>
  <c r="I2002" i="5" s="1"/>
  <c r="K2002" i="5" s="1"/>
  <c r="E2002" i="5"/>
  <c r="E2001" i="5"/>
  <c r="G2001" i="5" s="1"/>
  <c r="I2001" i="5" s="1"/>
  <c r="K2001" i="5" s="1"/>
  <c r="G2000" i="5"/>
  <c r="I2000" i="5" s="1"/>
  <c r="K2000" i="5" s="1"/>
  <c r="E2000" i="5"/>
  <c r="G1999" i="5"/>
  <c r="I1999" i="5" s="1"/>
  <c r="K1999" i="5" s="1"/>
  <c r="E1999" i="5"/>
  <c r="K1998" i="5"/>
  <c r="G1998" i="5"/>
  <c r="I1998" i="5" s="1"/>
  <c r="E1998" i="5"/>
  <c r="G1997" i="5"/>
  <c r="I1997" i="5" s="1"/>
  <c r="K1997" i="5" s="1"/>
  <c r="E1997" i="5"/>
  <c r="E1996" i="5"/>
  <c r="G1996" i="5" s="1"/>
  <c r="I1996" i="5" s="1"/>
  <c r="K1996" i="5" s="1"/>
  <c r="E1995" i="5"/>
  <c r="G1995" i="5" s="1"/>
  <c r="I1995" i="5" s="1"/>
  <c r="K1995" i="5" s="1"/>
  <c r="E1994" i="5"/>
  <c r="G1994" i="5" s="1"/>
  <c r="I1994" i="5" s="1"/>
  <c r="K1994" i="5" s="1"/>
  <c r="E1993" i="5"/>
  <c r="G1993" i="5" s="1"/>
  <c r="I1993" i="5" s="1"/>
  <c r="K1993" i="5" s="1"/>
  <c r="G1992" i="5"/>
  <c r="I1992" i="5" s="1"/>
  <c r="K1992" i="5" s="1"/>
  <c r="E1992" i="5"/>
  <c r="E1991" i="5"/>
  <c r="G1991" i="5" s="1"/>
  <c r="I1991" i="5" s="1"/>
  <c r="K1991" i="5" s="1"/>
  <c r="G1990" i="5"/>
  <c r="I1990" i="5" s="1"/>
  <c r="K1990" i="5" s="1"/>
  <c r="E1990" i="5"/>
  <c r="G1989" i="5"/>
  <c r="I1989" i="5" s="1"/>
  <c r="K1989" i="5" s="1"/>
  <c r="E1989" i="5"/>
  <c r="E1988" i="5"/>
  <c r="G1986" i="5"/>
  <c r="I1986" i="5" s="1"/>
  <c r="K1986" i="5" s="1"/>
  <c r="E1986" i="5"/>
  <c r="G1985" i="5"/>
  <c r="I1985" i="5" s="1"/>
  <c r="K1985" i="5" s="1"/>
  <c r="E1985" i="5"/>
  <c r="G1984" i="5"/>
  <c r="I1984" i="5" s="1"/>
  <c r="K1984" i="5" s="1"/>
  <c r="E1984" i="5"/>
  <c r="G1983" i="5"/>
  <c r="I1983" i="5" s="1"/>
  <c r="K1983" i="5" s="1"/>
  <c r="E1983" i="5"/>
  <c r="E1982" i="5"/>
  <c r="G1982" i="5" s="1"/>
  <c r="I1982" i="5" s="1"/>
  <c r="K1982" i="5" s="1"/>
  <c r="G1981" i="5"/>
  <c r="I1981" i="5" s="1"/>
  <c r="K1981" i="5" s="1"/>
  <c r="E1981" i="5"/>
  <c r="E1980" i="5"/>
  <c r="G1980" i="5" s="1"/>
  <c r="I1980" i="5" s="1"/>
  <c r="K1980" i="5" s="1"/>
  <c r="E1979" i="5"/>
  <c r="G1979" i="5" s="1"/>
  <c r="I1979" i="5" s="1"/>
  <c r="K1979" i="5" s="1"/>
  <c r="E1978" i="5"/>
  <c r="G1978" i="5" s="1"/>
  <c r="I1978" i="5" s="1"/>
  <c r="K1978" i="5" s="1"/>
  <c r="E1977" i="5"/>
  <c r="G1977" i="5" s="1"/>
  <c r="I1977" i="5" s="1"/>
  <c r="K1977" i="5" s="1"/>
  <c r="G1976" i="5"/>
  <c r="I1976" i="5" s="1"/>
  <c r="K1976" i="5" s="1"/>
  <c r="E1976" i="5"/>
  <c r="E1975" i="5"/>
  <c r="G1975" i="5" s="1"/>
  <c r="I1975" i="5" s="1"/>
  <c r="K1975" i="5" s="1"/>
  <c r="G1974" i="5"/>
  <c r="I1974" i="5" s="1"/>
  <c r="K1974" i="5" s="1"/>
  <c r="E1974" i="5"/>
  <c r="G1973" i="5"/>
  <c r="I1973" i="5" s="1"/>
  <c r="K1973" i="5" s="1"/>
  <c r="E1973" i="5"/>
  <c r="K1972" i="5"/>
  <c r="G1972" i="5"/>
  <c r="I1972" i="5" s="1"/>
  <c r="E1972" i="5"/>
  <c r="G1971" i="5"/>
  <c r="I1971" i="5" s="1"/>
  <c r="K1971" i="5" s="1"/>
  <c r="E1971" i="5"/>
  <c r="E1970" i="5"/>
  <c r="G1970" i="5" s="1"/>
  <c r="I1970" i="5" s="1"/>
  <c r="K1970" i="5" s="1"/>
  <c r="E1969" i="5"/>
  <c r="G1969" i="5" s="1"/>
  <c r="I1969" i="5" s="1"/>
  <c r="K1969" i="5" s="1"/>
  <c r="K1968" i="5"/>
  <c r="E1968" i="5"/>
  <c r="G1968" i="5" s="1"/>
  <c r="I1968" i="5" s="1"/>
  <c r="E1967" i="5"/>
  <c r="G1967" i="5" s="1"/>
  <c r="I1967" i="5" s="1"/>
  <c r="K1967" i="5" s="1"/>
  <c r="G1966" i="5"/>
  <c r="I1966" i="5" s="1"/>
  <c r="K1966" i="5" s="1"/>
  <c r="E1966" i="5"/>
  <c r="E1965" i="5"/>
  <c r="G1965" i="5" s="1"/>
  <c r="I1965" i="5" s="1"/>
  <c r="K1965" i="5" s="1"/>
  <c r="G1964" i="5"/>
  <c r="I1964" i="5" s="1"/>
  <c r="K1964" i="5" s="1"/>
  <c r="E1964" i="5"/>
  <c r="G1963" i="5"/>
  <c r="I1963" i="5" s="1"/>
  <c r="K1963" i="5" s="1"/>
  <c r="E1963" i="5"/>
  <c r="G1962" i="5"/>
  <c r="I1962" i="5" s="1"/>
  <c r="K1962" i="5" s="1"/>
  <c r="E1962" i="5"/>
  <c r="G1961" i="5"/>
  <c r="I1961" i="5" s="1"/>
  <c r="K1961" i="5" s="1"/>
  <c r="E1961" i="5"/>
  <c r="E1960" i="5"/>
  <c r="G1960" i="5" s="1"/>
  <c r="I1960" i="5" s="1"/>
  <c r="K1960" i="5" s="1"/>
  <c r="G1959" i="5"/>
  <c r="I1959" i="5" s="1"/>
  <c r="K1959" i="5" s="1"/>
  <c r="E1959" i="5"/>
  <c r="E1958" i="5"/>
  <c r="G1958" i="5" s="1"/>
  <c r="I1958" i="5" s="1"/>
  <c r="K1958" i="5" s="1"/>
  <c r="E1957" i="5"/>
  <c r="G1957" i="5" s="1"/>
  <c r="I1957" i="5" s="1"/>
  <c r="K1957" i="5" s="1"/>
  <c r="E1956" i="5"/>
  <c r="G1956" i="5" s="1"/>
  <c r="I1956" i="5" s="1"/>
  <c r="K1956" i="5" s="1"/>
  <c r="E1955" i="5"/>
  <c r="G1955" i="5" s="1"/>
  <c r="I1955" i="5" s="1"/>
  <c r="K1955" i="5" s="1"/>
  <c r="G1954" i="5"/>
  <c r="I1954" i="5" s="1"/>
  <c r="K1954" i="5" s="1"/>
  <c r="E1954" i="5"/>
  <c r="G1953" i="5"/>
  <c r="I1953" i="5" s="1"/>
  <c r="K1953" i="5" s="1"/>
  <c r="E1953" i="5"/>
  <c r="G1952" i="5"/>
  <c r="I1952" i="5" s="1"/>
  <c r="K1952" i="5" s="1"/>
  <c r="E1952" i="5"/>
  <c r="G1951" i="5"/>
  <c r="I1951" i="5" s="1"/>
  <c r="K1951" i="5" s="1"/>
  <c r="E1951" i="5"/>
  <c r="E1950" i="5"/>
  <c r="G1950" i="5" s="1"/>
  <c r="I1950" i="5" s="1"/>
  <c r="K1950" i="5" s="1"/>
  <c r="G1949" i="5"/>
  <c r="I1949" i="5" s="1"/>
  <c r="K1949" i="5" s="1"/>
  <c r="E1949" i="5"/>
  <c r="E1948" i="5"/>
  <c r="G1948" i="5" s="1"/>
  <c r="I1948" i="5" s="1"/>
  <c r="K1948" i="5" s="1"/>
  <c r="E1947" i="5"/>
  <c r="G1947" i="5" s="1"/>
  <c r="I1947" i="5" s="1"/>
  <c r="K1947" i="5" s="1"/>
  <c r="E1946" i="5"/>
  <c r="G1946" i="5" s="1"/>
  <c r="I1946" i="5" s="1"/>
  <c r="K1946" i="5" s="1"/>
  <c r="E1945" i="5"/>
  <c r="G1945" i="5" s="1"/>
  <c r="I1945" i="5" s="1"/>
  <c r="K1945" i="5" s="1"/>
  <c r="G1944" i="5"/>
  <c r="I1944" i="5" s="1"/>
  <c r="K1944" i="5" s="1"/>
  <c r="E1944" i="5"/>
  <c r="E1943" i="5"/>
  <c r="G1943" i="5" s="1"/>
  <c r="I1943" i="5" s="1"/>
  <c r="K1943" i="5" s="1"/>
  <c r="G1942" i="5"/>
  <c r="I1942" i="5" s="1"/>
  <c r="K1942" i="5" s="1"/>
  <c r="E1942" i="5"/>
  <c r="G1941" i="5"/>
  <c r="I1941" i="5" s="1"/>
  <c r="K1941" i="5" s="1"/>
  <c r="E1941" i="5"/>
  <c r="K1940" i="5"/>
  <c r="G1940" i="5"/>
  <c r="I1940" i="5" s="1"/>
  <c r="E1940" i="5"/>
  <c r="G1939" i="5"/>
  <c r="I1939" i="5" s="1"/>
  <c r="K1939" i="5" s="1"/>
  <c r="E1939" i="5"/>
  <c r="E1938" i="5"/>
  <c r="G1938" i="5" s="1"/>
  <c r="I1938" i="5" s="1"/>
  <c r="K1938" i="5" s="1"/>
  <c r="E1937" i="5"/>
  <c r="G1937" i="5" s="1"/>
  <c r="I1937" i="5" s="1"/>
  <c r="K1937" i="5" s="1"/>
  <c r="E1936" i="5"/>
  <c r="G1936" i="5" s="1"/>
  <c r="I1936" i="5" s="1"/>
  <c r="K1936" i="5" s="1"/>
  <c r="E1935" i="5"/>
  <c r="G1935" i="5" s="1"/>
  <c r="I1935" i="5" s="1"/>
  <c r="K1935" i="5" s="1"/>
  <c r="E1934" i="5"/>
  <c r="G1934" i="5" s="1"/>
  <c r="E1932" i="5"/>
  <c r="G1932" i="5" s="1"/>
  <c r="I1932" i="5" s="1"/>
  <c r="K1932" i="5" s="1"/>
  <c r="E1931" i="5"/>
  <c r="G1931" i="5" s="1"/>
  <c r="I1931" i="5" s="1"/>
  <c r="K1931" i="5" s="1"/>
  <c r="E1930" i="5"/>
  <c r="E1929" i="5"/>
  <c r="G1929" i="5" s="1"/>
  <c r="I1929" i="5" s="1"/>
  <c r="K1929" i="5" s="1"/>
  <c r="G1928" i="5"/>
  <c r="I1928" i="5" s="1"/>
  <c r="K1928" i="5" s="1"/>
  <c r="E1928" i="5"/>
  <c r="G1927" i="5"/>
  <c r="E1927" i="5"/>
  <c r="E1925" i="5"/>
  <c r="G1925" i="5" s="1"/>
  <c r="I1925" i="5" s="1"/>
  <c r="K1925" i="5" s="1"/>
  <c r="E1924" i="5"/>
  <c r="G1924" i="5" s="1"/>
  <c r="K1922" i="5"/>
  <c r="E1922" i="5"/>
  <c r="G1922" i="5" s="1"/>
  <c r="I1922" i="5" s="1"/>
  <c r="E1921" i="5"/>
  <c r="G1921" i="5" s="1"/>
  <c r="I1921" i="5" s="1"/>
  <c r="K1921" i="5" s="1"/>
  <c r="E1920" i="5"/>
  <c r="G1920" i="5" s="1"/>
  <c r="E1918" i="5"/>
  <c r="G1918" i="5" s="1"/>
  <c r="I1918" i="5" s="1"/>
  <c r="K1918" i="5" s="1"/>
  <c r="E1917" i="5"/>
  <c r="G1917" i="5" s="1"/>
  <c r="I1917" i="5" s="1"/>
  <c r="K1917" i="5" s="1"/>
  <c r="E1916" i="5"/>
  <c r="E1915" i="5"/>
  <c r="G1915" i="5" s="1"/>
  <c r="I1915" i="5" s="1"/>
  <c r="K1915" i="5" s="1"/>
  <c r="E1914" i="5"/>
  <c r="G1914" i="5" s="1"/>
  <c r="E1912" i="5"/>
  <c r="G1912" i="5" s="1"/>
  <c r="I1912" i="5" s="1"/>
  <c r="K1912" i="5" s="1"/>
  <c r="E1911" i="5"/>
  <c r="G1911" i="5" s="1"/>
  <c r="I1911" i="5" s="1"/>
  <c r="K1911" i="5" s="1"/>
  <c r="G1910" i="5"/>
  <c r="I1910" i="5" s="1"/>
  <c r="K1910" i="5" s="1"/>
  <c r="E1910" i="5"/>
  <c r="E1909" i="5"/>
  <c r="G1908" i="5"/>
  <c r="I1908" i="5" s="1"/>
  <c r="K1908" i="5" s="1"/>
  <c r="E1908" i="5"/>
  <c r="G1907" i="5"/>
  <c r="E1907" i="5"/>
  <c r="E1905" i="5"/>
  <c r="G1905" i="5" s="1"/>
  <c r="I1905" i="5" s="1"/>
  <c r="K1905" i="5" s="1"/>
  <c r="E1903" i="5"/>
  <c r="G1903" i="5" s="1"/>
  <c r="I1903" i="5" s="1"/>
  <c r="K1903" i="5" s="1"/>
  <c r="E1902" i="5"/>
  <c r="G1902" i="5" s="1"/>
  <c r="I1902" i="5" s="1"/>
  <c r="G1900" i="5"/>
  <c r="I1900" i="5" s="1"/>
  <c r="K1900" i="5" s="1"/>
  <c r="E1900" i="5"/>
  <c r="G1898" i="5"/>
  <c r="I1898" i="5" s="1"/>
  <c r="K1898" i="5" s="1"/>
  <c r="E1898" i="5"/>
  <c r="G1897" i="5"/>
  <c r="I1897" i="5" s="1"/>
  <c r="K1897" i="5" s="1"/>
  <c r="E1897" i="5"/>
  <c r="G1896" i="5"/>
  <c r="I1896" i="5" s="1"/>
  <c r="K1896" i="5" s="1"/>
  <c r="E1896" i="5"/>
  <c r="E1895" i="5"/>
  <c r="G1895" i="5" s="1"/>
  <c r="I1895" i="5" s="1"/>
  <c r="K1895" i="5" s="1"/>
  <c r="E1894" i="5"/>
  <c r="G1894" i="5" s="1"/>
  <c r="I1894" i="5" s="1"/>
  <c r="K1894" i="5" s="1"/>
  <c r="E1893" i="5"/>
  <c r="G1893" i="5" s="1"/>
  <c r="I1893" i="5" s="1"/>
  <c r="K1893" i="5" s="1"/>
  <c r="E1892" i="5"/>
  <c r="G1892" i="5" s="1"/>
  <c r="I1892" i="5" s="1"/>
  <c r="K1892" i="5" s="1"/>
  <c r="G1891" i="5"/>
  <c r="I1891" i="5" s="1"/>
  <c r="E1891" i="5"/>
  <c r="E1890" i="5" s="1"/>
  <c r="F1890" i="5" s="1"/>
  <c r="G1889" i="5"/>
  <c r="I1889" i="5" s="1"/>
  <c r="K1889" i="5" s="1"/>
  <c r="E1889" i="5"/>
  <c r="G1888" i="5"/>
  <c r="I1888" i="5" s="1"/>
  <c r="K1888" i="5" s="1"/>
  <c r="E1888" i="5"/>
  <c r="E1887" i="5"/>
  <c r="G1887" i="5" s="1"/>
  <c r="I1887" i="5" s="1"/>
  <c r="K1887" i="5" s="1"/>
  <c r="E1886" i="5"/>
  <c r="G1886" i="5" s="1"/>
  <c r="I1886" i="5" s="1"/>
  <c r="K1886" i="5" s="1"/>
  <c r="E1885" i="5"/>
  <c r="G1885" i="5" s="1"/>
  <c r="I1885" i="5" s="1"/>
  <c r="G1883" i="5"/>
  <c r="I1883" i="5" s="1"/>
  <c r="K1883" i="5" s="1"/>
  <c r="E1883" i="5"/>
  <c r="E1881" i="5"/>
  <c r="G1881" i="5" s="1"/>
  <c r="I1881" i="5" s="1"/>
  <c r="K1881" i="5" s="1"/>
  <c r="G1880" i="5"/>
  <c r="I1880" i="5" s="1"/>
  <c r="K1880" i="5" s="1"/>
  <c r="E1880" i="5"/>
  <c r="G1879" i="5"/>
  <c r="I1879" i="5" s="1"/>
  <c r="E1879" i="5"/>
  <c r="E1878" i="5"/>
  <c r="F1878" i="5" s="1"/>
  <c r="E1877" i="5"/>
  <c r="G1877" i="5" s="1"/>
  <c r="I1877" i="5" s="1"/>
  <c r="K1877" i="5" s="1"/>
  <c r="E1876" i="5"/>
  <c r="G1876" i="5" s="1"/>
  <c r="I1876" i="5" s="1"/>
  <c r="K1876" i="5" s="1"/>
  <c r="E1875" i="5"/>
  <c r="G1875" i="5" s="1"/>
  <c r="I1875" i="5" s="1"/>
  <c r="K1875" i="5" s="1"/>
  <c r="G1874" i="5"/>
  <c r="I1874" i="5" s="1"/>
  <c r="K1874" i="5" s="1"/>
  <c r="E1874" i="5"/>
  <c r="E1873" i="5"/>
  <c r="G1873" i="5" s="1"/>
  <c r="I1873" i="5" s="1"/>
  <c r="K1873" i="5" s="1"/>
  <c r="G1872" i="5"/>
  <c r="I1872" i="5" s="1"/>
  <c r="K1872" i="5" s="1"/>
  <c r="E1872" i="5"/>
  <c r="G1871" i="5"/>
  <c r="I1871" i="5" s="1"/>
  <c r="K1871" i="5" s="1"/>
  <c r="E1871" i="5"/>
  <c r="E1870" i="5"/>
  <c r="G1870" i="5" s="1"/>
  <c r="I1870" i="5" s="1"/>
  <c r="E1868" i="5"/>
  <c r="G1868" i="5" s="1"/>
  <c r="I1868" i="5" s="1"/>
  <c r="K1868" i="5" s="1"/>
  <c r="E1867" i="5"/>
  <c r="G1867" i="5" s="1"/>
  <c r="I1867" i="5" s="1"/>
  <c r="K1867" i="5" s="1"/>
  <c r="G1866" i="5"/>
  <c r="I1866" i="5" s="1"/>
  <c r="E1866" i="5"/>
  <c r="E1865" i="5" s="1"/>
  <c r="F1865" i="5" s="1"/>
  <c r="G1864" i="5"/>
  <c r="I1864" i="5" s="1"/>
  <c r="K1864" i="5" s="1"/>
  <c r="E1864" i="5"/>
  <c r="G1863" i="5"/>
  <c r="I1863" i="5" s="1"/>
  <c r="K1863" i="5" s="1"/>
  <c r="E1863" i="5"/>
  <c r="E1862" i="5"/>
  <c r="G1862" i="5" s="1"/>
  <c r="I1862" i="5" s="1"/>
  <c r="K1862" i="5" s="1"/>
  <c r="E1861" i="5"/>
  <c r="G1861" i="5" s="1"/>
  <c r="I1861" i="5" s="1"/>
  <c r="K1861" i="5" s="1"/>
  <c r="E1860" i="5"/>
  <c r="G1860" i="5" s="1"/>
  <c r="I1860" i="5" s="1"/>
  <c r="K1860" i="5" s="1"/>
  <c r="E1859" i="5"/>
  <c r="E1858" i="5" s="1"/>
  <c r="F1858" i="5"/>
  <c r="E1857" i="5"/>
  <c r="G1857" i="5" s="1"/>
  <c r="I1857" i="5" s="1"/>
  <c r="K1857" i="5" s="1"/>
  <c r="G1856" i="5"/>
  <c r="I1856" i="5" s="1"/>
  <c r="K1856" i="5" s="1"/>
  <c r="E1856" i="5"/>
  <c r="G1855" i="5"/>
  <c r="I1855" i="5" s="1"/>
  <c r="E1855" i="5"/>
  <c r="E1854" i="5"/>
  <c r="F1854" i="5" s="1"/>
  <c r="E1853" i="5"/>
  <c r="G1853" i="5" s="1"/>
  <c r="I1853" i="5" s="1"/>
  <c r="K1853" i="5" s="1"/>
  <c r="E1851" i="5"/>
  <c r="G1851" i="5" s="1"/>
  <c r="I1851" i="5" s="1"/>
  <c r="K1851" i="5" s="1"/>
  <c r="E1849" i="5"/>
  <c r="G1849" i="5" s="1"/>
  <c r="I1849" i="5" s="1"/>
  <c r="K1849" i="5" s="1"/>
  <c r="G1848" i="5"/>
  <c r="I1848" i="5" s="1"/>
  <c r="E1848" i="5"/>
  <c r="E1847" i="5" s="1"/>
  <c r="F1847" i="5" s="1"/>
  <c r="G1846" i="5"/>
  <c r="I1846" i="5" s="1"/>
  <c r="K1846" i="5" s="1"/>
  <c r="E1846" i="5"/>
  <c r="G1844" i="5"/>
  <c r="I1844" i="5" s="1"/>
  <c r="K1844" i="5" s="1"/>
  <c r="E1844" i="5"/>
  <c r="E1843" i="5"/>
  <c r="G1843" i="5" s="1"/>
  <c r="I1843" i="5" s="1"/>
  <c r="E1841" i="5"/>
  <c r="G1841" i="5" s="1"/>
  <c r="I1841" i="5" s="1"/>
  <c r="K1841" i="5" s="1"/>
  <c r="E1840" i="5"/>
  <c r="E1839" i="5" s="1"/>
  <c r="F1839" i="5"/>
  <c r="E1838" i="5"/>
  <c r="G1838" i="5" s="1"/>
  <c r="I1838" i="5" s="1"/>
  <c r="K1838" i="5" s="1"/>
  <c r="G1836" i="5"/>
  <c r="I1836" i="5" s="1"/>
  <c r="K1836" i="5" s="1"/>
  <c r="E1836" i="5"/>
  <c r="G1835" i="5"/>
  <c r="I1835" i="5" s="1"/>
  <c r="K1835" i="5" s="1"/>
  <c r="E1835" i="5"/>
  <c r="E1834" i="5"/>
  <c r="G1834" i="5" s="1"/>
  <c r="I1834" i="5" s="1"/>
  <c r="K1834" i="5" s="1"/>
  <c r="E1833" i="5"/>
  <c r="G1833" i="5" s="1"/>
  <c r="I1833" i="5" s="1"/>
  <c r="K1833" i="5" s="1"/>
  <c r="E1832" i="5"/>
  <c r="G1832" i="5" s="1"/>
  <c r="I1832" i="5" s="1"/>
  <c r="K1832" i="5" s="1"/>
  <c r="E1831" i="5"/>
  <c r="E1830" i="5" s="1"/>
  <c r="F1830" i="5"/>
  <c r="E1829" i="5"/>
  <c r="G1829" i="5" s="1"/>
  <c r="I1829" i="5" s="1"/>
  <c r="K1829" i="5" s="1"/>
  <c r="G1828" i="5"/>
  <c r="I1828" i="5" s="1"/>
  <c r="K1828" i="5" s="1"/>
  <c r="E1828" i="5"/>
  <c r="G1827" i="5"/>
  <c r="I1827" i="5" s="1"/>
  <c r="K1827" i="5" s="1"/>
  <c r="E1827" i="5"/>
  <c r="E1826" i="5"/>
  <c r="G1826" i="5" s="1"/>
  <c r="I1826" i="5" s="1"/>
  <c r="E1824" i="5"/>
  <c r="G1824" i="5" s="1"/>
  <c r="I1824" i="5" s="1"/>
  <c r="K1824" i="5" s="1"/>
  <c r="E1823" i="5"/>
  <c r="G1823" i="5" s="1"/>
  <c r="I1823" i="5" s="1"/>
  <c r="K1823" i="5" s="1"/>
  <c r="G1822" i="5"/>
  <c r="I1822" i="5" s="1"/>
  <c r="K1822" i="5" s="1"/>
  <c r="E1822" i="5"/>
  <c r="E1821" i="5"/>
  <c r="G1821" i="5" s="1"/>
  <c r="I1821" i="5" s="1"/>
  <c r="K1821" i="5" s="1"/>
  <c r="G1820" i="5"/>
  <c r="I1820" i="5" s="1"/>
  <c r="K1820" i="5" s="1"/>
  <c r="E1820" i="5"/>
  <c r="G1819" i="5"/>
  <c r="I1819" i="5" s="1"/>
  <c r="K1819" i="5" s="1"/>
  <c r="E1819" i="5"/>
  <c r="E1818" i="5"/>
  <c r="G1818" i="5" s="1"/>
  <c r="I1818" i="5" s="1"/>
  <c r="K1818" i="5" s="1"/>
  <c r="E1817" i="5"/>
  <c r="G1817" i="5" s="1"/>
  <c r="I1817" i="5" s="1"/>
  <c r="E1815" i="5"/>
  <c r="E1811" i="5" s="1"/>
  <c r="F1811" i="5" s="1"/>
  <c r="G1814" i="5"/>
  <c r="I1814" i="5" s="1"/>
  <c r="K1814" i="5" s="1"/>
  <c r="E1814" i="5"/>
  <c r="E1813" i="5"/>
  <c r="G1813" i="5" s="1"/>
  <c r="I1813" i="5" s="1"/>
  <c r="K1813" i="5" s="1"/>
  <c r="G1812" i="5"/>
  <c r="I1812" i="5" s="1"/>
  <c r="E1812" i="5"/>
  <c r="E1810" i="5"/>
  <c r="G1810" i="5" s="1"/>
  <c r="I1810" i="5" s="1"/>
  <c r="K1810" i="5" s="1"/>
  <c r="E1809" i="5"/>
  <c r="G1809" i="5" s="1"/>
  <c r="I1809" i="5" s="1"/>
  <c r="K1809" i="5" s="1"/>
  <c r="E1808" i="5"/>
  <c r="G1808" i="5" s="1"/>
  <c r="I1808" i="5" s="1"/>
  <c r="K1808" i="5" s="1"/>
  <c r="E1807" i="5"/>
  <c r="E1806" i="5" s="1"/>
  <c r="F1806" i="5" s="1"/>
  <c r="E1805" i="5"/>
  <c r="G1805" i="5" s="1"/>
  <c r="I1805" i="5" s="1"/>
  <c r="K1805" i="5" s="1"/>
  <c r="G1804" i="5"/>
  <c r="I1804" i="5" s="1"/>
  <c r="E1804" i="5"/>
  <c r="F1803" i="5"/>
  <c r="E1803" i="5"/>
  <c r="E1802" i="5"/>
  <c r="G1802" i="5" s="1"/>
  <c r="I1802" i="5" s="1"/>
  <c r="K1802" i="5" s="1"/>
  <c r="E1801" i="5"/>
  <c r="G1801" i="5" s="1"/>
  <c r="I1801" i="5" s="1"/>
  <c r="E1799" i="5"/>
  <c r="G1799" i="5" s="1"/>
  <c r="I1799" i="5" s="1"/>
  <c r="K1799" i="5" s="1"/>
  <c r="G1798" i="5"/>
  <c r="I1798" i="5" s="1"/>
  <c r="K1798" i="5" s="1"/>
  <c r="E1798" i="5"/>
  <c r="E1796" i="5" s="1"/>
  <c r="F1796" i="5" s="1"/>
  <c r="E1797" i="5"/>
  <c r="G1797" i="5" s="1"/>
  <c r="I1797" i="5" s="1"/>
  <c r="G1795" i="5"/>
  <c r="I1795" i="5" s="1"/>
  <c r="K1795" i="5" s="1"/>
  <c r="E1795" i="5"/>
  <c r="E1794" i="5"/>
  <c r="E1792" i="5"/>
  <c r="G1792" i="5" s="1"/>
  <c r="I1792" i="5" s="1"/>
  <c r="K1792" i="5" s="1"/>
  <c r="E1791" i="5"/>
  <c r="E1790" i="5" s="1"/>
  <c r="F1790" i="5"/>
  <c r="E1789" i="5"/>
  <c r="G1789" i="5" s="1"/>
  <c r="I1789" i="5" s="1"/>
  <c r="K1789" i="5" s="1"/>
  <c r="G1788" i="5"/>
  <c r="I1788" i="5" s="1"/>
  <c r="K1788" i="5" s="1"/>
  <c r="E1788" i="5"/>
  <c r="G1787" i="5"/>
  <c r="I1787" i="5" s="1"/>
  <c r="K1787" i="5" s="1"/>
  <c r="E1787" i="5"/>
  <c r="E1786" i="5"/>
  <c r="G1786" i="5" s="1"/>
  <c r="I1786" i="5" s="1"/>
  <c r="K1786" i="5" s="1"/>
  <c r="E1785" i="5"/>
  <c r="G1785" i="5" s="1"/>
  <c r="I1785" i="5" s="1"/>
  <c r="E1783" i="5"/>
  <c r="G1783" i="5" s="1"/>
  <c r="I1783" i="5" s="1"/>
  <c r="K1783" i="5" s="1"/>
  <c r="G1782" i="5"/>
  <c r="I1782" i="5" s="1"/>
  <c r="K1782" i="5" s="1"/>
  <c r="E1782" i="5"/>
  <c r="E1781" i="5"/>
  <c r="G1781" i="5" s="1"/>
  <c r="I1781" i="5" s="1"/>
  <c r="K1781" i="5" s="1"/>
  <c r="G1780" i="5"/>
  <c r="I1780" i="5" s="1"/>
  <c r="K1780" i="5" s="1"/>
  <c r="E1780" i="5"/>
  <c r="G1779" i="5"/>
  <c r="I1779" i="5" s="1"/>
  <c r="K1779" i="5" s="1"/>
  <c r="E1779" i="5"/>
  <c r="E1778" i="5"/>
  <c r="E1776" i="5"/>
  <c r="G1776" i="5" s="1"/>
  <c r="I1776" i="5" s="1"/>
  <c r="K1776" i="5" s="1"/>
  <c r="E1775" i="5"/>
  <c r="E1771" i="5" s="1"/>
  <c r="F1771" i="5" s="1"/>
  <c r="G1774" i="5"/>
  <c r="I1774" i="5" s="1"/>
  <c r="K1774" i="5" s="1"/>
  <c r="E1774" i="5"/>
  <c r="E1773" i="5"/>
  <c r="G1773" i="5" s="1"/>
  <c r="I1773" i="5" s="1"/>
  <c r="K1773" i="5" s="1"/>
  <c r="G1772" i="5"/>
  <c r="I1772" i="5" s="1"/>
  <c r="E1772" i="5"/>
  <c r="E1770" i="5"/>
  <c r="G1770" i="5" s="1"/>
  <c r="I1770" i="5" s="1"/>
  <c r="K1770" i="5" s="1"/>
  <c r="E1768" i="5"/>
  <c r="G1768" i="5" s="1"/>
  <c r="I1768" i="5" s="1"/>
  <c r="K1768" i="5" s="1"/>
  <c r="E1767" i="5"/>
  <c r="G1767" i="5" s="1"/>
  <c r="I1767" i="5" s="1"/>
  <c r="K1767" i="5" s="1"/>
  <c r="E1766" i="5"/>
  <c r="E1763" i="5" s="1"/>
  <c r="F1763" i="5" s="1"/>
  <c r="G1765" i="5"/>
  <c r="I1765" i="5" s="1"/>
  <c r="K1765" i="5" s="1"/>
  <c r="E1765" i="5"/>
  <c r="E1764" i="5"/>
  <c r="G1764" i="5" s="1"/>
  <c r="I1764" i="5" s="1"/>
  <c r="G1762" i="5"/>
  <c r="I1762" i="5" s="1"/>
  <c r="K1762" i="5" s="1"/>
  <c r="E1762" i="5"/>
  <c r="E1760" i="5"/>
  <c r="G1760" i="5" s="1"/>
  <c r="I1760" i="5" s="1"/>
  <c r="K1760" i="5" s="1"/>
  <c r="E1758" i="5"/>
  <c r="G1758" i="5" s="1"/>
  <c r="I1758" i="5" s="1"/>
  <c r="K1758" i="5" s="1"/>
  <c r="E1757" i="5"/>
  <c r="G1757" i="5" s="1"/>
  <c r="I1757" i="5" s="1"/>
  <c r="K1757" i="5" s="1"/>
  <c r="E1756" i="5"/>
  <c r="E1755" i="5" s="1"/>
  <c r="F1755" i="5" s="1"/>
  <c r="E1754" i="5"/>
  <c r="G1754" i="5" s="1"/>
  <c r="I1754" i="5" s="1"/>
  <c r="K1754" i="5" s="1"/>
  <c r="G1753" i="5"/>
  <c r="I1753" i="5" s="1"/>
  <c r="K1753" i="5" s="1"/>
  <c r="E1753" i="5"/>
  <c r="G1752" i="5"/>
  <c r="I1752" i="5" s="1"/>
  <c r="K1752" i="5" s="1"/>
  <c r="E1752" i="5"/>
  <c r="E1751" i="5"/>
  <c r="G1751" i="5" s="1"/>
  <c r="I1751" i="5" s="1"/>
  <c r="K1751" i="5" s="1"/>
  <c r="E1750" i="5"/>
  <c r="G1750" i="5" s="1"/>
  <c r="I1750" i="5" s="1"/>
  <c r="K1750" i="5" s="1"/>
  <c r="E1749" i="5"/>
  <c r="G1749" i="5" s="1"/>
  <c r="I1749" i="5" s="1"/>
  <c r="K1749" i="5" s="1"/>
  <c r="E1748" i="5"/>
  <c r="G1747" i="5"/>
  <c r="I1747" i="5" s="1"/>
  <c r="K1747" i="5" s="1"/>
  <c r="E1747" i="5"/>
  <c r="E1746" i="5"/>
  <c r="G1746" i="5" s="1"/>
  <c r="I1746" i="5" s="1"/>
  <c r="K1746" i="5" s="1"/>
  <c r="G1745" i="5"/>
  <c r="E1745" i="5"/>
  <c r="E1743" i="5"/>
  <c r="G1743" i="5" s="1"/>
  <c r="I1743" i="5" s="1"/>
  <c r="K1743" i="5" s="1"/>
  <c r="G1741" i="5"/>
  <c r="I1741" i="5" s="1"/>
  <c r="K1741" i="5" s="1"/>
  <c r="E1741" i="5"/>
  <c r="G1740" i="5"/>
  <c r="I1740" i="5" s="1"/>
  <c r="K1740" i="5" s="1"/>
  <c r="E1740" i="5"/>
  <c r="G1739" i="5"/>
  <c r="I1739" i="5" s="1"/>
  <c r="K1739" i="5" s="1"/>
  <c r="E1739" i="5"/>
  <c r="E1738" i="5"/>
  <c r="G1738" i="5" s="1"/>
  <c r="I1738" i="5" s="1"/>
  <c r="K1738" i="5" s="1"/>
  <c r="E1737" i="5"/>
  <c r="G1737" i="5" s="1"/>
  <c r="I1737" i="5" s="1"/>
  <c r="K1737" i="5" s="1"/>
  <c r="G1736" i="5"/>
  <c r="I1736" i="5" s="1"/>
  <c r="K1736" i="5" s="1"/>
  <c r="E1736" i="5"/>
  <c r="E1735" i="5"/>
  <c r="G1735" i="5" s="1"/>
  <c r="I1735" i="5" s="1"/>
  <c r="K1735" i="5" s="1"/>
  <c r="E1734" i="5"/>
  <c r="G1734" i="5" s="1"/>
  <c r="I1734" i="5" s="1"/>
  <c r="K1734" i="5" s="1"/>
  <c r="E1733" i="5"/>
  <c r="G1733" i="5" s="1"/>
  <c r="I1733" i="5" s="1"/>
  <c r="K1733" i="5" s="1"/>
  <c r="G1732" i="5"/>
  <c r="I1732" i="5" s="1"/>
  <c r="K1732" i="5" s="1"/>
  <c r="E1732" i="5"/>
  <c r="G1731" i="5"/>
  <c r="I1731" i="5" s="1"/>
  <c r="K1731" i="5" s="1"/>
  <c r="E1731" i="5"/>
  <c r="G1730" i="5"/>
  <c r="I1730" i="5" s="1"/>
  <c r="K1730" i="5" s="1"/>
  <c r="E1730" i="5"/>
  <c r="E1729" i="5"/>
  <c r="G1729" i="5" s="1"/>
  <c r="E1728" i="5"/>
  <c r="F1728" i="5" s="1"/>
  <c r="G1727" i="5"/>
  <c r="I1727" i="5" s="1"/>
  <c r="K1727" i="5" s="1"/>
  <c r="E1727" i="5"/>
  <c r="E1725" i="5"/>
  <c r="G1725" i="5" s="1"/>
  <c r="I1725" i="5" s="1"/>
  <c r="K1725" i="5" s="1"/>
  <c r="E1724" i="5"/>
  <c r="G1724" i="5" s="1"/>
  <c r="I1724" i="5" s="1"/>
  <c r="K1724" i="5" s="1"/>
  <c r="G1723" i="5"/>
  <c r="I1723" i="5" s="1"/>
  <c r="K1723" i="5" s="1"/>
  <c r="E1723" i="5"/>
  <c r="K1722" i="5"/>
  <c r="G1722" i="5"/>
  <c r="I1722" i="5" s="1"/>
  <c r="E1722" i="5"/>
  <c r="G1721" i="5"/>
  <c r="I1721" i="5" s="1"/>
  <c r="K1721" i="5" s="1"/>
  <c r="E1721" i="5"/>
  <c r="E1720" i="5"/>
  <c r="G1720" i="5" s="1"/>
  <c r="I1720" i="5" s="1"/>
  <c r="K1720" i="5" s="1"/>
  <c r="E1719" i="5"/>
  <c r="G1719" i="5" s="1"/>
  <c r="I1719" i="5" s="1"/>
  <c r="K1719" i="5" s="1"/>
  <c r="G1718" i="5"/>
  <c r="E1718" i="5"/>
  <c r="E1717" i="5" s="1"/>
  <c r="F1717" i="5" s="1"/>
  <c r="E1716" i="5"/>
  <c r="G1715" i="5"/>
  <c r="I1715" i="5" s="1"/>
  <c r="K1715" i="5" s="1"/>
  <c r="E1715" i="5"/>
  <c r="E1714" i="5"/>
  <c r="G1714" i="5" s="1"/>
  <c r="I1714" i="5" s="1"/>
  <c r="K1714" i="5" s="1"/>
  <c r="E1713" i="5"/>
  <c r="G1713" i="5" s="1"/>
  <c r="I1713" i="5" s="1"/>
  <c r="K1713" i="5" s="1"/>
  <c r="E1712" i="5"/>
  <c r="G1712" i="5" s="1"/>
  <c r="I1712" i="5" s="1"/>
  <c r="K1712" i="5" s="1"/>
  <c r="E1711" i="5"/>
  <c r="G1711" i="5" s="1"/>
  <c r="I1711" i="5" s="1"/>
  <c r="K1711" i="5" s="1"/>
  <c r="G1710" i="5"/>
  <c r="I1710" i="5" s="1"/>
  <c r="K1710" i="5" s="1"/>
  <c r="E1710" i="5"/>
  <c r="G1709" i="5"/>
  <c r="E1709" i="5"/>
  <c r="E1707" i="5"/>
  <c r="G1707" i="5" s="1"/>
  <c r="I1707" i="5" s="1"/>
  <c r="K1707" i="5" s="1"/>
  <c r="G1706" i="5"/>
  <c r="I1706" i="5" s="1"/>
  <c r="K1706" i="5" s="1"/>
  <c r="E1706" i="5"/>
  <c r="E1705" i="5"/>
  <c r="G1705" i="5" s="1"/>
  <c r="I1705" i="5" s="1"/>
  <c r="K1705" i="5" s="1"/>
  <c r="E1704" i="5"/>
  <c r="G1704" i="5" s="1"/>
  <c r="I1704" i="5" s="1"/>
  <c r="K1704" i="5" s="1"/>
  <c r="G1703" i="5"/>
  <c r="I1703" i="5" s="1"/>
  <c r="K1703" i="5" s="1"/>
  <c r="E1703" i="5"/>
  <c r="K1702" i="5"/>
  <c r="G1702" i="5"/>
  <c r="I1702" i="5" s="1"/>
  <c r="E1702" i="5"/>
  <c r="G1701" i="5"/>
  <c r="I1701" i="5" s="1"/>
  <c r="K1701" i="5" s="1"/>
  <c r="E1701" i="5"/>
  <c r="K1700" i="5"/>
  <c r="E1700" i="5"/>
  <c r="G1700" i="5" s="1"/>
  <c r="I1700" i="5" s="1"/>
  <c r="E1699" i="5"/>
  <c r="G1699" i="5" s="1"/>
  <c r="I1699" i="5" s="1"/>
  <c r="K1699" i="5" s="1"/>
  <c r="G1698" i="5"/>
  <c r="E1698" i="5"/>
  <c r="G1696" i="5"/>
  <c r="I1696" i="5" s="1"/>
  <c r="K1696" i="5" s="1"/>
  <c r="E1696" i="5"/>
  <c r="G1695" i="5"/>
  <c r="I1695" i="5" s="1"/>
  <c r="K1695" i="5" s="1"/>
  <c r="E1695" i="5"/>
  <c r="E1694" i="5"/>
  <c r="G1694" i="5" s="1"/>
  <c r="I1694" i="5" s="1"/>
  <c r="K1694" i="5" s="1"/>
  <c r="E1693" i="5"/>
  <c r="G1693" i="5" s="1"/>
  <c r="I1693" i="5" s="1"/>
  <c r="K1693" i="5" s="1"/>
  <c r="E1692" i="5"/>
  <c r="G1692" i="5" s="1"/>
  <c r="I1692" i="5" s="1"/>
  <c r="K1692" i="5" s="1"/>
  <c r="E1691" i="5"/>
  <c r="G1690" i="5"/>
  <c r="I1690" i="5" s="1"/>
  <c r="E1690" i="5"/>
  <c r="G1688" i="5"/>
  <c r="I1688" i="5" s="1"/>
  <c r="K1688" i="5" s="1"/>
  <c r="E1688" i="5"/>
  <c r="G1687" i="5"/>
  <c r="I1687" i="5" s="1"/>
  <c r="K1687" i="5" s="1"/>
  <c r="E1687" i="5"/>
  <c r="E1686" i="5"/>
  <c r="G1686" i="5" s="1"/>
  <c r="I1686" i="5" s="1"/>
  <c r="K1686" i="5" s="1"/>
  <c r="E1685" i="5"/>
  <c r="G1685" i="5" s="1"/>
  <c r="I1685" i="5" s="1"/>
  <c r="K1685" i="5" s="1"/>
  <c r="E1684" i="5"/>
  <c r="G1684" i="5" s="1"/>
  <c r="I1684" i="5" s="1"/>
  <c r="K1684" i="5" s="1"/>
  <c r="E1683" i="5"/>
  <c r="G1683" i="5" s="1"/>
  <c r="I1683" i="5" s="1"/>
  <c r="K1683" i="5" s="1"/>
  <c r="G1682" i="5"/>
  <c r="I1682" i="5" s="1"/>
  <c r="K1682" i="5" s="1"/>
  <c r="E1682" i="5"/>
  <c r="E1681" i="5"/>
  <c r="G1681" i="5" s="1"/>
  <c r="I1681" i="5" s="1"/>
  <c r="K1681" i="5" s="1"/>
  <c r="G1680" i="5"/>
  <c r="I1680" i="5" s="1"/>
  <c r="K1680" i="5" s="1"/>
  <c r="E1680" i="5"/>
  <c r="G1679" i="5"/>
  <c r="I1679" i="5" s="1"/>
  <c r="K1679" i="5" s="1"/>
  <c r="E1679" i="5"/>
  <c r="E1678" i="5"/>
  <c r="G1678" i="5" s="1"/>
  <c r="I1678" i="5" s="1"/>
  <c r="K1678" i="5" s="1"/>
  <c r="E1677" i="5"/>
  <c r="G1677" i="5" s="1"/>
  <c r="I1677" i="5" s="1"/>
  <c r="K1677" i="5" s="1"/>
  <c r="E1676" i="5"/>
  <c r="G1676" i="5" s="1"/>
  <c r="I1676" i="5" s="1"/>
  <c r="K1676" i="5" s="1"/>
  <c r="E1675" i="5"/>
  <c r="G1675" i="5" s="1"/>
  <c r="I1675" i="5" s="1"/>
  <c r="K1675" i="5" s="1"/>
  <c r="G1674" i="5"/>
  <c r="I1674" i="5" s="1"/>
  <c r="K1674" i="5" s="1"/>
  <c r="E1674" i="5"/>
  <c r="E1672" i="5" s="1"/>
  <c r="E1673" i="5"/>
  <c r="G1673" i="5" s="1"/>
  <c r="I1673" i="5" s="1"/>
  <c r="F1672" i="5"/>
  <c r="G1671" i="5"/>
  <c r="I1671" i="5" s="1"/>
  <c r="K1671" i="5" s="1"/>
  <c r="E1671" i="5"/>
  <c r="E1670" i="5"/>
  <c r="G1670" i="5" s="1"/>
  <c r="I1670" i="5" s="1"/>
  <c r="K1670" i="5" s="1"/>
  <c r="E1669" i="5"/>
  <c r="G1669" i="5" s="1"/>
  <c r="I1669" i="5" s="1"/>
  <c r="K1669" i="5" s="1"/>
  <c r="E1668" i="5"/>
  <c r="G1668" i="5" s="1"/>
  <c r="I1668" i="5" s="1"/>
  <c r="K1668" i="5" s="1"/>
  <c r="E1667" i="5"/>
  <c r="G1667" i="5" s="1"/>
  <c r="I1667" i="5" s="1"/>
  <c r="K1667" i="5" s="1"/>
  <c r="G1666" i="5"/>
  <c r="I1666" i="5" s="1"/>
  <c r="E1666" i="5"/>
  <c r="G1664" i="5"/>
  <c r="I1664" i="5" s="1"/>
  <c r="K1664" i="5" s="1"/>
  <c r="E1664" i="5"/>
  <c r="G1662" i="5"/>
  <c r="I1662" i="5" s="1"/>
  <c r="K1662" i="5" s="1"/>
  <c r="E1662" i="5"/>
  <c r="E1661" i="5"/>
  <c r="G1661" i="5" s="1"/>
  <c r="I1661" i="5" s="1"/>
  <c r="K1661" i="5" s="1"/>
  <c r="E1660" i="5"/>
  <c r="G1660" i="5" s="1"/>
  <c r="I1660" i="5" s="1"/>
  <c r="K1660" i="5" s="1"/>
  <c r="E1659" i="5"/>
  <c r="G1659" i="5" s="1"/>
  <c r="I1659" i="5" s="1"/>
  <c r="K1659" i="5" s="1"/>
  <c r="E1658" i="5"/>
  <c r="G1658" i="5" s="1"/>
  <c r="I1658" i="5" s="1"/>
  <c r="K1658" i="5" s="1"/>
  <c r="G1657" i="5"/>
  <c r="I1657" i="5" s="1"/>
  <c r="K1657" i="5" s="1"/>
  <c r="E1657" i="5"/>
  <c r="E1656" i="5"/>
  <c r="G1656" i="5" s="1"/>
  <c r="I1656" i="5" s="1"/>
  <c r="K1656" i="5" s="1"/>
  <c r="G1655" i="5"/>
  <c r="I1655" i="5" s="1"/>
  <c r="K1655" i="5" s="1"/>
  <c r="E1655" i="5"/>
  <c r="G1654" i="5"/>
  <c r="I1654" i="5" s="1"/>
  <c r="K1654" i="5" s="1"/>
  <c r="E1654" i="5"/>
  <c r="E1653" i="5"/>
  <c r="G1653" i="5" s="1"/>
  <c r="I1653" i="5" s="1"/>
  <c r="K1653" i="5" s="1"/>
  <c r="E1652" i="5"/>
  <c r="G1652" i="5" s="1"/>
  <c r="I1652" i="5" s="1"/>
  <c r="K1652" i="5" s="1"/>
  <c r="E1651" i="5"/>
  <c r="G1651" i="5" s="1"/>
  <c r="I1651" i="5" s="1"/>
  <c r="K1651" i="5" s="1"/>
  <c r="E1650" i="5"/>
  <c r="E1648" i="5"/>
  <c r="G1648" i="5" s="1"/>
  <c r="I1648" i="5" s="1"/>
  <c r="K1648" i="5" s="1"/>
  <c r="G1647" i="5"/>
  <c r="I1647" i="5" s="1"/>
  <c r="K1647" i="5" s="1"/>
  <c r="E1647" i="5"/>
  <c r="G1646" i="5"/>
  <c r="I1646" i="5" s="1"/>
  <c r="K1646" i="5" s="1"/>
  <c r="E1646" i="5"/>
  <c r="E1645" i="5"/>
  <c r="E1644" i="5"/>
  <c r="G1644" i="5" s="1"/>
  <c r="I1644" i="5" s="1"/>
  <c r="K1644" i="5" s="1"/>
  <c r="E1643" i="5"/>
  <c r="G1643" i="5" s="1"/>
  <c r="I1643" i="5" s="1"/>
  <c r="K1643" i="5" s="1"/>
  <c r="E1642" i="5"/>
  <c r="G1642" i="5" s="1"/>
  <c r="I1642" i="5" s="1"/>
  <c r="K1642" i="5" s="1"/>
  <c r="G1641" i="5"/>
  <c r="I1641" i="5" s="1"/>
  <c r="K1641" i="5" s="1"/>
  <c r="E1641" i="5"/>
  <c r="E1640" i="5"/>
  <c r="G1640" i="5" s="1"/>
  <c r="I1640" i="5" s="1"/>
  <c r="K1640" i="5" s="1"/>
  <c r="G1639" i="5"/>
  <c r="I1639" i="5" s="1"/>
  <c r="K1639" i="5" s="1"/>
  <c r="E1639" i="5"/>
  <c r="G1638" i="5"/>
  <c r="I1638" i="5" s="1"/>
  <c r="K1638" i="5" s="1"/>
  <c r="E1638" i="5"/>
  <c r="E1637" i="5"/>
  <c r="G1637" i="5" s="1"/>
  <c r="I1637" i="5" s="1"/>
  <c r="E1635" i="5"/>
  <c r="G1635" i="5" s="1"/>
  <c r="I1635" i="5" s="1"/>
  <c r="K1635" i="5" s="1"/>
  <c r="E1634" i="5"/>
  <c r="G1634" i="5" s="1"/>
  <c r="I1634" i="5" s="1"/>
  <c r="K1634" i="5" s="1"/>
  <c r="G1633" i="5"/>
  <c r="I1633" i="5" s="1"/>
  <c r="K1633" i="5" s="1"/>
  <c r="E1633" i="5"/>
  <c r="E1632" i="5"/>
  <c r="G1632" i="5" s="1"/>
  <c r="I1632" i="5" s="1"/>
  <c r="K1632" i="5" s="1"/>
  <c r="G1631" i="5"/>
  <c r="I1631" i="5" s="1"/>
  <c r="K1631" i="5" s="1"/>
  <c r="E1631" i="5"/>
  <c r="G1630" i="5"/>
  <c r="I1630" i="5" s="1"/>
  <c r="K1630" i="5" s="1"/>
  <c r="E1630" i="5"/>
  <c r="E1629" i="5"/>
  <c r="G1629" i="5" s="1"/>
  <c r="I1629" i="5" s="1"/>
  <c r="K1629" i="5" s="1"/>
  <c r="E1628" i="5"/>
  <c r="G1628" i="5" s="1"/>
  <c r="I1628" i="5" s="1"/>
  <c r="K1628" i="5" s="1"/>
  <c r="E1627" i="5"/>
  <c r="E1626" i="5"/>
  <c r="G1626" i="5" s="1"/>
  <c r="I1626" i="5" s="1"/>
  <c r="K1626" i="5" s="1"/>
  <c r="G1625" i="5"/>
  <c r="I1625" i="5" s="1"/>
  <c r="K1625" i="5" s="1"/>
  <c r="E1625" i="5"/>
  <c r="E1624" i="5"/>
  <c r="G1624" i="5" s="1"/>
  <c r="I1624" i="5" s="1"/>
  <c r="K1624" i="5" s="1"/>
  <c r="G1623" i="5"/>
  <c r="I1623" i="5" s="1"/>
  <c r="E1623" i="5"/>
  <c r="E1621" i="5"/>
  <c r="G1621" i="5" s="1"/>
  <c r="I1621" i="5" s="1"/>
  <c r="K1621" i="5" s="1"/>
  <c r="E1620" i="5"/>
  <c r="G1620" i="5" s="1"/>
  <c r="I1620" i="5" s="1"/>
  <c r="K1620" i="5" s="1"/>
  <c r="E1619" i="5"/>
  <c r="G1619" i="5" s="1"/>
  <c r="I1619" i="5" s="1"/>
  <c r="K1619" i="5" s="1"/>
  <c r="E1618" i="5"/>
  <c r="G1618" i="5" s="1"/>
  <c r="I1618" i="5" s="1"/>
  <c r="K1618" i="5" s="1"/>
  <c r="G1617" i="5"/>
  <c r="I1617" i="5" s="1"/>
  <c r="K1617" i="5" s="1"/>
  <c r="E1617" i="5"/>
  <c r="E1616" i="5"/>
  <c r="G1616" i="5" s="1"/>
  <c r="I1616" i="5" s="1"/>
  <c r="K1616" i="5" s="1"/>
  <c r="G1615" i="5"/>
  <c r="I1615" i="5" s="1"/>
  <c r="K1615" i="5" s="1"/>
  <c r="E1615" i="5"/>
  <c r="G1614" i="5"/>
  <c r="I1614" i="5" s="1"/>
  <c r="K1614" i="5" s="1"/>
  <c r="E1614" i="5"/>
  <c r="E1613" i="5"/>
  <c r="G1613" i="5" s="1"/>
  <c r="I1613" i="5" s="1"/>
  <c r="K1613" i="5" s="1"/>
  <c r="E1612" i="5"/>
  <c r="G1612" i="5" s="1"/>
  <c r="I1612" i="5" s="1"/>
  <c r="K1612" i="5" s="1"/>
  <c r="E1611" i="5"/>
  <c r="G1611" i="5" s="1"/>
  <c r="I1611" i="5" s="1"/>
  <c r="K1611" i="5" s="1"/>
  <c r="E1610" i="5"/>
  <c r="G1610" i="5" s="1"/>
  <c r="I1610" i="5" s="1"/>
  <c r="K1610" i="5" s="1"/>
  <c r="G1609" i="5"/>
  <c r="I1609" i="5" s="1"/>
  <c r="E1609" i="5"/>
  <c r="E1608" i="5" s="1"/>
  <c r="F1608" i="5" s="1"/>
  <c r="G1607" i="5"/>
  <c r="I1607" i="5" s="1"/>
  <c r="K1607" i="5" s="1"/>
  <c r="E1607" i="5"/>
  <c r="E1606" i="5"/>
  <c r="G1606" i="5" s="1"/>
  <c r="I1606" i="5" s="1"/>
  <c r="K1606" i="5" s="1"/>
  <c r="E1605" i="5"/>
  <c r="G1605" i="5" s="1"/>
  <c r="I1605" i="5" s="1"/>
  <c r="G1603" i="5"/>
  <c r="I1603" i="5" s="1"/>
  <c r="K1603" i="5" s="1"/>
  <c r="E1603" i="5"/>
  <c r="E1601" i="5"/>
  <c r="G1601" i="5" s="1"/>
  <c r="I1601" i="5" s="1"/>
  <c r="K1601" i="5" s="1"/>
  <c r="E1599" i="5"/>
  <c r="G1599" i="5" s="1"/>
  <c r="I1599" i="5" s="1"/>
  <c r="K1599" i="5" s="1"/>
  <c r="E1598" i="5"/>
  <c r="E1597" i="5" s="1"/>
  <c r="F1597" i="5"/>
  <c r="G1596" i="5"/>
  <c r="I1596" i="5" s="1"/>
  <c r="K1596" i="5" s="1"/>
  <c r="E1596" i="5"/>
  <c r="G1595" i="5"/>
  <c r="I1595" i="5" s="1"/>
  <c r="E1595" i="5"/>
  <c r="E1594" i="5" s="1"/>
  <c r="F1594" i="5" s="1"/>
  <c r="E1593" i="5"/>
  <c r="G1593" i="5" s="1"/>
  <c r="I1593" i="5" s="1"/>
  <c r="K1593" i="5" s="1"/>
  <c r="E1591" i="5"/>
  <c r="G1591" i="5" s="1"/>
  <c r="I1591" i="5" s="1"/>
  <c r="K1591" i="5" s="1"/>
  <c r="E1589" i="5"/>
  <c r="G1589" i="5" s="1"/>
  <c r="I1589" i="5" s="1"/>
  <c r="K1589" i="5" s="1"/>
  <c r="E1587" i="5"/>
  <c r="G1587" i="5" s="1"/>
  <c r="I1587" i="5" s="1"/>
  <c r="K1587" i="5" s="1"/>
  <c r="G1586" i="5"/>
  <c r="I1586" i="5" s="1"/>
  <c r="K1586" i="5" s="1"/>
  <c r="E1586" i="5"/>
  <c r="G1585" i="5"/>
  <c r="I1585" i="5" s="1"/>
  <c r="K1585" i="5" s="1"/>
  <c r="E1585" i="5"/>
  <c r="G1584" i="5"/>
  <c r="I1584" i="5" s="1"/>
  <c r="K1584" i="5" s="1"/>
  <c r="E1584" i="5"/>
  <c r="G1583" i="5"/>
  <c r="I1583" i="5" s="1"/>
  <c r="K1583" i="5" s="1"/>
  <c r="E1583" i="5"/>
  <c r="E1582" i="5"/>
  <c r="G1582" i="5" s="1"/>
  <c r="I1582" i="5" s="1"/>
  <c r="K1582" i="5" s="1"/>
  <c r="E1581" i="5"/>
  <c r="G1581" i="5" s="1"/>
  <c r="I1581" i="5" s="1"/>
  <c r="K1581" i="5" s="1"/>
  <c r="E1580" i="5"/>
  <c r="G1580" i="5" s="1"/>
  <c r="I1580" i="5" s="1"/>
  <c r="K1580" i="5" s="1"/>
  <c r="E1579" i="5"/>
  <c r="G1579" i="5" s="1"/>
  <c r="I1579" i="5" s="1"/>
  <c r="K1579" i="5" s="1"/>
  <c r="G1578" i="5"/>
  <c r="I1578" i="5" s="1"/>
  <c r="K1578" i="5" s="1"/>
  <c r="E1578" i="5"/>
  <c r="G1577" i="5"/>
  <c r="I1577" i="5" s="1"/>
  <c r="K1577" i="5" s="1"/>
  <c r="E1577" i="5"/>
  <c r="E1576" i="5"/>
  <c r="G1576" i="5" s="1"/>
  <c r="I1576" i="5" s="1"/>
  <c r="K1576" i="5" s="1"/>
  <c r="G1575" i="5"/>
  <c r="I1575" i="5" s="1"/>
  <c r="K1575" i="5" s="1"/>
  <c r="E1575" i="5"/>
  <c r="E1574" i="5"/>
  <c r="G1574" i="5" s="1"/>
  <c r="I1574" i="5" s="1"/>
  <c r="K1574" i="5" s="1"/>
  <c r="E1573" i="5"/>
  <c r="G1573" i="5" s="1"/>
  <c r="I1573" i="5" s="1"/>
  <c r="K1573" i="5" s="1"/>
  <c r="E1572" i="5"/>
  <c r="G1572" i="5" s="1"/>
  <c r="I1572" i="5" s="1"/>
  <c r="K1572" i="5" s="1"/>
  <c r="E1571" i="5"/>
  <c r="G1571" i="5" s="1"/>
  <c r="I1571" i="5" s="1"/>
  <c r="K1571" i="5" s="1"/>
  <c r="G1570" i="5"/>
  <c r="I1570" i="5" s="1"/>
  <c r="K1570" i="5" s="1"/>
  <c r="E1570" i="5"/>
  <c r="G1569" i="5"/>
  <c r="I1569" i="5" s="1"/>
  <c r="K1569" i="5" s="1"/>
  <c r="E1569" i="5"/>
  <c r="E1568" i="5"/>
  <c r="G1568" i="5" s="1"/>
  <c r="I1568" i="5" s="1"/>
  <c r="K1568" i="5" s="1"/>
  <c r="E1567" i="5"/>
  <c r="G1567" i="5" s="1"/>
  <c r="I1567" i="5" s="1"/>
  <c r="K1567" i="5" s="1"/>
  <c r="E1566" i="5"/>
  <c r="G1566" i="5" s="1"/>
  <c r="I1566" i="5" s="1"/>
  <c r="K1566" i="5" s="1"/>
  <c r="E1565" i="5"/>
  <c r="G1565" i="5" s="1"/>
  <c r="I1565" i="5" s="1"/>
  <c r="K1565" i="5" s="1"/>
  <c r="E1564" i="5"/>
  <c r="G1564" i="5" s="1"/>
  <c r="I1564" i="5" s="1"/>
  <c r="K1564" i="5" s="1"/>
  <c r="E1563" i="5"/>
  <c r="G1563" i="5" s="1"/>
  <c r="I1563" i="5" s="1"/>
  <c r="K1563" i="5" s="1"/>
  <c r="G1562" i="5"/>
  <c r="I1562" i="5" s="1"/>
  <c r="K1562" i="5" s="1"/>
  <c r="E1562" i="5"/>
  <c r="G1561" i="5"/>
  <c r="I1561" i="5" s="1"/>
  <c r="K1561" i="5" s="1"/>
  <c r="E1561" i="5"/>
  <c r="E1560" i="5"/>
  <c r="G1560" i="5" s="1"/>
  <c r="I1560" i="5" s="1"/>
  <c r="K1560" i="5" s="1"/>
  <c r="E1559" i="5"/>
  <c r="G1559" i="5" s="1"/>
  <c r="I1559" i="5" s="1"/>
  <c r="K1559" i="5" s="1"/>
  <c r="E1558" i="5"/>
  <c r="G1558" i="5" s="1"/>
  <c r="I1558" i="5" s="1"/>
  <c r="K1558" i="5" s="1"/>
  <c r="E1557" i="5"/>
  <c r="G1557" i="5" s="1"/>
  <c r="I1557" i="5" s="1"/>
  <c r="K1557" i="5" s="1"/>
  <c r="E1556" i="5"/>
  <c r="G1556" i="5" s="1"/>
  <c r="I1556" i="5" s="1"/>
  <c r="K1556" i="5" s="1"/>
  <c r="E1555" i="5"/>
  <c r="G1555" i="5" s="1"/>
  <c r="I1555" i="5" s="1"/>
  <c r="K1555" i="5" s="1"/>
  <c r="G1554" i="5"/>
  <c r="I1554" i="5" s="1"/>
  <c r="K1554" i="5" s="1"/>
  <c r="E1554" i="5"/>
  <c r="E1553" i="5"/>
  <c r="G1553" i="5" s="1"/>
  <c r="I1553" i="5" s="1"/>
  <c r="K1553" i="5" s="1"/>
  <c r="E1552" i="5"/>
  <c r="G1552" i="5" s="1"/>
  <c r="I1552" i="5" s="1"/>
  <c r="K1552" i="5" s="1"/>
  <c r="E1551" i="5"/>
  <c r="G1551" i="5" s="1"/>
  <c r="I1551" i="5" s="1"/>
  <c r="K1551" i="5" s="1"/>
  <c r="E1550" i="5"/>
  <c r="G1550" i="5" s="1"/>
  <c r="I1550" i="5" s="1"/>
  <c r="K1550" i="5" s="1"/>
  <c r="E1549" i="5"/>
  <c r="G1549" i="5" s="1"/>
  <c r="I1549" i="5" s="1"/>
  <c r="K1549" i="5" s="1"/>
  <c r="E1548" i="5"/>
  <c r="G1548" i="5" s="1"/>
  <c r="I1548" i="5" s="1"/>
  <c r="K1548" i="5" s="1"/>
  <c r="E1547" i="5"/>
  <c r="G1547" i="5" s="1"/>
  <c r="I1547" i="5" s="1"/>
  <c r="K1547" i="5" s="1"/>
  <c r="G1546" i="5"/>
  <c r="I1546" i="5" s="1"/>
  <c r="K1546" i="5" s="1"/>
  <c r="E1546" i="5"/>
  <c r="E1545" i="5"/>
  <c r="G1545" i="5" s="1"/>
  <c r="I1545" i="5" s="1"/>
  <c r="K1545" i="5" s="1"/>
  <c r="E1544" i="5"/>
  <c r="G1544" i="5" s="1"/>
  <c r="I1544" i="5" s="1"/>
  <c r="K1544" i="5" s="1"/>
  <c r="E1543" i="5"/>
  <c r="G1543" i="5" s="1"/>
  <c r="I1543" i="5" s="1"/>
  <c r="K1543" i="5" s="1"/>
  <c r="E1542" i="5"/>
  <c r="G1542" i="5" s="1"/>
  <c r="I1542" i="5" s="1"/>
  <c r="K1542" i="5" s="1"/>
  <c r="E1541" i="5"/>
  <c r="G1541" i="5" s="1"/>
  <c r="I1541" i="5" s="1"/>
  <c r="K1541" i="5" s="1"/>
  <c r="E1540" i="5"/>
  <c r="G1540" i="5" s="1"/>
  <c r="I1540" i="5" s="1"/>
  <c r="K1540" i="5" s="1"/>
  <c r="E1539" i="5"/>
  <c r="G1539" i="5" s="1"/>
  <c r="I1539" i="5" s="1"/>
  <c r="K1539" i="5" s="1"/>
  <c r="G1538" i="5"/>
  <c r="I1538" i="5" s="1"/>
  <c r="K1538" i="5" s="1"/>
  <c r="E1538" i="5"/>
  <c r="E1537" i="5"/>
  <c r="G1537" i="5" s="1"/>
  <c r="I1537" i="5" s="1"/>
  <c r="K1537" i="5" s="1"/>
  <c r="E1536" i="5"/>
  <c r="G1536" i="5" s="1"/>
  <c r="I1536" i="5" s="1"/>
  <c r="K1536" i="5" s="1"/>
  <c r="E1535" i="5"/>
  <c r="G1535" i="5" s="1"/>
  <c r="I1535" i="5" s="1"/>
  <c r="K1535" i="5" s="1"/>
  <c r="E1534" i="5"/>
  <c r="G1534" i="5" s="1"/>
  <c r="I1534" i="5" s="1"/>
  <c r="K1534" i="5" s="1"/>
  <c r="E1533" i="5"/>
  <c r="G1533" i="5" s="1"/>
  <c r="I1533" i="5" s="1"/>
  <c r="K1533" i="5" s="1"/>
  <c r="E1532" i="5"/>
  <c r="G1532" i="5" s="1"/>
  <c r="I1532" i="5" s="1"/>
  <c r="K1532" i="5" s="1"/>
  <c r="E1531" i="5"/>
  <c r="E1528" i="5" s="1"/>
  <c r="F1528" i="5" s="1"/>
  <c r="G1530" i="5"/>
  <c r="I1530" i="5" s="1"/>
  <c r="K1530" i="5" s="1"/>
  <c r="E1530" i="5"/>
  <c r="E1529" i="5"/>
  <c r="G1529" i="5" s="1"/>
  <c r="I1529" i="5" s="1"/>
  <c r="E1527" i="5"/>
  <c r="G1527" i="5" s="1"/>
  <c r="I1527" i="5" s="1"/>
  <c r="K1527" i="5" s="1"/>
  <c r="E1526" i="5"/>
  <c r="G1526" i="5" s="1"/>
  <c r="I1526" i="5" s="1"/>
  <c r="K1526" i="5" s="1"/>
  <c r="E1525" i="5"/>
  <c r="G1525" i="5" s="1"/>
  <c r="I1525" i="5" s="1"/>
  <c r="K1525" i="5" s="1"/>
  <c r="E1524" i="5"/>
  <c r="G1524" i="5" s="1"/>
  <c r="I1524" i="5" s="1"/>
  <c r="K1524" i="5" s="1"/>
  <c r="E1523" i="5"/>
  <c r="G1523" i="5" s="1"/>
  <c r="I1523" i="5" s="1"/>
  <c r="K1523" i="5" s="1"/>
  <c r="G1522" i="5"/>
  <c r="I1522" i="5" s="1"/>
  <c r="K1522" i="5" s="1"/>
  <c r="E1522" i="5"/>
  <c r="E1521" i="5"/>
  <c r="G1521" i="5" s="1"/>
  <c r="I1521" i="5" s="1"/>
  <c r="K1521" i="5" s="1"/>
  <c r="E1520" i="5"/>
  <c r="G1520" i="5" s="1"/>
  <c r="I1520" i="5" s="1"/>
  <c r="K1520" i="5" s="1"/>
  <c r="E1519" i="5"/>
  <c r="G1519" i="5" s="1"/>
  <c r="I1519" i="5" s="1"/>
  <c r="K1519" i="5" s="1"/>
  <c r="E1518" i="5"/>
  <c r="G1518" i="5" s="1"/>
  <c r="I1518" i="5" s="1"/>
  <c r="K1518" i="5" s="1"/>
  <c r="E1517" i="5"/>
  <c r="G1517" i="5" s="1"/>
  <c r="I1517" i="5" s="1"/>
  <c r="K1517" i="5" s="1"/>
  <c r="E1516" i="5"/>
  <c r="G1516" i="5" s="1"/>
  <c r="I1516" i="5" s="1"/>
  <c r="K1516" i="5" s="1"/>
  <c r="E1515" i="5"/>
  <c r="G1515" i="5" s="1"/>
  <c r="I1515" i="5" s="1"/>
  <c r="K1515" i="5" s="1"/>
  <c r="G1514" i="5"/>
  <c r="I1514" i="5" s="1"/>
  <c r="K1514" i="5" s="1"/>
  <c r="E1514" i="5"/>
  <c r="E1513" i="5"/>
  <c r="G1513" i="5" s="1"/>
  <c r="I1513" i="5" s="1"/>
  <c r="K1513" i="5" s="1"/>
  <c r="E1512" i="5"/>
  <c r="G1512" i="5" s="1"/>
  <c r="I1512" i="5" s="1"/>
  <c r="K1512" i="5" s="1"/>
  <c r="E1511" i="5"/>
  <c r="G1511" i="5" s="1"/>
  <c r="I1511" i="5" s="1"/>
  <c r="K1511" i="5" s="1"/>
  <c r="E1510" i="5"/>
  <c r="G1510" i="5" s="1"/>
  <c r="I1510" i="5" s="1"/>
  <c r="K1510" i="5" s="1"/>
  <c r="E1509" i="5"/>
  <c r="G1509" i="5" s="1"/>
  <c r="I1509" i="5" s="1"/>
  <c r="K1509" i="5" s="1"/>
  <c r="E1508" i="5"/>
  <c r="G1508" i="5" s="1"/>
  <c r="I1508" i="5" s="1"/>
  <c r="K1508" i="5" s="1"/>
  <c r="E1507" i="5"/>
  <c r="G1507" i="5" s="1"/>
  <c r="I1507" i="5" s="1"/>
  <c r="K1507" i="5" s="1"/>
  <c r="G1506" i="5"/>
  <c r="I1506" i="5" s="1"/>
  <c r="K1506" i="5" s="1"/>
  <c r="E1506" i="5"/>
  <c r="E1505" i="5"/>
  <c r="G1505" i="5" s="1"/>
  <c r="I1505" i="5" s="1"/>
  <c r="K1505" i="5" s="1"/>
  <c r="E1504" i="5"/>
  <c r="G1504" i="5" s="1"/>
  <c r="I1504" i="5" s="1"/>
  <c r="K1504" i="5" s="1"/>
  <c r="E1503" i="5"/>
  <c r="G1503" i="5" s="1"/>
  <c r="I1503" i="5" s="1"/>
  <c r="K1503" i="5" s="1"/>
  <c r="E1502" i="5"/>
  <c r="G1502" i="5" s="1"/>
  <c r="I1502" i="5" s="1"/>
  <c r="K1502" i="5" s="1"/>
  <c r="E1501" i="5"/>
  <c r="G1501" i="5" s="1"/>
  <c r="I1501" i="5" s="1"/>
  <c r="K1501" i="5" s="1"/>
  <c r="E1500" i="5"/>
  <c r="G1500" i="5" s="1"/>
  <c r="I1500" i="5" s="1"/>
  <c r="K1500" i="5" s="1"/>
  <c r="E1499" i="5"/>
  <c r="G1499" i="5" s="1"/>
  <c r="I1499" i="5" s="1"/>
  <c r="K1499" i="5" s="1"/>
  <c r="G1498" i="5"/>
  <c r="I1498" i="5" s="1"/>
  <c r="K1498" i="5" s="1"/>
  <c r="E1498" i="5"/>
  <c r="E1497" i="5"/>
  <c r="G1497" i="5" s="1"/>
  <c r="I1497" i="5" s="1"/>
  <c r="K1497" i="5" s="1"/>
  <c r="E1496" i="5"/>
  <c r="G1496" i="5" s="1"/>
  <c r="I1496" i="5" s="1"/>
  <c r="K1496" i="5" s="1"/>
  <c r="E1495" i="5"/>
  <c r="G1495" i="5" s="1"/>
  <c r="I1495" i="5" s="1"/>
  <c r="K1495" i="5" s="1"/>
  <c r="E1494" i="5"/>
  <c r="G1494" i="5" s="1"/>
  <c r="I1494" i="5" s="1"/>
  <c r="K1494" i="5" s="1"/>
  <c r="E1493" i="5"/>
  <c r="G1493" i="5" s="1"/>
  <c r="I1493" i="5" s="1"/>
  <c r="K1493" i="5" s="1"/>
  <c r="E1492" i="5"/>
  <c r="G1492" i="5" s="1"/>
  <c r="I1492" i="5" s="1"/>
  <c r="K1492" i="5" s="1"/>
  <c r="E1491" i="5"/>
  <c r="G1491" i="5" s="1"/>
  <c r="I1491" i="5" s="1"/>
  <c r="K1491" i="5" s="1"/>
  <c r="G1490" i="5"/>
  <c r="I1490" i="5" s="1"/>
  <c r="K1490" i="5" s="1"/>
  <c r="E1490" i="5"/>
  <c r="E1489" i="5"/>
  <c r="G1489" i="5" s="1"/>
  <c r="I1489" i="5" s="1"/>
  <c r="K1489" i="5" s="1"/>
  <c r="E1488" i="5"/>
  <c r="G1488" i="5" s="1"/>
  <c r="I1488" i="5" s="1"/>
  <c r="K1488" i="5" s="1"/>
  <c r="E1487" i="5"/>
  <c r="G1487" i="5" s="1"/>
  <c r="I1487" i="5" s="1"/>
  <c r="K1487" i="5" s="1"/>
  <c r="E1486" i="5"/>
  <c r="G1486" i="5" s="1"/>
  <c r="I1486" i="5" s="1"/>
  <c r="K1486" i="5" s="1"/>
  <c r="E1485" i="5"/>
  <c r="G1485" i="5" s="1"/>
  <c r="I1485" i="5" s="1"/>
  <c r="K1485" i="5" s="1"/>
  <c r="E1484" i="5"/>
  <c r="G1484" i="5" s="1"/>
  <c r="I1484" i="5" s="1"/>
  <c r="K1484" i="5" s="1"/>
  <c r="E1483" i="5"/>
  <c r="G1483" i="5" s="1"/>
  <c r="I1483" i="5" s="1"/>
  <c r="K1483" i="5" s="1"/>
  <c r="G1482" i="5"/>
  <c r="I1482" i="5" s="1"/>
  <c r="K1482" i="5" s="1"/>
  <c r="E1482" i="5"/>
  <c r="E1481" i="5"/>
  <c r="G1481" i="5" s="1"/>
  <c r="I1481" i="5" s="1"/>
  <c r="K1481" i="5" s="1"/>
  <c r="E1480" i="5"/>
  <c r="G1480" i="5" s="1"/>
  <c r="I1480" i="5" s="1"/>
  <c r="K1480" i="5" s="1"/>
  <c r="E1479" i="5"/>
  <c r="G1479" i="5" s="1"/>
  <c r="I1479" i="5" s="1"/>
  <c r="K1479" i="5" s="1"/>
  <c r="E1478" i="5"/>
  <c r="G1478" i="5" s="1"/>
  <c r="I1478" i="5" s="1"/>
  <c r="K1478" i="5" s="1"/>
  <c r="E1477" i="5"/>
  <c r="G1477" i="5" s="1"/>
  <c r="I1477" i="5" s="1"/>
  <c r="K1477" i="5" s="1"/>
  <c r="E1476" i="5"/>
  <c r="G1476" i="5" s="1"/>
  <c r="I1476" i="5" s="1"/>
  <c r="K1476" i="5" s="1"/>
  <c r="E1475" i="5"/>
  <c r="G1475" i="5" s="1"/>
  <c r="I1475" i="5" s="1"/>
  <c r="K1475" i="5" s="1"/>
  <c r="G1474" i="5"/>
  <c r="I1474" i="5" s="1"/>
  <c r="K1474" i="5" s="1"/>
  <c r="E1474" i="5"/>
  <c r="E1473" i="5"/>
  <c r="G1473" i="5" s="1"/>
  <c r="I1473" i="5" s="1"/>
  <c r="K1473" i="5" s="1"/>
  <c r="E1472" i="5"/>
  <c r="G1472" i="5" s="1"/>
  <c r="I1472" i="5" s="1"/>
  <c r="K1472" i="5" s="1"/>
  <c r="E1471" i="5"/>
  <c r="G1471" i="5" s="1"/>
  <c r="I1471" i="5" s="1"/>
  <c r="K1471" i="5" s="1"/>
  <c r="E1470" i="5"/>
  <c r="G1470" i="5" s="1"/>
  <c r="I1470" i="5" s="1"/>
  <c r="K1470" i="5" s="1"/>
  <c r="E1469" i="5"/>
  <c r="G1469" i="5" s="1"/>
  <c r="I1469" i="5" s="1"/>
  <c r="K1469" i="5" s="1"/>
  <c r="E1468" i="5"/>
  <c r="G1468" i="5" s="1"/>
  <c r="I1468" i="5" s="1"/>
  <c r="E1467" i="5"/>
  <c r="F1467" i="5" s="1"/>
  <c r="G1466" i="5"/>
  <c r="I1466" i="5" s="1"/>
  <c r="K1466" i="5" s="1"/>
  <c r="E1466" i="5"/>
  <c r="E1465" i="5"/>
  <c r="G1465" i="5" s="1"/>
  <c r="I1465" i="5" s="1"/>
  <c r="K1465" i="5" s="1"/>
  <c r="E1464" i="5"/>
  <c r="G1464" i="5" s="1"/>
  <c r="I1464" i="5" s="1"/>
  <c r="E1462" i="5"/>
  <c r="G1462" i="5" s="1"/>
  <c r="I1462" i="5" s="1"/>
  <c r="K1462" i="5" s="1"/>
  <c r="E1461" i="5"/>
  <c r="G1461" i="5" s="1"/>
  <c r="I1461" i="5" s="1"/>
  <c r="K1461" i="5" s="1"/>
  <c r="E1460" i="5"/>
  <c r="G1460" i="5" s="1"/>
  <c r="I1460" i="5" s="1"/>
  <c r="K1460" i="5" s="1"/>
  <c r="E1459" i="5"/>
  <c r="G1459" i="5" s="1"/>
  <c r="I1459" i="5" s="1"/>
  <c r="K1459" i="5" s="1"/>
  <c r="G1458" i="5"/>
  <c r="I1458" i="5" s="1"/>
  <c r="K1458" i="5" s="1"/>
  <c r="E1458" i="5"/>
  <c r="E1457" i="5"/>
  <c r="G1457" i="5" s="1"/>
  <c r="I1457" i="5" s="1"/>
  <c r="K1457" i="5" s="1"/>
  <c r="E1456" i="5"/>
  <c r="G1456" i="5" s="1"/>
  <c r="I1456" i="5" s="1"/>
  <c r="K1456" i="5" s="1"/>
  <c r="E1455" i="5"/>
  <c r="G1455" i="5" s="1"/>
  <c r="I1455" i="5" s="1"/>
  <c r="K1455" i="5" s="1"/>
  <c r="E1454" i="5"/>
  <c r="G1454" i="5" s="1"/>
  <c r="I1454" i="5" s="1"/>
  <c r="K1454" i="5" s="1"/>
  <c r="E1453" i="5"/>
  <c r="G1453" i="5" s="1"/>
  <c r="I1453" i="5" s="1"/>
  <c r="K1453" i="5" s="1"/>
  <c r="E1452" i="5"/>
  <c r="G1452" i="5" s="1"/>
  <c r="I1452" i="5" s="1"/>
  <c r="K1452" i="5" s="1"/>
  <c r="E1451" i="5"/>
  <c r="G1451" i="5" s="1"/>
  <c r="I1451" i="5" s="1"/>
  <c r="K1451" i="5" s="1"/>
  <c r="G1450" i="5"/>
  <c r="I1450" i="5" s="1"/>
  <c r="K1450" i="5" s="1"/>
  <c r="E1450" i="5"/>
  <c r="E1449" i="5"/>
  <c r="G1449" i="5" s="1"/>
  <c r="I1449" i="5" s="1"/>
  <c r="K1449" i="5" s="1"/>
  <c r="E1448" i="5"/>
  <c r="G1448" i="5" s="1"/>
  <c r="I1448" i="5" s="1"/>
  <c r="K1448" i="5" s="1"/>
  <c r="E1447" i="5"/>
  <c r="G1447" i="5" s="1"/>
  <c r="I1447" i="5" s="1"/>
  <c r="K1447" i="5" s="1"/>
  <c r="E1446" i="5"/>
  <c r="G1446" i="5" s="1"/>
  <c r="I1446" i="5" s="1"/>
  <c r="K1446" i="5" s="1"/>
  <c r="E1445" i="5"/>
  <c r="G1445" i="5" s="1"/>
  <c r="I1445" i="5" s="1"/>
  <c r="K1445" i="5" s="1"/>
  <c r="E1444" i="5"/>
  <c r="G1444" i="5" s="1"/>
  <c r="I1444" i="5" s="1"/>
  <c r="K1444" i="5" s="1"/>
  <c r="E1443" i="5"/>
  <c r="G1443" i="5" s="1"/>
  <c r="I1443" i="5" s="1"/>
  <c r="K1443" i="5" s="1"/>
  <c r="G1442" i="5"/>
  <c r="I1442" i="5" s="1"/>
  <c r="K1442" i="5" s="1"/>
  <c r="E1442" i="5"/>
  <c r="E1441" i="5"/>
  <c r="G1441" i="5" s="1"/>
  <c r="I1441" i="5" s="1"/>
  <c r="K1441" i="5" s="1"/>
  <c r="E1440" i="5"/>
  <c r="G1440" i="5" s="1"/>
  <c r="I1440" i="5" s="1"/>
  <c r="K1440" i="5" s="1"/>
  <c r="E1439" i="5"/>
  <c r="G1439" i="5" s="1"/>
  <c r="I1439" i="5" s="1"/>
  <c r="K1439" i="5" s="1"/>
  <c r="E1438" i="5"/>
  <c r="G1438" i="5" s="1"/>
  <c r="I1438" i="5" s="1"/>
  <c r="K1438" i="5" s="1"/>
  <c r="E1437" i="5"/>
  <c r="G1437" i="5" s="1"/>
  <c r="I1437" i="5" s="1"/>
  <c r="K1437" i="5" s="1"/>
  <c r="E1436" i="5"/>
  <c r="G1436" i="5" s="1"/>
  <c r="I1436" i="5" s="1"/>
  <c r="K1436" i="5" s="1"/>
  <c r="E1435" i="5"/>
  <c r="G1435" i="5" s="1"/>
  <c r="I1435" i="5" s="1"/>
  <c r="K1435" i="5" s="1"/>
  <c r="G1434" i="5"/>
  <c r="I1434" i="5" s="1"/>
  <c r="K1434" i="5" s="1"/>
  <c r="E1434" i="5"/>
  <c r="E1433" i="5"/>
  <c r="G1433" i="5" s="1"/>
  <c r="I1433" i="5" s="1"/>
  <c r="K1433" i="5" s="1"/>
  <c r="E1432" i="5"/>
  <c r="G1432" i="5" s="1"/>
  <c r="I1432" i="5" s="1"/>
  <c r="K1432" i="5" s="1"/>
  <c r="E1431" i="5"/>
  <c r="G1431" i="5" s="1"/>
  <c r="I1431" i="5" s="1"/>
  <c r="K1431" i="5" s="1"/>
  <c r="E1430" i="5"/>
  <c r="G1430" i="5" s="1"/>
  <c r="I1430" i="5" s="1"/>
  <c r="K1430" i="5" s="1"/>
  <c r="E1429" i="5"/>
  <c r="G1429" i="5" s="1"/>
  <c r="I1429" i="5" s="1"/>
  <c r="K1429" i="5" s="1"/>
  <c r="E1428" i="5"/>
  <c r="G1428" i="5" s="1"/>
  <c r="I1428" i="5" s="1"/>
  <c r="K1428" i="5" s="1"/>
  <c r="E1427" i="5"/>
  <c r="G1427" i="5" s="1"/>
  <c r="I1427" i="5" s="1"/>
  <c r="K1427" i="5" s="1"/>
  <c r="G1426" i="5"/>
  <c r="I1426" i="5" s="1"/>
  <c r="K1426" i="5" s="1"/>
  <c r="E1426" i="5"/>
  <c r="E1425" i="5"/>
  <c r="G1425" i="5" s="1"/>
  <c r="I1425" i="5" s="1"/>
  <c r="K1425" i="5" s="1"/>
  <c r="E1424" i="5"/>
  <c r="G1424" i="5" s="1"/>
  <c r="I1424" i="5" s="1"/>
  <c r="K1424" i="5" s="1"/>
  <c r="E1423" i="5"/>
  <c r="G1423" i="5" s="1"/>
  <c r="I1423" i="5" s="1"/>
  <c r="K1423" i="5" s="1"/>
  <c r="E1422" i="5"/>
  <c r="G1422" i="5" s="1"/>
  <c r="I1422" i="5" s="1"/>
  <c r="K1422" i="5" s="1"/>
  <c r="E1421" i="5"/>
  <c r="G1421" i="5" s="1"/>
  <c r="I1421" i="5" s="1"/>
  <c r="K1421" i="5" s="1"/>
  <c r="E1420" i="5"/>
  <c r="G1420" i="5" s="1"/>
  <c r="I1420" i="5" s="1"/>
  <c r="K1420" i="5" s="1"/>
  <c r="E1419" i="5"/>
  <c r="G1419" i="5" s="1"/>
  <c r="I1419" i="5" s="1"/>
  <c r="K1419" i="5" s="1"/>
  <c r="G1418" i="5"/>
  <c r="I1418" i="5" s="1"/>
  <c r="K1418" i="5" s="1"/>
  <c r="E1418" i="5"/>
  <c r="E1417" i="5"/>
  <c r="G1417" i="5" s="1"/>
  <c r="I1417" i="5" s="1"/>
  <c r="K1417" i="5" s="1"/>
  <c r="E1416" i="5"/>
  <c r="G1416" i="5" s="1"/>
  <c r="I1416" i="5" s="1"/>
  <c r="K1416" i="5" s="1"/>
  <c r="E1415" i="5"/>
  <c r="G1415" i="5" s="1"/>
  <c r="I1415" i="5" s="1"/>
  <c r="K1415" i="5" s="1"/>
  <c r="E1414" i="5"/>
  <c r="G1414" i="5" s="1"/>
  <c r="I1414" i="5" s="1"/>
  <c r="K1414" i="5" s="1"/>
  <c r="E1413" i="5"/>
  <c r="G1413" i="5" s="1"/>
  <c r="I1413" i="5" s="1"/>
  <c r="K1413" i="5" s="1"/>
  <c r="E1412" i="5"/>
  <c r="G1412" i="5" s="1"/>
  <c r="I1412" i="5" s="1"/>
  <c r="K1412" i="5" s="1"/>
  <c r="E1411" i="5"/>
  <c r="G1411" i="5" s="1"/>
  <c r="I1411" i="5" s="1"/>
  <c r="K1411" i="5" s="1"/>
  <c r="G1410" i="5"/>
  <c r="I1410" i="5" s="1"/>
  <c r="K1410" i="5" s="1"/>
  <c r="E1410" i="5"/>
  <c r="E1409" i="5"/>
  <c r="G1409" i="5" s="1"/>
  <c r="I1409" i="5" s="1"/>
  <c r="K1409" i="5" s="1"/>
  <c r="E1408" i="5"/>
  <c r="G1408" i="5" s="1"/>
  <c r="I1408" i="5" s="1"/>
  <c r="K1408" i="5" s="1"/>
  <c r="E1407" i="5"/>
  <c r="G1407" i="5" s="1"/>
  <c r="I1407" i="5" s="1"/>
  <c r="K1407" i="5" s="1"/>
  <c r="E1406" i="5"/>
  <c r="G1406" i="5" s="1"/>
  <c r="I1406" i="5" s="1"/>
  <c r="K1406" i="5" s="1"/>
  <c r="E1405" i="5"/>
  <c r="G1405" i="5" s="1"/>
  <c r="I1405" i="5" s="1"/>
  <c r="K1405" i="5" s="1"/>
  <c r="E1404" i="5"/>
  <c r="G1404" i="5" s="1"/>
  <c r="I1404" i="5" s="1"/>
  <c r="K1404" i="5" s="1"/>
  <c r="E1403" i="5"/>
  <c r="E1401" i="5" s="1"/>
  <c r="F1401" i="5" s="1"/>
  <c r="G1402" i="5"/>
  <c r="I1402" i="5" s="1"/>
  <c r="E1402" i="5"/>
  <c r="E1400" i="5"/>
  <c r="G1400" i="5" s="1"/>
  <c r="I1400" i="5" s="1"/>
  <c r="K1400" i="5" s="1"/>
  <c r="E1399" i="5"/>
  <c r="G1399" i="5" s="1"/>
  <c r="I1399" i="5" s="1"/>
  <c r="K1399" i="5" s="1"/>
  <c r="E1398" i="5"/>
  <c r="G1398" i="5" s="1"/>
  <c r="I1398" i="5" s="1"/>
  <c r="E1396" i="5"/>
  <c r="G1396" i="5" s="1"/>
  <c r="I1396" i="5" s="1"/>
  <c r="K1396" i="5" s="1"/>
  <c r="E1395" i="5"/>
  <c r="G1395" i="5" s="1"/>
  <c r="I1395" i="5" s="1"/>
  <c r="K1395" i="5" s="1"/>
  <c r="G1394" i="5"/>
  <c r="I1394" i="5" s="1"/>
  <c r="K1394" i="5" s="1"/>
  <c r="E1394" i="5"/>
  <c r="E1393" i="5"/>
  <c r="G1393" i="5" s="1"/>
  <c r="I1393" i="5" s="1"/>
  <c r="K1393" i="5" s="1"/>
  <c r="E1392" i="5"/>
  <c r="G1392" i="5" s="1"/>
  <c r="I1392" i="5" s="1"/>
  <c r="K1392" i="5" s="1"/>
  <c r="E1391" i="5"/>
  <c r="G1391" i="5" s="1"/>
  <c r="I1391" i="5" s="1"/>
  <c r="K1391" i="5" s="1"/>
  <c r="E1390" i="5"/>
  <c r="G1390" i="5" s="1"/>
  <c r="I1390" i="5" s="1"/>
  <c r="K1390" i="5" s="1"/>
  <c r="G1389" i="5"/>
  <c r="I1389" i="5" s="1"/>
  <c r="K1389" i="5" s="1"/>
  <c r="E1389" i="5"/>
  <c r="E1388" i="5"/>
  <c r="G1388" i="5" s="1"/>
  <c r="I1388" i="5" s="1"/>
  <c r="E1387" i="5"/>
  <c r="F1387" i="5" s="1"/>
  <c r="G1386" i="5"/>
  <c r="I1386" i="5" s="1"/>
  <c r="K1386" i="5" s="1"/>
  <c r="E1386" i="5"/>
  <c r="E1385" i="5"/>
  <c r="G1385" i="5" s="1"/>
  <c r="I1385" i="5" s="1"/>
  <c r="E1384" i="5"/>
  <c r="F1384" i="5" s="1"/>
  <c r="E1383" i="5"/>
  <c r="G1383" i="5" s="1"/>
  <c r="I1383" i="5" s="1"/>
  <c r="K1383" i="5" s="1"/>
  <c r="E1382" i="5"/>
  <c r="G1382" i="5" s="1"/>
  <c r="I1382" i="5" s="1"/>
  <c r="F1381" i="5"/>
  <c r="E1381" i="5"/>
  <c r="E1380" i="5"/>
  <c r="G1380" i="5" s="1"/>
  <c r="I1380" i="5" s="1"/>
  <c r="K1380" i="5" s="1"/>
  <c r="E1379" i="5"/>
  <c r="G1379" i="5" s="1"/>
  <c r="I1379" i="5" s="1"/>
  <c r="K1379" i="5" s="1"/>
  <c r="G1378" i="5"/>
  <c r="I1378" i="5" s="1"/>
  <c r="K1378" i="5" s="1"/>
  <c r="E1378" i="5"/>
  <c r="E1377" i="5"/>
  <c r="G1377" i="5" s="1"/>
  <c r="I1377" i="5" s="1"/>
  <c r="K1377" i="5" s="1"/>
  <c r="E1376" i="5"/>
  <c r="G1376" i="5" s="1"/>
  <c r="I1376" i="5" s="1"/>
  <c r="K1376" i="5" s="1"/>
  <c r="E1375" i="5"/>
  <c r="G1375" i="5" s="1"/>
  <c r="I1375" i="5" s="1"/>
  <c r="K1375" i="5" s="1"/>
  <c r="E1374" i="5"/>
  <c r="G1374" i="5" s="1"/>
  <c r="I1374" i="5" s="1"/>
  <c r="K1374" i="5" s="1"/>
  <c r="E1373" i="5"/>
  <c r="G1373" i="5" s="1"/>
  <c r="I1373" i="5" s="1"/>
  <c r="K1373" i="5" s="1"/>
  <c r="E1372" i="5"/>
  <c r="G1372" i="5" s="1"/>
  <c r="I1372" i="5" s="1"/>
  <c r="K1372" i="5" s="1"/>
  <c r="E1371" i="5"/>
  <c r="E1370" i="5" s="1"/>
  <c r="F1370" i="5" s="1"/>
  <c r="E1369" i="5"/>
  <c r="G1369" i="5" s="1"/>
  <c r="I1369" i="5" s="1"/>
  <c r="K1369" i="5" s="1"/>
  <c r="E1368" i="5"/>
  <c r="G1368" i="5" s="1"/>
  <c r="I1368" i="5" s="1"/>
  <c r="E1366" i="5"/>
  <c r="G1366" i="5" s="1"/>
  <c r="I1366" i="5" s="1"/>
  <c r="K1366" i="5" s="1"/>
  <c r="E1365" i="5"/>
  <c r="G1365" i="5" s="1"/>
  <c r="I1365" i="5" s="1"/>
  <c r="K1365" i="5" s="1"/>
  <c r="E1364" i="5"/>
  <c r="G1364" i="5" s="1"/>
  <c r="I1364" i="5" s="1"/>
  <c r="E1363" i="5"/>
  <c r="F1363" i="5" s="1"/>
  <c r="G1362" i="5"/>
  <c r="I1362" i="5" s="1"/>
  <c r="K1362" i="5" s="1"/>
  <c r="E1362" i="5"/>
  <c r="E1361" i="5"/>
  <c r="G1361" i="5" s="1"/>
  <c r="I1361" i="5" s="1"/>
  <c r="E1359" i="5"/>
  <c r="G1359" i="5" s="1"/>
  <c r="I1359" i="5" s="1"/>
  <c r="K1359" i="5" s="1"/>
  <c r="E1357" i="5"/>
  <c r="G1357" i="5" s="1"/>
  <c r="I1357" i="5" s="1"/>
  <c r="K1357" i="5" s="1"/>
  <c r="E1356" i="5"/>
  <c r="G1356" i="5" s="1"/>
  <c r="I1356" i="5" s="1"/>
  <c r="E1355" i="5"/>
  <c r="F1355" i="5" s="1"/>
  <c r="E1354" i="5"/>
  <c r="G1354" i="5" s="1"/>
  <c r="I1354" i="5" s="1"/>
  <c r="K1354" i="5" s="1"/>
  <c r="G1353" i="5"/>
  <c r="E1353" i="5"/>
  <c r="E1351" i="5"/>
  <c r="G1351" i="5" s="1"/>
  <c r="I1351" i="5" s="1"/>
  <c r="K1351" i="5" s="1"/>
  <c r="E1350" i="5"/>
  <c r="G1350" i="5" s="1"/>
  <c r="I1350" i="5" s="1"/>
  <c r="K1350" i="5" s="1"/>
  <c r="E1349" i="5"/>
  <c r="G1349" i="5" s="1"/>
  <c r="I1349" i="5" s="1"/>
  <c r="K1349" i="5" s="1"/>
  <c r="E1348" i="5"/>
  <c r="G1348" i="5" s="1"/>
  <c r="I1348" i="5" s="1"/>
  <c r="K1348" i="5" s="1"/>
  <c r="E1347" i="5"/>
  <c r="G1347" i="5" s="1"/>
  <c r="I1347" i="5" s="1"/>
  <c r="K1347" i="5" s="1"/>
  <c r="E1346" i="5"/>
  <c r="G1346" i="5" s="1"/>
  <c r="I1346" i="5" s="1"/>
  <c r="K1346" i="5" s="1"/>
  <c r="E1345" i="5"/>
  <c r="G1345" i="5" s="1"/>
  <c r="I1345" i="5" s="1"/>
  <c r="K1345" i="5" s="1"/>
  <c r="G1344" i="5"/>
  <c r="I1344" i="5" s="1"/>
  <c r="K1344" i="5" s="1"/>
  <c r="E1344" i="5"/>
  <c r="E1343" i="5"/>
  <c r="G1343" i="5" s="1"/>
  <c r="I1343" i="5" s="1"/>
  <c r="K1343" i="5" s="1"/>
  <c r="E1342" i="5"/>
  <c r="G1342" i="5" s="1"/>
  <c r="I1342" i="5" s="1"/>
  <c r="K1342" i="5" s="1"/>
  <c r="E1341" i="5"/>
  <c r="G1341" i="5" s="1"/>
  <c r="I1341" i="5" s="1"/>
  <c r="E1339" i="5"/>
  <c r="G1339" i="5" s="1"/>
  <c r="I1339" i="5" s="1"/>
  <c r="K1339" i="5" s="1"/>
  <c r="E1338" i="5"/>
  <c r="G1338" i="5" s="1"/>
  <c r="I1338" i="5" s="1"/>
  <c r="K1338" i="5" s="1"/>
  <c r="E1337" i="5"/>
  <c r="G1337" i="5" s="1"/>
  <c r="I1337" i="5" s="1"/>
  <c r="K1337" i="5" s="1"/>
  <c r="G1336" i="5"/>
  <c r="I1336" i="5" s="1"/>
  <c r="K1336" i="5" s="1"/>
  <c r="E1336" i="5"/>
  <c r="E1335" i="5"/>
  <c r="G1335" i="5" s="1"/>
  <c r="I1335" i="5" s="1"/>
  <c r="K1335" i="5" s="1"/>
  <c r="E1334" i="5"/>
  <c r="G1334" i="5" s="1"/>
  <c r="I1334" i="5" s="1"/>
  <c r="E1332" i="5"/>
  <c r="G1332" i="5" s="1"/>
  <c r="I1332" i="5" s="1"/>
  <c r="K1332" i="5" s="1"/>
  <c r="E1331" i="5"/>
  <c r="G1331" i="5" s="1"/>
  <c r="I1331" i="5" s="1"/>
  <c r="K1331" i="5" s="1"/>
  <c r="E1330" i="5"/>
  <c r="G1330" i="5" s="1"/>
  <c r="I1330" i="5" s="1"/>
  <c r="K1330" i="5" s="1"/>
  <c r="E1329" i="5"/>
  <c r="G1329" i="5" s="1"/>
  <c r="I1329" i="5" s="1"/>
  <c r="K1329" i="5" s="1"/>
  <c r="E1328" i="5"/>
  <c r="G1328" i="5" s="1"/>
  <c r="I1328" i="5" s="1"/>
  <c r="K1328" i="5" s="1"/>
  <c r="E1327" i="5"/>
  <c r="G1327" i="5" s="1"/>
  <c r="I1327" i="5" s="1"/>
  <c r="K1327" i="5" s="1"/>
  <c r="E1326" i="5"/>
  <c r="G1326" i="5" s="1"/>
  <c r="I1326" i="5" s="1"/>
  <c r="K1326" i="5" s="1"/>
  <c r="E1325" i="5"/>
  <c r="G1325" i="5" s="1"/>
  <c r="I1325" i="5" s="1"/>
  <c r="K1325" i="5" s="1"/>
  <c r="E1324" i="5"/>
  <c r="G1324" i="5" s="1"/>
  <c r="I1324" i="5" s="1"/>
  <c r="K1324" i="5" s="1"/>
  <c r="E1323" i="5"/>
  <c r="G1323" i="5" s="1"/>
  <c r="I1323" i="5" s="1"/>
  <c r="K1323" i="5" s="1"/>
  <c r="E1322" i="5"/>
  <c r="G1322" i="5" s="1"/>
  <c r="I1322" i="5" s="1"/>
  <c r="K1322" i="5" s="1"/>
  <c r="E1321" i="5"/>
  <c r="G1321" i="5" s="1"/>
  <c r="I1321" i="5" s="1"/>
  <c r="K1321" i="5" s="1"/>
  <c r="E1320" i="5"/>
  <c r="G1320" i="5" s="1"/>
  <c r="I1320" i="5" s="1"/>
  <c r="K1320" i="5" s="1"/>
  <c r="E1319" i="5"/>
  <c r="G1319" i="5" s="1"/>
  <c r="I1319" i="5" s="1"/>
  <c r="K1319" i="5" s="1"/>
  <c r="E1318" i="5"/>
  <c r="G1318" i="5" s="1"/>
  <c r="I1318" i="5" s="1"/>
  <c r="K1318" i="5" s="1"/>
  <c r="E1317" i="5"/>
  <c r="G1317" i="5" s="1"/>
  <c r="I1317" i="5" s="1"/>
  <c r="E1315" i="5"/>
  <c r="G1315" i="5" s="1"/>
  <c r="I1315" i="5" s="1"/>
  <c r="K1315" i="5" s="1"/>
  <c r="E1314" i="5"/>
  <c r="G1314" i="5" s="1"/>
  <c r="I1314" i="5" s="1"/>
  <c r="E1313" i="5"/>
  <c r="F1313" i="5" s="1"/>
  <c r="E1312" i="5"/>
  <c r="G1312" i="5" s="1"/>
  <c r="I1312" i="5" s="1"/>
  <c r="K1312" i="5" s="1"/>
  <c r="E1311" i="5"/>
  <c r="G1311" i="5" s="1"/>
  <c r="I1311" i="5" s="1"/>
  <c r="K1311" i="5" s="1"/>
  <c r="E1310" i="5"/>
  <c r="G1310" i="5" s="1"/>
  <c r="I1310" i="5" s="1"/>
  <c r="K1310" i="5" s="1"/>
  <c r="E1309" i="5"/>
  <c r="G1309" i="5" s="1"/>
  <c r="I1309" i="5" s="1"/>
  <c r="F1308" i="5"/>
  <c r="E1308" i="5"/>
  <c r="E1307" i="5"/>
  <c r="G1307" i="5" s="1"/>
  <c r="I1307" i="5" s="1"/>
  <c r="K1307" i="5" s="1"/>
  <c r="E1306" i="5"/>
  <c r="G1306" i="5" s="1"/>
  <c r="I1306" i="5" s="1"/>
  <c r="E1305" i="5"/>
  <c r="F1305" i="5" s="1"/>
  <c r="E1304" i="5"/>
  <c r="G1304" i="5" s="1"/>
  <c r="I1304" i="5" s="1"/>
  <c r="K1304" i="5" s="1"/>
  <c r="E1303" i="5"/>
  <c r="G1303" i="5" s="1"/>
  <c r="I1303" i="5" s="1"/>
  <c r="K1303" i="5" s="1"/>
  <c r="E1302" i="5"/>
  <c r="G1302" i="5" s="1"/>
  <c r="I1302" i="5" s="1"/>
  <c r="K1302" i="5" s="1"/>
  <c r="E1301" i="5"/>
  <c r="G1301" i="5" s="1"/>
  <c r="I1301" i="5" s="1"/>
  <c r="E1299" i="5"/>
  <c r="G1299" i="5" s="1"/>
  <c r="I1299" i="5" s="1"/>
  <c r="K1299" i="5" s="1"/>
  <c r="E1298" i="5"/>
  <c r="G1298" i="5" s="1"/>
  <c r="I1298" i="5" s="1"/>
  <c r="K1298" i="5" s="1"/>
  <c r="G1297" i="5"/>
  <c r="I1297" i="5" s="1"/>
  <c r="K1297" i="5" s="1"/>
  <c r="E1297" i="5"/>
  <c r="E1294" i="5" s="1"/>
  <c r="F1294" i="5" s="1"/>
  <c r="E1296" i="5"/>
  <c r="G1296" i="5" s="1"/>
  <c r="I1296" i="5" s="1"/>
  <c r="K1296" i="5" s="1"/>
  <c r="E1295" i="5"/>
  <c r="G1295" i="5" s="1"/>
  <c r="I1295" i="5" s="1"/>
  <c r="E1293" i="5"/>
  <c r="G1293" i="5" s="1"/>
  <c r="I1293" i="5" s="1"/>
  <c r="K1293" i="5" s="1"/>
  <c r="E1292" i="5"/>
  <c r="G1292" i="5" s="1"/>
  <c r="I1292" i="5" s="1"/>
  <c r="K1292" i="5" s="1"/>
  <c r="E1291" i="5"/>
  <c r="G1291" i="5" s="1"/>
  <c r="I1291" i="5" s="1"/>
  <c r="K1291" i="5" s="1"/>
  <c r="E1290" i="5"/>
  <c r="G1290" i="5" s="1"/>
  <c r="I1290" i="5" s="1"/>
  <c r="K1290" i="5" s="1"/>
  <c r="E1289" i="5"/>
  <c r="E1286" i="5" s="1"/>
  <c r="F1286" i="5" s="1"/>
  <c r="E1288" i="5"/>
  <c r="G1288" i="5" s="1"/>
  <c r="I1288" i="5" s="1"/>
  <c r="K1288" i="5" s="1"/>
  <c r="E1287" i="5"/>
  <c r="G1287" i="5" s="1"/>
  <c r="I1287" i="5" s="1"/>
  <c r="E1285" i="5"/>
  <c r="G1285" i="5" s="1"/>
  <c r="I1285" i="5" s="1"/>
  <c r="K1285" i="5" s="1"/>
  <c r="E1284" i="5"/>
  <c r="G1284" i="5" s="1"/>
  <c r="I1284" i="5" s="1"/>
  <c r="E1282" i="5"/>
  <c r="G1282" i="5" s="1"/>
  <c r="I1282" i="5" s="1"/>
  <c r="K1282" i="5" s="1"/>
  <c r="G1280" i="5"/>
  <c r="I1280" i="5" s="1"/>
  <c r="K1280" i="5" s="1"/>
  <c r="E1280" i="5"/>
  <c r="E1279" i="5"/>
  <c r="G1279" i="5" s="1"/>
  <c r="I1279" i="5" s="1"/>
  <c r="E1277" i="5"/>
  <c r="G1277" i="5" s="1"/>
  <c r="I1277" i="5" s="1"/>
  <c r="K1277" i="5" s="1"/>
  <c r="E1276" i="5"/>
  <c r="G1276" i="5" s="1"/>
  <c r="I1276" i="5" s="1"/>
  <c r="F1275" i="5"/>
  <c r="E1275" i="5"/>
  <c r="E1274" i="5"/>
  <c r="G1274" i="5" s="1"/>
  <c r="I1274" i="5" s="1"/>
  <c r="K1274" i="5" s="1"/>
  <c r="E1272" i="5"/>
  <c r="G1272" i="5" s="1"/>
  <c r="I1272" i="5" s="1"/>
  <c r="K1272" i="5" s="1"/>
  <c r="E1271" i="5"/>
  <c r="G1271" i="5" s="1"/>
  <c r="I1271" i="5" s="1"/>
  <c r="K1271" i="5" s="1"/>
  <c r="E1270" i="5"/>
  <c r="G1270" i="5" s="1"/>
  <c r="I1270" i="5" s="1"/>
  <c r="K1270" i="5" s="1"/>
  <c r="E1269" i="5"/>
  <c r="G1269" i="5" s="1"/>
  <c r="I1269" i="5" s="1"/>
  <c r="K1269" i="5" s="1"/>
  <c r="E1268" i="5"/>
  <c r="G1268" i="5" s="1"/>
  <c r="I1268" i="5" s="1"/>
  <c r="K1268" i="5" s="1"/>
  <c r="E1267" i="5"/>
  <c r="G1267" i="5" s="1"/>
  <c r="I1267" i="5" s="1"/>
  <c r="K1267" i="5" s="1"/>
  <c r="E1266" i="5"/>
  <c r="G1266" i="5" s="1"/>
  <c r="I1266" i="5" s="1"/>
  <c r="K1266" i="5" s="1"/>
  <c r="E1265" i="5"/>
  <c r="G1265" i="5" s="1"/>
  <c r="I1265" i="5" s="1"/>
  <c r="K1265" i="5" s="1"/>
  <c r="E1264" i="5"/>
  <c r="G1264" i="5" s="1"/>
  <c r="I1264" i="5" s="1"/>
  <c r="K1264" i="5" s="1"/>
  <c r="E1263" i="5"/>
  <c r="E1262" i="5"/>
  <c r="G1262" i="5" s="1"/>
  <c r="I1262" i="5" s="1"/>
  <c r="E1260" i="5"/>
  <c r="G1260" i="5" s="1"/>
  <c r="I1260" i="5" s="1"/>
  <c r="K1260" i="5" s="1"/>
  <c r="E1259" i="5"/>
  <c r="G1259" i="5" s="1"/>
  <c r="I1259" i="5" s="1"/>
  <c r="K1259" i="5" s="1"/>
  <c r="E1258" i="5"/>
  <c r="G1258" i="5" s="1"/>
  <c r="I1258" i="5" s="1"/>
  <c r="K1258" i="5" s="1"/>
  <c r="E1257" i="5"/>
  <c r="G1257" i="5" s="1"/>
  <c r="I1257" i="5" s="1"/>
  <c r="K1257" i="5" s="1"/>
  <c r="E1256" i="5"/>
  <c r="G1256" i="5" s="1"/>
  <c r="I1256" i="5" s="1"/>
  <c r="K1256" i="5" s="1"/>
  <c r="E1255" i="5"/>
  <c r="G1255" i="5" s="1"/>
  <c r="I1255" i="5" s="1"/>
  <c r="K1255" i="5" s="1"/>
  <c r="E1254" i="5"/>
  <c r="G1254" i="5" s="1"/>
  <c r="I1254" i="5" s="1"/>
  <c r="K1254" i="5" s="1"/>
  <c r="E1253" i="5"/>
  <c r="G1253" i="5" s="1"/>
  <c r="I1253" i="5" s="1"/>
  <c r="K1253" i="5" s="1"/>
  <c r="E1252" i="5"/>
  <c r="G1252" i="5" s="1"/>
  <c r="I1252" i="5" s="1"/>
  <c r="K1252" i="5" s="1"/>
  <c r="E1251" i="5"/>
  <c r="G1251" i="5" s="1"/>
  <c r="I1251" i="5" s="1"/>
  <c r="K1251" i="5" s="1"/>
  <c r="E1250" i="5"/>
  <c r="G1250" i="5" s="1"/>
  <c r="I1250" i="5" s="1"/>
  <c r="K1250" i="5" s="1"/>
  <c r="E1249" i="5"/>
  <c r="G1249" i="5" s="1"/>
  <c r="I1249" i="5" s="1"/>
  <c r="K1249" i="5" s="1"/>
  <c r="E1248" i="5"/>
  <c r="G1248" i="5" s="1"/>
  <c r="I1248" i="5" s="1"/>
  <c r="K1248" i="5" s="1"/>
  <c r="G1247" i="5"/>
  <c r="I1247" i="5" s="1"/>
  <c r="K1247" i="5" s="1"/>
  <c r="E1247" i="5"/>
  <c r="E1246" i="5"/>
  <c r="G1246" i="5" s="1"/>
  <c r="I1246" i="5" s="1"/>
  <c r="K1246" i="5" s="1"/>
  <c r="E1245" i="5"/>
  <c r="G1245" i="5" s="1"/>
  <c r="I1245" i="5" s="1"/>
  <c r="K1245" i="5" s="1"/>
  <c r="E1244" i="5"/>
  <c r="G1244" i="5" s="1"/>
  <c r="I1244" i="5" s="1"/>
  <c r="K1244" i="5" s="1"/>
  <c r="E1243" i="5"/>
  <c r="G1243" i="5" s="1"/>
  <c r="I1243" i="5" s="1"/>
  <c r="K1243" i="5" s="1"/>
  <c r="E1242" i="5"/>
  <c r="G1242" i="5" s="1"/>
  <c r="I1242" i="5" s="1"/>
  <c r="K1242" i="5" s="1"/>
  <c r="E1241" i="5"/>
  <c r="G1241" i="5" s="1"/>
  <c r="I1241" i="5" s="1"/>
  <c r="K1241" i="5" s="1"/>
  <c r="E1240" i="5"/>
  <c r="G1240" i="5" s="1"/>
  <c r="I1240" i="5" s="1"/>
  <c r="K1240" i="5" s="1"/>
  <c r="E1239" i="5"/>
  <c r="G1239" i="5" s="1"/>
  <c r="I1239" i="5" s="1"/>
  <c r="K1239" i="5" s="1"/>
  <c r="E1238" i="5"/>
  <c r="G1238" i="5" s="1"/>
  <c r="I1238" i="5" s="1"/>
  <c r="K1238" i="5" s="1"/>
  <c r="E1237" i="5"/>
  <c r="G1237" i="5" s="1"/>
  <c r="I1237" i="5" s="1"/>
  <c r="K1237" i="5" s="1"/>
  <c r="E1236" i="5"/>
  <c r="G1236" i="5" s="1"/>
  <c r="I1236" i="5" s="1"/>
  <c r="K1236" i="5" s="1"/>
  <c r="E1235" i="5"/>
  <c r="G1235" i="5" s="1"/>
  <c r="I1235" i="5" s="1"/>
  <c r="K1235" i="5" s="1"/>
  <c r="E1234" i="5"/>
  <c r="G1234" i="5" s="1"/>
  <c r="I1234" i="5" s="1"/>
  <c r="K1234" i="5" s="1"/>
  <c r="E1233" i="5"/>
  <c r="G1233" i="5" s="1"/>
  <c r="I1233" i="5" s="1"/>
  <c r="K1233" i="5" s="1"/>
  <c r="E1232" i="5"/>
  <c r="G1232" i="5" s="1"/>
  <c r="I1232" i="5" s="1"/>
  <c r="K1232" i="5" s="1"/>
  <c r="E1231" i="5"/>
  <c r="G1231" i="5" s="1"/>
  <c r="I1231" i="5" s="1"/>
  <c r="K1231" i="5" s="1"/>
  <c r="E1230" i="5"/>
  <c r="G1230" i="5" s="1"/>
  <c r="I1230" i="5" s="1"/>
  <c r="K1230" i="5" s="1"/>
  <c r="E1229" i="5"/>
  <c r="G1229" i="5" s="1"/>
  <c r="I1229" i="5" s="1"/>
  <c r="K1229" i="5" s="1"/>
  <c r="E1228" i="5"/>
  <c r="G1228" i="5" s="1"/>
  <c r="I1228" i="5" s="1"/>
  <c r="E1226" i="5"/>
  <c r="G1226" i="5" s="1"/>
  <c r="I1226" i="5" s="1"/>
  <c r="K1226" i="5" s="1"/>
  <c r="E1225" i="5"/>
  <c r="G1225" i="5" s="1"/>
  <c r="I1225" i="5" s="1"/>
  <c r="K1225" i="5" s="1"/>
  <c r="E1224" i="5"/>
  <c r="G1224" i="5" s="1"/>
  <c r="I1224" i="5" s="1"/>
  <c r="K1224" i="5" s="1"/>
  <c r="G1223" i="5"/>
  <c r="I1223" i="5" s="1"/>
  <c r="K1223" i="5" s="1"/>
  <c r="E1223" i="5"/>
  <c r="E1222" i="5"/>
  <c r="G1222" i="5" s="1"/>
  <c r="I1222" i="5" s="1"/>
  <c r="K1222" i="5" s="1"/>
  <c r="E1221" i="5"/>
  <c r="G1221" i="5" s="1"/>
  <c r="I1221" i="5" s="1"/>
  <c r="K1221" i="5" s="1"/>
  <c r="E1220" i="5"/>
  <c r="G1220" i="5" s="1"/>
  <c r="I1220" i="5" s="1"/>
  <c r="K1220" i="5" s="1"/>
  <c r="E1219" i="5"/>
  <c r="G1219" i="5" s="1"/>
  <c r="I1219" i="5" s="1"/>
  <c r="K1219" i="5" s="1"/>
  <c r="E1218" i="5"/>
  <c r="G1218" i="5" s="1"/>
  <c r="I1218" i="5" s="1"/>
  <c r="K1218" i="5" s="1"/>
  <c r="E1217" i="5"/>
  <c r="G1217" i="5" s="1"/>
  <c r="I1217" i="5" s="1"/>
  <c r="K1217" i="5" s="1"/>
  <c r="G1216" i="5"/>
  <c r="I1216" i="5" s="1"/>
  <c r="K1216" i="5" s="1"/>
  <c r="E1216" i="5"/>
  <c r="E1215" i="5"/>
  <c r="G1215" i="5" s="1"/>
  <c r="I1215" i="5" s="1"/>
  <c r="K1215" i="5" s="1"/>
  <c r="E1214" i="5"/>
  <c r="G1214" i="5" s="1"/>
  <c r="I1214" i="5" s="1"/>
  <c r="K1214" i="5" s="1"/>
  <c r="E1213" i="5"/>
  <c r="G1213" i="5" s="1"/>
  <c r="I1213" i="5" s="1"/>
  <c r="K1213" i="5" s="1"/>
  <c r="E1212" i="5"/>
  <c r="G1212" i="5" s="1"/>
  <c r="I1212" i="5" s="1"/>
  <c r="K1212" i="5" s="1"/>
  <c r="E1211" i="5"/>
  <c r="G1211" i="5" s="1"/>
  <c r="I1211" i="5" s="1"/>
  <c r="K1211" i="5" s="1"/>
  <c r="E1210" i="5"/>
  <c r="G1210" i="5" s="1"/>
  <c r="I1210" i="5" s="1"/>
  <c r="K1210" i="5" s="1"/>
  <c r="E1209" i="5"/>
  <c r="G1209" i="5" s="1"/>
  <c r="I1209" i="5" s="1"/>
  <c r="K1209" i="5" s="1"/>
  <c r="E1208" i="5"/>
  <c r="G1208" i="5" s="1"/>
  <c r="I1208" i="5" s="1"/>
  <c r="K1208" i="5" s="1"/>
  <c r="E1207" i="5"/>
  <c r="G1207" i="5" s="1"/>
  <c r="I1207" i="5" s="1"/>
  <c r="K1207" i="5" s="1"/>
  <c r="G1206" i="5"/>
  <c r="I1206" i="5" s="1"/>
  <c r="K1206" i="5" s="1"/>
  <c r="E1206" i="5"/>
  <c r="E1205" i="5"/>
  <c r="G1205" i="5" s="1"/>
  <c r="I1205" i="5" s="1"/>
  <c r="K1205" i="5" s="1"/>
  <c r="E1204" i="5"/>
  <c r="E1202" i="5"/>
  <c r="G1202" i="5" s="1"/>
  <c r="I1202" i="5" s="1"/>
  <c r="K1202" i="5" s="1"/>
  <c r="E1201" i="5"/>
  <c r="G1201" i="5" s="1"/>
  <c r="I1201" i="5" s="1"/>
  <c r="K1201" i="5" s="1"/>
  <c r="E1200" i="5"/>
  <c r="G1200" i="5" s="1"/>
  <c r="I1200" i="5" s="1"/>
  <c r="K1200" i="5" s="1"/>
  <c r="E1199" i="5"/>
  <c r="G1199" i="5" s="1"/>
  <c r="I1199" i="5" s="1"/>
  <c r="K1199" i="5" s="1"/>
  <c r="E1198" i="5"/>
  <c r="G1198" i="5" s="1"/>
  <c r="I1198" i="5" s="1"/>
  <c r="K1198" i="5" s="1"/>
  <c r="G1197" i="5"/>
  <c r="I1197" i="5" s="1"/>
  <c r="K1197" i="5" s="1"/>
  <c r="E1197" i="5"/>
  <c r="E1196" i="5"/>
  <c r="G1196" i="5" s="1"/>
  <c r="I1196" i="5" s="1"/>
  <c r="K1196" i="5" s="1"/>
  <c r="E1195" i="5"/>
  <c r="G1195" i="5" s="1"/>
  <c r="I1195" i="5" s="1"/>
  <c r="K1195" i="5" s="1"/>
  <c r="G1194" i="5"/>
  <c r="I1194" i="5" s="1"/>
  <c r="K1194" i="5" s="1"/>
  <c r="E1194" i="5"/>
  <c r="G1193" i="5"/>
  <c r="I1193" i="5" s="1"/>
  <c r="K1193" i="5" s="1"/>
  <c r="E1193" i="5"/>
  <c r="E1192" i="5"/>
  <c r="G1192" i="5" s="1"/>
  <c r="I1192" i="5" s="1"/>
  <c r="K1192" i="5" s="1"/>
  <c r="E1191" i="5"/>
  <c r="G1191" i="5" s="1"/>
  <c r="I1191" i="5" s="1"/>
  <c r="K1191" i="5" s="1"/>
  <c r="G1190" i="5"/>
  <c r="I1190" i="5" s="1"/>
  <c r="K1190" i="5" s="1"/>
  <c r="E1190" i="5"/>
  <c r="E1189" i="5"/>
  <c r="G1189" i="5" s="1"/>
  <c r="I1189" i="5" s="1"/>
  <c r="K1189" i="5" s="1"/>
  <c r="E1188" i="5"/>
  <c r="G1188" i="5" s="1"/>
  <c r="I1188" i="5" s="1"/>
  <c r="K1188" i="5" s="1"/>
  <c r="E1187" i="5"/>
  <c r="G1187" i="5" s="1"/>
  <c r="I1187" i="5" s="1"/>
  <c r="K1187" i="5" s="1"/>
  <c r="E1186" i="5"/>
  <c r="G1186" i="5" s="1"/>
  <c r="I1186" i="5" s="1"/>
  <c r="K1186" i="5" s="1"/>
  <c r="E1185" i="5"/>
  <c r="G1185" i="5" s="1"/>
  <c r="K1183" i="5"/>
  <c r="E1183" i="5"/>
  <c r="G1183" i="5" s="1"/>
  <c r="I1183" i="5" s="1"/>
  <c r="E1182" i="5"/>
  <c r="G1182" i="5" s="1"/>
  <c r="I1182" i="5" s="1"/>
  <c r="K1182" i="5" s="1"/>
  <c r="G1181" i="5"/>
  <c r="I1181" i="5" s="1"/>
  <c r="K1181" i="5" s="1"/>
  <c r="E1181" i="5"/>
  <c r="E1180" i="5"/>
  <c r="G1180" i="5" s="1"/>
  <c r="I1180" i="5" s="1"/>
  <c r="K1180" i="5" s="1"/>
  <c r="E1179" i="5"/>
  <c r="G1179" i="5" s="1"/>
  <c r="I1179" i="5" s="1"/>
  <c r="K1179" i="5" s="1"/>
  <c r="E1178" i="5"/>
  <c r="G1178" i="5" s="1"/>
  <c r="I1178" i="5" s="1"/>
  <c r="K1178" i="5" s="1"/>
  <c r="G1177" i="5"/>
  <c r="I1177" i="5" s="1"/>
  <c r="K1177" i="5" s="1"/>
  <c r="E1177" i="5"/>
  <c r="E1176" i="5"/>
  <c r="G1176" i="5" s="1"/>
  <c r="I1176" i="5" s="1"/>
  <c r="K1176" i="5" s="1"/>
  <c r="E1175" i="5"/>
  <c r="G1175" i="5" s="1"/>
  <c r="I1175" i="5" s="1"/>
  <c r="K1175" i="5" s="1"/>
  <c r="E1174" i="5"/>
  <c r="G1174" i="5" s="1"/>
  <c r="I1174" i="5" s="1"/>
  <c r="K1174" i="5" s="1"/>
  <c r="E1173" i="5"/>
  <c r="G1173" i="5" s="1"/>
  <c r="I1173" i="5" s="1"/>
  <c r="K1173" i="5" s="1"/>
  <c r="E1172" i="5"/>
  <c r="G1172" i="5" s="1"/>
  <c r="E1171" i="5"/>
  <c r="F1171" i="5" s="1"/>
  <c r="G1170" i="5"/>
  <c r="I1170" i="5" s="1"/>
  <c r="K1170" i="5" s="1"/>
  <c r="E1170" i="5"/>
  <c r="E1169" i="5"/>
  <c r="G1169" i="5" s="1"/>
  <c r="I1169" i="5" s="1"/>
  <c r="K1169" i="5" s="1"/>
  <c r="E1168" i="5"/>
  <c r="G1168" i="5" s="1"/>
  <c r="I1168" i="5" s="1"/>
  <c r="K1168" i="5" s="1"/>
  <c r="E1167" i="5"/>
  <c r="G1167" i="5" s="1"/>
  <c r="I1167" i="5" s="1"/>
  <c r="K1167" i="5" s="1"/>
  <c r="E1166" i="5"/>
  <c r="G1166" i="5" s="1"/>
  <c r="I1166" i="5" s="1"/>
  <c r="K1166" i="5" s="1"/>
  <c r="E1165" i="5"/>
  <c r="G1165" i="5" s="1"/>
  <c r="I1165" i="5" s="1"/>
  <c r="K1165" i="5" s="1"/>
  <c r="E1164" i="5"/>
  <c r="G1164" i="5" s="1"/>
  <c r="I1164" i="5" s="1"/>
  <c r="K1164" i="5" s="1"/>
  <c r="E1163" i="5"/>
  <c r="G1163" i="5" s="1"/>
  <c r="I1163" i="5" s="1"/>
  <c r="K1163" i="5" s="1"/>
  <c r="E1162" i="5"/>
  <c r="G1162" i="5" s="1"/>
  <c r="I1162" i="5" s="1"/>
  <c r="K1162" i="5" s="1"/>
  <c r="E1161" i="5"/>
  <c r="G1161" i="5" s="1"/>
  <c r="I1161" i="5" s="1"/>
  <c r="K1161" i="5" s="1"/>
  <c r="G1160" i="5"/>
  <c r="I1160" i="5" s="1"/>
  <c r="K1160" i="5" s="1"/>
  <c r="E1160" i="5"/>
  <c r="G1159" i="5"/>
  <c r="I1159" i="5" s="1"/>
  <c r="K1159" i="5" s="1"/>
  <c r="E1159" i="5"/>
  <c r="E1158" i="5"/>
  <c r="G1158" i="5" s="1"/>
  <c r="I1158" i="5" s="1"/>
  <c r="K1158" i="5" s="1"/>
  <c r="E1157" i="5"/>
  <c r="G1157" i="5" s="1"/>
  <c r="I1157" i="5" s="1"/>
  <c r="K1157" i="5" s="1"/>
  <c r="E1156" i="5"/>
  <c r="G1156" i="5" s="1"/>
  <c r="I1156" i="5" s="1"/>
  <c r="K1156" i="5" s="1"/>
  <c r="G1155" i="5"/>
  <c r="I1155" i="5" s="1"/>
  <c r="K1155" i="5" s="1"/>
  <c r="E1155" i="5"/>
  <c r="E1154" i="5"/>
  <c r="G1154" i="5" s="1"/>
  <c r="I1154" i="5" s="1"/>
  <c r="K1154" i="5" s="1"/>
  <c r="E1153" i="5"/>
  <c r="G1153" i="5" s="1"/>
  <c r="I1153" i="5" s="1"/>
  <c r="K1153" i="5" s="1"/>
  <c r="E1152" i="5"/>
  <c r="G1152" i="5" s="1"/>
  <c r="I1152" i="5" s="1"/>
  <c r="K1152" i="5" s="1"/>
  <c r="G1151" i="5"/>
  <c r="I1151" i="5" s="1"/>
  <c r="K1151" i="5" s="1"/>
  <c r="E1151" i="5"/>
  <c r="E1150" i="5"/>
  <c r="G1150" i="5" s="1"/>
  <c r="I1150" i="5" s="1"/>
  <c r="K1150" i="5" s="1"/>
  <c r="E1149" i="5"/>
  <c r="G1149" i="5" s="1"/>
  <c r="I1149" i="5" s="1"/>
  <c r="K1149" i="5" s="1"/>
  <c r="E1148" i="5"/>
  <c r="G1148" i="5" s="1"/>
  <c r="I1148" i="5" s="1"/>
  <c r="K1148" i="5" s="1"/>
  <c r="E1147" i="5"/>
  <c r="G1147" i="5" s="1"/>
  <c r="I1147" i="5" s="1"/>
  <c r="K1147" i="5" s="1"/>
  <c r="G1146" i="5"/>
  <c r="I1146" i="5" s="1"/>
  <c r="K1146" i="5" s="1"/>
  <c r="E1146" i="5"/>
  <c r="G1145" i="5"/>
  <c r="I1145" i="5" s="1"/>
  <c r="K1145" i="5" s="1"/>
  <c r="E1145" i="5"/>
  <c r="E1144" i="5"/>
  <c r="G1144" i="5" s="1"/>
  <c r="I1144" i="5" s="1"/>
  <c r="K1144" i="5" s="1"/>
  <c r="E1143" i="5"/>
  <c r="G1143" i="5" s="1"/>
  <c r="I1143" i="5" s="1"/>
  <c r="K1143" i="5" s="1"/>
  <c r="G1142" i="5"/>
  <c r="I1142" i="5" s="1"/>
  <c r="K1142" i="5" s="1"/>
  <c r="E1142" i="5"/>
  <c r="G1141" i="5"/>
  <c r="I1141" i="5" s="1"/>
  <c r="K1141" i="5" s="1"/>
  <c r="E1141" i="5"/>
  <c r="E1140" i="5"/>
  <c r="G1140" i="5" s="1"/>
  <c r="I1140" i="5" s="1"/>
  <c r="K1140" i="5" s="1"/>
  <c r="E1139" i="5"/>
  <c r="G1139" i="5" s="1"/>
  <c r="I1139" i="5" s="1"/>
  <c r="K1139" i="5" s="1"/>
  <c r="G1138" i="5"/>
  <c r="E1138" i="5"/>
  <c r="E1137" i="5" s="1"/>
  <c r="F1137" i="5" s="1"/>
  <c r="E1136" i="5"/>
  <c r="G1136" i="5" s="1"/>
  <c r="I1136" i="5" s="1"/>
  <c r="K1136" i="5" s="1"/>
  <c r="E1135" i="5"/>
  <c r="G1135" i="5" s="1"/>
  <c r="I1135" i="5" s="1"/>
  <c r="K1135" i="5" s="1"/>
  <c r="G1134" i="5"/>
  <c r="I1134" i="5" s="1"/>
  <c r="K1134" i="5" s="1"/>
  <c r="E1134" i="5"/>
  <c r="G1133" i="5"/>
  <c r="I1133" i="5" s="1"/>
  <c r="K1133" i="5" s="1"/>
  <c r="E1133" i="5"/>
  <c r="E1132" i="5"/>
  <c r="G1132" i="5" s="1"/>
  <c r="I1132" i="5" s="1"/>
  <c r="K1132" i="5" s="1"/>
  <c r="E1131" i="5"/>
  <c r="G1131" i="5" s="1"/>
  <c r="I1131" i="5" s="1"/>
  <c r="K1131" i="5" s="1"/>
  <c r="E1130" i="5"/>
  <c r="G1130" i="5" s="1"/>
  <c r="I1130" i="5" s="1"/>
  <c r="K1130" i="5" s="1"/>
  <c r="E1129" i="5"/>
  <c r="G1129" i="5" s="1"/>
  <c r="K1127" i="5"/>
  <c r="G1127" i="5"/>
  <c r="I1127" i="5" s="1"/>
  <c r="E1127" i="5"/>
  <c r="G1125" i="5"/>
  <c r="I1125" i="5" s="1"/>
  <c r="K1125" i="5" s="1"/>
  <c r="E1125" i="5"/>
  <c r="E1124" i="5"/>
  <c r="G1124" i="5" s="1"/>
  <c r="I1124" i="5" s="1"/>
  <c r="K1124" i="5" s="1"/>
  <c r="E1123" i="5"/>
  <c r="G1123" i="5" s="1"/>
  <c r="E1121" i="5"/>
  <c r="G1121" i="5" s="1"/>
  <c r="I1121" i="5" s="1"/>
  <c r="K1121" i="5" s="1"/>
  <c r="E1120" i="5"/>
  <c r="G1120" i="5" s="1"/>
  <c r="I1120" i="5" s="1"/>
  <c r="K1120" i="5" s="1"/>
  <c r="E1119" i="5"/>
  <c r="G1119" i="5" s="1"/>
  <c r="I1119" i="5" s="1"/>
  <c r="K1119" i="5" s="1"/>
  <c r="E1118" i="5"/>
  <c r="G1118" i="5" s="1"/>
  <c r="I1118" i="5" s="1"/>
  <c r="K1118" i="5" s="1"/>
  <c r="E1117" i="5"/>
  <c r="G1117" i="5" s="1"/>
  <c r="I1117" i="5" s="1"/>
  <c r="K1117" i="5" s="1"/>
  <c r="E1116" i="5"/>
  <c r="G1116" i="5" s="1"/>
  <c r="I1116" i="5" s="1"/>
  <c r="K1116" i="5" s="1"/>
  <c r="E1115" i="5"/>
  <c r="G1115" i="5" s="1"/>
  <c r="I1115" i="5" s="1"/>
  <c r="K1115" i="5" s="1"/>
  <c r="E1114" i="5"/>
  <c r="G1114" i="5" s="1"/>
  <c r="I1114" i="5" s="1"/>
  <c r="K1114" i="5" s="1"/>
  <c r="E1113" i="5"/>
  <c r="G1113" i="5" s="1"/>
  <c r="I1113" i="5" s="1"/>
  <c r="K1113" i="5" s="1"/>
  <c r="E1112" i="5"/>
  <c r="G1112" i="5" s="1"/>
  <c r="I1112" i="5" s="1"/>
  <c r="K1112" i="5" s="1"/>
  <c r="E1111" i="5"/>
  <c r="G1111" i="5" s="1"/>
  <c r="I1111" i="5" s="1"/>
  <c r="K1111" i="5" s="1"/>
  <c r="E1110" i="5"/>
  <c r="G1110" i="5" s="1"/>
  <c r="I1110" i="5" s="1"/>
  <c r="K1110" i="5" s="1"/>
  <c r="E1109" i="5"/>
  <c r="G1109" i="5" s="1"/>
  <c r="I1109" i="5" s="1"/>
  <c r="K1109" i="5" s="1"/>
  <c r="E1108" i="5"/>
  <c r="G1108" i="5" s="1"/>
  <c r="I1108" i="5" s="1"/>
  <c r="K1108" i="5" s="1"/>
  <c r="E1107" i="5"/>
  <c r="G1107" i="5" s="1"/>
  <c r="E1105" i="5"/>
  <c r="G1105" i="5" s="1"/>
  <c r="I1105" i="5" s="1"/>
  <c r="K1105" i="5" s="1"/>
  <c r="E1104" i="5"/>
  <c r="G1104" i="5" s="1"/>
  <c r="E1103" i="5"/>
  <c r="F1103" i="5" s="1"/>
  <c r="E1102" i="5"/>
  <c r="G1102" i="5" s="1"/>
  <c r="I1102" i="5" s="1"/>
  <c r="K1102" i="5" s="1"/>
  <c r="E1101" i="5"/>
  <c r="G1101" i="5" s="1"/>
  <c r="E1100" i="5"/>
  <c r="F1100" i="5" s="1"/>
  <c r="E1099" i="5"/>
  <c r="G1099" i="5" s="1"/>
  <c r="I1099" i="5" s="1"/>
  <c r="K1099" i="5" s="1"/>
  <c r="E1097" i="5"/>
  <c r="G1097" i="5" s="1"/>
  <c r="I1097" i="5" s="1"/>
  <c r="K1097" i="5" s="1"/>
  <c r="E1095" i="5"/>
  <c r="G1095" i="5" s="1"/>
  <c r="I1095" i="5" s="1"/>
  <c r="K1095" i="5" s="1"/>
  <c r="E1094" i="5"/>
  <c r="G1094" i="5" s="1"/>
  <c r="I1094" i="5" s="1"/>
  <c r="K1094" i="5" s="1"/>
  <c r="E1093" i="5"/>
  <c r="G1093" i="5" s="1"/>
  <c r="I1093" i="5" s="1"/>
  <c r="K1093" i="5" s="1"/>
  <c r="E1092" i="5"/>
  <c r="G1092" i="5" s="1"/>
  <c r="I1092" i="5" s="1"/>
  <c r="K1092" i="5" s="1"/>
  <c r="E1091" i="5"/>
  <c r="G1091" i="5" s="1"/>
  <c r="I1091" i="5" s="1"/>
  <c r="K1091" i="5" s="1"/>
  <c r="E1090" i="5"/>
  <c r="G1090" i="5" s="1"/>
  <c r="I1090" i="5" s="1"/>
  <c r="K1090" i="5" s="1"/>
  <c r="E1089" i="5"/>
  <c r="G1089" i="5" s="1"/>
  <c r="I1089" i="5" s="1"/>
  <c r="K1089" i="5" s="1"/>
  <c r="E1088" i="5"/>
  <c r="G1088" i="5" s="1"/>
  <c r="I1088" i="5" s="1"/>
  <c r="K1088" i="5" s="1"/>
  <c r="E1087" i="5"/>
  <c r="G1087" i="5" s="1"/>
  <c r="I1087" i="5" s="1"/>
  <c r="K1087" i="5" s="1"/>
  <c r="E1086" i="5"/>
  <c r="G1086" i="5" s="1"/>
  <c r="I1086" i="5" s="1"/>
  <c r="K1086" i="5" s="1"/>
  <c r="E1085" i="5"/>
  <c r="G1085" i="5" s="1"/>
  <c r="I1085" i="5" s="1"/>
  <c r="K1085" i="5" s="1"/>
  <c r="E1084" i="5"/>
  <c r="G1084" i="5" s="1"/>
  <c r="I1084" i="5" s="1"/>
  <c r="K1084" i="5" s="1"/>
  <c r="E1083" i="5"/>
  <c r="G1083" i="5" s="1"/>
  <c r="I1083" i="5" s="1"/>
  <c r="K1083" i="5" s="1"/>
  <c r="E1082" i="5"/>
  <c r="G1082" i="5" s="1"/>
  <c r="I1082" i="5" s="1"/>
  <c r="K1082" i="5" s="1"/>
  <c r="E1081" i="5"/>
  <c r="G1081" i="5" s="1"/>
  <c r="I1081" i="5" s="1"/>
  <c r="K1081" i="5" s="1"/>
  <c r="E1080" i="5"/>
  <c r="G1080" i="5" s="1"/>
  <c r="I1080" i="5" s="1"/>
  <c r="K1080" i="5" s="1"/>
  <c r="E1079" i="5"/>
  <c r="G1079" i="5" s="1"/>
  <c r="I1079" i="5" s="1"/>
  <c r="K1079" i="5" s="1"/>
  <c r="E1078" i="5"/>
  <c r="G1078" i="5" s="1"/>
  <c r="I1078" i="5" s="1"/>
  <c r="K1078" i="5" s="1"/>
  <c r="E1077" i="5"/>
  <c r="G1077" i="5" s="1"/>
  <c r="I1077" i="5" s="1"/>
  <c r="K1077" i="5" s="1"/>
  <c r="E1076" i="5"/>
  <c r="G1076" i="5" s="1"/>
  <c r="I1076" i="5" s="1"/>
  <c r="K1076" i="5" s="1"/>
  <c r="E1075" i="5"/>
  <c r="G1075" i="5" s="1"/>
  <c r="I1075" i="5" s="1"/>
  <c r="K1075" i="5" s="1"/>
  <c r="E1074" i="5"/>
  <c r="G1074" i="5" s="1"/>
  <c r="I1074" i="5" s="1"/>
  <c r="K1074" i="5" s="1"/>
  <c r="E1073" i="5"/>
  <c r="G1073" i="5" s="1"/>
  <c r="I1073" i="5" s="1"/>
  <c r="K1073" i="5" s="1"/>
  <c r="E1072" i="5"/>
  <c r="G1072" i="5" s="1"/>
  <c r="I1072" i="5" s="1"/>
  <c r="K1072" i="5" s="1"/>
  <c r="E1071" i="5"/>
  <c r="G1071" i="5" s="1"/>
  <c r="I1071" i="5" s="1"/>
  <c r="K1071" i="5" s="1"/>
  <c r="E1070" i="5"/>
  <c r="G1070" i="5" s="1"/>
  <c r="I1070" i="5" s="1"/>
  <c r="K1070" i="5" s="1"/>
  <c r="E1069" i="5"/>
  <c r="G1069" i="5" s="1"/>
  <c r="E1067" i="5"/>
  <c r="G1067" i="5" s="1"/>
  <c r="I1067" i="5" s="1"/>
  <c r="K1067" i="5" s="1"/>
  <c r="E1066" i="5"/>
  <c r="G1066" i="5" s="1"/>
  <c r="I1066" i="5" s="1"/>
  <c r="K1066" i="5" s="1"/>
  <c r="E1065" i="5"/>
  <c r="G1065" i="5" s="1"/>
  <c r="I1065" i="5" s="1"/>
  <c r="K1065" i="5" s="1"/>
  <c r="E1064" i="5"/>
  <c r="G1064" i="5" s="1"/>
  <c r="I1064" i="5" s="1"/>
  <c r="K1064" i="5" s="1"/>
  <c r="E1063" i="5"/>
  <c r="G1063" i="5" s="1"/>
  <c r="I1063" i="5" s="1"/>
  <c r="K1063" i="5" s="1"/>
  <c r="E1062" i="5"/>
  <c r="G1062" i="5" s="1"/>
  <c r="I1062" i="5" s="1"/>
  <c r="K1062" i="5" s="1"/>
  <c r="E1061" i="5"/>
  <c r="G1061" i="5" s="1"/>
  <c r="E1060" i="5"/>
  <c r="F1060" i="5" s="1"/>
  <c r="E1059" i="5"/>
  <c r="G1059" i="5" s="1"/>
  <c r="I1059" i="5" s="1"/>
  <c r="K1059" i="5" s="1"/>
  <c r="E1057" i="5"/>
  <c r="G1057" i="5" s="1"/>
  <c r="I1057" i="5" s="1"/>
  <c r="K1057" i="5" s="1"/>
  <c r="E1056" i="5"/>
  <c r="G1056" i="5" s="1"/>
  <c r="I1056" i="5" s="1"/>
  <c r="K1056" i="5" s="1"/>
  <c r="E1055" i="5"/>
  <c r="G1055" i="5" s="1"/>
  <c r="I1055" i="5" s="1"/>
  <c r="K1055" i="5" s="1"/>
  <c r="E1054" i="5"/>
  <c r="G1054" i="5" s="1"/>
  <c r="E1053" i="5"/>
  <c r="F1053" i="5" s="1"/>
  <c r="E1052" i="5"/>
  <c r="G1052" i="5" s="1"/>
  <c r="I1052" i="5" s="1"/>
  <c r="K1052" i="5" s="1"/>
  <c r="E1051" i="5"/>
  <c r="G1051" i="5" s="1"/>
  <c r="I1051" i="5" s="1"/>
  <c r="K1051" i="5" s="1"/>
  <c r="E1050" i="5"/>
  <c r="G1050" i="5" s="1"/>
  <c r="I1050" i="5" s="1"/>
  <c r="K1050" i="5" s="1"/>
  <c r="E1049" i="5"/>
  <c r="G1049" i="5" s="1"/>
  <c r="I1049" i="5" s="1"/>
  <c r="K1049" i="5" s="1"/>
  <c r="E1048" i="5"/>
  <c r="G1048" i="5" s="1"/>
  <c r="I1048" i="5" s="1"/>
  <c r="K1048" i="5" s="1"/>
  <c r="E1047" i="5"/>
  <c r="G1047" i="5" s="1"/>
  <c r="I1047" i="5" s="1"/>
  <c r="K1047" i="5" s="1"/>
  <c r="E1046" i="5"/>
  <c r="G1046" i="5" s="1"/>
  <c r="I1046" i="5" s="1"/>
  <c r="K1046" i="5" s="1"/>
  <c r="E1045" i="5"/>
  <c r="G1045" i="5" s="1"/>
  <c r="I1045" i="5" s="1"/>
  <c r="K1045" i="5" s="1"/>
  <c r="E1044" i="5"/>
  <c r="G1044" i="5" s="1"/>
  <c r="I1044" i="5" s="1"/>
  <c r="K1044" i="5" s="1"/>
  <c r="E1043" i="5"/>
  <c r="G1043" i="5" s="1"/>
  <c r="E1041" i="5"/>
  <c r="G1041" i="5" s="1"/>
  <c r="I1041" i="5" s="1"/>
  <c r="K1041" i="5" s="1"/>
  <c r="E1040" i="5"/>
  <c r="G1040" i="5" s="1"/>
  <c r="I1040" i="5" s="1"/>
  <c r="K1040" i="5" s="1"/>
  <c r="E1039" i="5"/>
  <c r="G1039" i="5" s="1"/>
  <c r="I1039" i="5" s="1"/>
  <c r="K1039" i="5" s="1"/>
  <c r="E1038" i="5"/>
  <c r="G1038" i="5" s="1"/>
  <c r="I1038" i="5" s="1"/>
  <c r="K1038" i="5" s="1"/>
  <c r="I1037" i="5"/>
  <c r="K1037" i="5" s="1"/>
  <c r="E1037" i="5"/>
  <c r="G1037" i="5" s="1"/>
  <c r="E1036" i="5"/>
  <c r="G1036" i="5" s="1"/>
  <c r="I1036" i="5" s="1"/>
  <c r="K1036" i="5" s="1"/>
  <c r="E1035" i="5"/>
  <c r="F1035" i="5" s="1"/>
  <c r="I1034" i="5"/>
  <c r="K1034" i="5" s="1"/>
  <c r="E1034" i="5"/>
  <c r="G1034" i="5" s="1"/>
  <c r="E1033" i="5"/>
  <c r="G1033" i="5" s="1"/>
  <c r="I1033" i="5" s="1"/>
  <c r="K1033" i="5" s="1"/>
  <c r="E1032" i="5"/>
  <c r="G1032" i="5" s="1"/>
  <c r="I1032" i="5" s="1"/>
  <c r="K1032" i="5" s="1"/>
  <c r="I1031" i="5"/>
  <c r="K1031" i="5" s="1"/>
  <c r="E1031" i="5"/>
  <c r="G1031" i="5" s="1"/>
  <c r="E1030" i="5"/>
  <c r="G1030" i="5" s="1"/>
  <c r="I1030" i="5" s="1"/>
  <c r="K1030" i="5" s="1"/>
  <c r="E1028" i="5"/>
  <c r="G1028" i="5" s="1"/>
  <c r="I1028" i="5" s="1"/>
  <c r="K1028" i="5" s="1"/>
  <c r="E1027" i="5"/>
  <c r="E1025" i="5"/>
  <c r="G1025" i="5" s="1"/>
  <c r="I1025" i="5" s="1"/>
  <c r="K1025" i="5" s="1"/>
  <c r="I1024" i="5"/>
  <c r="K1024" i="5" s="1"/>
  <c r="E1024" i="5"/>
  <c r="G1024" i="5" s="1"/>
  <c r="E1023" i="5"/>
  <c r="G1023" i="5" s="1"/>
  <c r="I1023" i="5" s="1"/>
  <c r="K1023" i="5" s="1"/>
  <c r="E1022" i="5"/>
  <c r="G1022" i="5" s="1"/>
  <c r="I1022" i="5" s="1"/>
  <c r="K1022" i="5" s="1"/>
  <c r="E1021" i="5"/>
  <c r="G1021" i="5" s="1"/>
  <c r="I1021" i="5" s="1"/>
  <c r="K1021" i="5" s="1"/>
  <c r="G1020" i="5"/>
  <c r="E1020" i="5"/>
  <c r="F1020" i="5" s="1"/>
  <c r="E1019" i="5"/>
  <c r="G1019" i="5" s="1"/>
  <c r="I1019" i="5" s="1"/>
  <c r="K1019" i="5" s="1"/>
  <c r="E1018" i="5"/>
  <c r="G1018" i="5" s="1"/>
  <c r="I1018" i="5" s="1"/>
  <c r="K1018" i="5" s="1"/>
  <c r="E1017" i="5"/>
  <c r="G1017" i="5" s="1"/>
  <c r="I1017" i="5" s="1"/>
  <c r="K1017" i="5" s="1"/>
  <c r="E1016" i="5"/>
  <c r="G1016" i="5" s="1"/>
  <c r="I1016" i="5" s="1"/>
  <c r="K1016" i="5" s="1"/>
  <c r="I1015" i="5"/>
  <c r="K1015" i="5" s="1"/>
  <c r="E1015" i="5"/>
  <c r="G1015" i="5" s="1"/>
  <c r="E1014" i="5"/>
  <c r="G1014" i="5" s="1"/>
  <c r="I1014" i="5" s="1"/>
  <c r="K1014" i="5" s="1"/>
  <c r="E1013" i="5"/>
  <c r="G1013" i="5" s="1"/>
  <c r="I1013" i="5" s="1"/>
  <c r="K1013" i="5" s="1"/>
  <c r="E1012" i="5"/>
  <c r="E1011" i="5"/>
  <c r="G1011" i="5" s="1"/>
  <c r="I1011" i="5" s="1"/>
  <c r="K1011" i="5" s="1"/>
  <c r="I1009" i="5"/>
  <c r="K1009" i="5" s="1"/>
  <c r="E1009" i="5"/>
  <c r="G1009" i="5" s="1"/>
  <c r="E1008" i="5"/>
  <c r="G1008" i="5" s="1"/>
  <c r="I1008" i="5" s="1"/>
  <c r="K1008" i="5" s="1"/>
  <c r="K1007" i="5" s="1"/>
  <c r="E1006" i="5"/>
  <c r="G1006" i="5" s="1"/>
  <c r="I1006" i="5" s="1"/>
  <c r="K1006" i="5" s="1"/>
  <c r="E1005" i="5"/>
  <c r="G1005" i="5" s="1"/>
  <c r="I1005" i="5" s="1"/>
  <c r="K1005" i="5" s="1"/>
  <c r="E1004" i="5"/>
  <c r="G1004" i="5" s="1"/>
  <c r="I1004" i="5" s="1"/>
  <c r="K1004" i="5" s="1"/>
  <c r="E1003" i="5"/>
  <c r="G1003" i="5" s="1"/>
  <c r="I1003" i="5" s="1"/>
  <c r="K1003" i="5" s="1"/>
  <c r="E1002" i="5"/>
  <c r="G1002" i="5" s="1"/>
  <c r="I1002" i="5" s="1"/>
  <c r="K1002" i="5" s="1"/>
  <c r="E1001" i="5"/>
  <c r="G1001" i="5" s="1"/>
  <c r="I1001" i="5" s="1"/>
  <c r="K1001" i="5" s="1"/>
  <c r="I1000" i="5"/>
  <c r="K1000" i="5" s="1"/>
  <c r="E1000" i="5"/>
  <c r="G1000" i="5" s="1"/>
  <c r="E999" i="5"/>
  <c r="G999" i="5" s="1"/>
  <c r="I999" i="5" s="1"/>
  <c r="K999" i="5" s="1"/>
  <c r="E998" i="5"/>
  <c r="G998" i="5" s="1"/>
  <c r="I998" i="5" s="1"/>
  <c r="K998" i="5" s="1"/>
  <c r="I997" i="5"/>
  <c r="K997" i="5" s="1"/>
  <c r="E997" i="5"/>
  <c r="G997" i="5" s="1"/>
  <c r="E996" i="5"/>
  <c r="G996" i="5" s="1"/>
  <c r="I996" i="5" s="1"/>
  <c r="K996" i="5" s="1"/>
  <c r="E995" i="5"/>
  <c r="G995" i="5" s="1"/>
  <c r="I995" i="5" s="1"/>
  <c r="K995" i="5" s="1"/>
  <c r="E994" i="5"/>
  <c r="G994" i="5" s="1"/>
  <c r="I994" i="5" s="1"/>
  <c r="K994" i="5" s="1"/>
  <c r="E993" i="5"/>
  <c r="G993" i="5" s="1"/>
  <c r="I993" i="5" s="1"/>
  <c r="K993" i="5" s="1"/>
  <c r="I992" i="5"/>
  <c r="K992" i="5" s="1"/>
  <c r="E992" i="5"/>
  <c r="G992" i="5" s="1"/>
  <c r="E991" i="5"/>
  <c r="G991" i="5" s="1"/>
  <c r="I991" i="5" s="1"/>
  <c r="K991" i="5" s="1"/>
  <c r="E990" i="5"/>
  <c r="G990" i="5" s="1"/>
  <c r="I990" i="5" s="1"/>
  <c r="K990" i="5" s="1"/>
  <c r="E989" i="5"/>
  <c r="G989" i="5" s="1"/>
  <c r="I989" i="5" s="1"/>
  <c r="K989" i="5" s="1"/>
  <c r="E988" i="5"/>
  <c r="G988" i="5" s="1"/>
  <c r="I988" i="5" s="1"/>
  <c r="K988" i="5" s="1"/>
  <c r="E987" i="5"/>
  <c r="G987" i="5" s="1"/>
  <c r="I987" i="5" s="1"/>
  <c r="K987" i="5" s="1"/>
  <c r="E986" i="5"/>
  <c r="G986" i="5" s="1"/>
  <c r="I986" i="5" s="1"/>
  <c r="K986" i="5" s="1"/>
  <c r="E985" i="5"/>
  <c r="G985" i="5" s="1"/>
  <c r="I985" i="5" s="1"/>
  <c r="K985" i="5" s="1"/>
  <c r="I984" i="5"/>
  <c r="K984" i="5" s="1"/>
  <c r="E984" i="5"/>
  <c r="G984" i="5" s="1"/>
  <c r="E983" i="5"/>
  <c r="G983" i="5" s="1"/>
  <c r="I983" i="5" s="1"/>
  <c r="K983" i="5" s="1"/>
  <c r="E982" i="5"/>
  <c r="G982" i="5" s="1"/>
  <c r="I982" i="5" s="1"/>
  <c r="K982" i="5" s="1"/>
  <c r="I981" i="5"/>
  <c r="K981" i="5" s="1"/>
  <c r="E981" i="5"/>
  <c r="G981" i="5" s="1"/>
  <c r="E980" i="5"/>
  <c r="G980" i="5" s="1"/>
  <c r="I980" i="5" s="1"/>
  <c r="K980" i="5" s="1"/>
  <c r="E979" i="5"/>
  <c r="G979" i="5" s="1"/>
  <c r="I979" i="5" s="1"/>
  <c r="K979" i="5" s="1"/>
  <c r="E978" i="5"/>
  <c r="G978" i="5" s="1"/>
  <c r="I978" i="5" s="1"/>
  <c r="K978" i="5" s="1"/>
  <c r="E977" i="5"/>
  <c r="G977" i="5" s="1"/>
  <c r="I977" i="5" s="1"/>
  <c r="K977" i="5" s="1"/>
  <c r="I976" i="5"/>
  <c r="K976" i="5" s="1"/>
  <c r="E976" i="5"/>
  <c r="G976" i="5" s="1"/>
  <c r="E975" i="5"/>
  <c r="G975" i="5" s="1"/>
  <c r="I975" i="5" s="1"/>
  <c r="K975" i="5" s="1"/>
  <c r="E974" i="5"/>
  <c r="G974" i="5" s="1"/>
  <c r="I974" i="5" s="1"/>
  <c r="K974" i="5" s="1"/>
  <c r="I973" i="5"/>
  <c r="K973" i="5" s="1"/>
  <c r="E973" i="5"/>
  <c r="G973" i="5" s="1"/>
  <c r="E972" i="5"/>
  <c r="G972" i="5" s="1"/>
  <c r="I972" i="5" s="1"/>
  <c r="K972" i="5" s="1"/>
  <c r="E971" i="5"/>
  <c r="G971" i="5" s="1"/>
  <c r="I971" i="5" s="1"/>
  <c r="K971" i="5" s="1"/>
  <c r="E969" i="5"/>
  <c r="G969" i="5" s="1"/>
  <c r="I969" i="5" s="1"/>
  <c r="K969" i="5" s="1"/>
  <c r="I967" i="5"/>
  <c r="K967" i="5" s="1"/>
  <c r="E967" i="5"/>
  <c r="G967" i="5" s="1"/>
  <c r="I966" i="5"/>
  <c r="K966" i="5" s="1"/>
  <c r="E966" i="5"/>
  <c r="G966" i="5" s="1"/>
  <c r="E965" i="5"/>
  <c r="G965" i="5" s="1"/>
  <c r="I965" i="5" s="1"/>
  <c r="K965" i="5" s="1"/>
  <c r="I964" i="5"/>
  <c r="K964" i="5" s="1"/>
  <c r="E964" i="5"/>
  <c r="G964" i="5" s="1"/>
  <c r="I963" i="5"/>
  <c r="K963" i="5" s="1"/>
  <c r="E963" i="5"/>
  <c r="G963" i="5" s="1"/>
  <c r="I962" i="5"/>
  <c r="K962" i="5" s="1"/>
  <c r="E962" i="5"/>
  <c r="G962" i="5" s="1"/>
  <c r="I961" i="5"/>
  <c r="K961" i="5" s="1"/>
  <c r="E961" i="5"/>
  <c r="G961" i="5" s="1"/>
  <c r="E960" i="5"/>
  <c r="G960" i="5" s="1"/>
  <c r="I960" i="5" s="1"/>
  <c r="K960" i="5" s="1"/>
  <c r="I959" i="5"/>
  <c r="K959" i="5" s="1"/>
  <c r="E959" i="5"/>
  <c r="G959" i="5" s="1"/>
  <c r="I958" i="5"/>
  <c r="K958" i="5" s="1"/>
  <c r="E958" i="5"/>
  <c r="G958" i="5" s="1"/>
  <c r="E957" i="5"/>
  <c r="G957" i="5" s="1"/>
  <c r="I957" i="5" s="1"/>
  <c r="K957" i="5" s="1"/>
  <c r="I956" i="5"/>
  <c r="K956" i="5" s="1"/>
  <c r="E956" i="5"/>
  <c r="G956" i="5" s="1"/>
  <c r="I955" i="5"/>
  <c r="K955" i="5" s="1"/>
  <c r="E955" i="5"/>
  <c r="G955" i="5" s="1"/>
  <c r="I954" i="5"/>
  <c r="K954" i="5" s="1"/>
  <c r="E954" i="5"/>
  <c r="G954" i="5" s="1"/>
  <c r="I953" i="5"/>
  <c r="K953" i="5" s="1"/>
  <c r="E953" i="5"/>
  <c r="G953" i="5" s="1"/>
  <c r="E952" i="5"/>
  <c r="G952" i="5" s="1"/>
  <c r="I952" i="5" s="1"/>
  <c r="K952" i="5" s="1"/>
  <c r="I951" i="5"/>
  <c r="K951" i="5" s="1"/>
  <c r="E951" i="5"/>
  <c r="G951" i="5" s="1"/>
  <c r="I950" i="5"/>
  <c r="K950" i="5" s="1"/>
  <c r="E950" i="5"/>
  <c r="G950" i="5" s="1"/>
  <c r="E949" i="5"/>
  <c r="G949" i="5" s="1"/>
  <c r="I949" i="5" s="1"/>
  <c r="K949" i="5" s="1"/>
  <c r="I948" i="5"/>
  <c r="K948" i="5" s="1"/>
  <c r="E948" i="5"/>
  <c r="G948" i="5" s="1"/>
  <c r="I947" i="5"/>
  <c r="K947" i="5" s="1"/>
  <c r="E947" i="5"/>
  <c r="G947" i="5" s="1"/>
  <c r="I946" i="5"/>
  <c r="K946" i="5" s="1"/>
  <c r="E946" i="5"/>
  <c r="G946" i="5" s="1"/>
  <c r="I945" i="5"/>
  <c r="K945" i="5" s="1"/>
  <c r="E945" i="5"/>
  <c r="G945" i="5" s="1"/>
  <c r="E944" i="5"/>
  <c r="G944" i="5" s="1"/>
  <c r="I944" i="5" s="1"/>
  <c r="K944" i="5" s="1"/>
  <c r="I943" i="5"/>
  <c r="K943" i="5" s="1"/>
  <c r="E943" i="5"/>
  <c r="G943" i="5" s="1"/>
  <c r="I942" i="5"/>
  <c r="K942" i="5" s="1"/>
  <c r="E942" i="5"/>
  <c r="G942" i="5" s="1"/>
  <c r="E941" i="5"/>
  <c r="G941" i="5" s="1"/>
  <c r="I941" i="5" s="1"/>
  <c r="K941" i="5" s="1"/>
  <c r="I940" i="5"/>
  <c r="K940" i="5" s="1"/>
  <c r="E940" i="5"/>
  <c r="G940" i="5" s="1"/>
  <c r="I939" i="5"/>
  <c r="K939" i="5" s="1"/>
  <c r="E939" i="5"/>
  <c r="G939" i="5" s="1"/>
  <c r="E938" i="5"/>
  <c r="G938" i="5" s="1"/>
  <c r="I938" i="5" s="1"/>
  <c r="K938" i="5" s="1"/>
  <c r="I937" i="5"/>
  <c r="K937" i="5" s="1"/>
  <c r="E937" i="5"/>
  <c r="G937" i="5" s="1"/>
  <c r="E936" i="5"/>
  <c r="G936" i="5" s="1"/>
  <c r="I936" i="5" s="1"/>
  <c r="K936" i="5" s="1"/>
  <c r="E935" i="5"/>
  <c r="G935" i="5" s="1"/>
  <c r="I935" i="5" s="1"/>
  <c r="K935" i="5" s="1"/>
  <c r="E934" i="5"/>
  <c r="G934" i="5" s="1"/>
  <c r="I934" i="5" s="1"/>
  <c r="K934" i="5" s="1"/>
  <c r="E933" i="5"/>
  <c r="E931" i="5"/>
  <c r="G931" i="5" s="1"/>
  <c r="I931" i="5" s="1"/>
  <c r="K931" i="5" s="1"/>
  <c r="E930" i="5"/>
  <c r="G930" i="5" s="1"/>
  <c r="I930" i="5" s="1"/>
  <c r="K930" i="5" s="1"/>
  <c r="I929" i="5"/>
  <c r="K929" i="5" s="1"/>
  <c r="E929" i="5"/>
  <c r="G929" i="5" s="1"/>
  <c r="I928" i="5"/>
  <c r="K928" i="5" s="1"/>
  <c r="E928" i="5"/>
  <c r="G928" i="5" s="1"/>
  <c r="E927" i="5"/>
  <c r="G927" i="5" s="1"/>
  <c r="I927" i="5" s="1"/>
  <c r="K927" i="5" s="1"/>
  <c r="E926" i="5"/>
  <c r="G926" i="5" s="1"/>
  <c r="I926" i="5" s="1"/>
  <c r="K926" i="5" s="1"/>
  <c r="E925" i="5"/>
  <c r="G925" i="5" s="1"/>
  <c r="I925" i="5" s="1"/>
  <c r="K925" i="5" s="1"/>
  <c r="E924" i="5"/>
  <c r="G924" i="5" s="1"/>
  <c r="I924" i="5" s="1"/>
  <c r="K924" i="5" s="1"/>
  <c r="E923" i="5"/>
  <c r="G923" i="5" s="1"/>
  <c r="I923" i="5" s="1"/>
  <c r="K923" i="5" s="1"/>
  <c r="E922" i="5"/>
  <c r="G922" i="5" s="1"/>
  <c r="I922" i="5" s="1"/>
  <c r="K922" i="5" s="1"/>
  <c r="E921" i="5"/>
  <c r="G921" i="5" s="1"/>
  <c r="I921" i="5" s="1"/>
  <c r="K921" i="5" s="1"/>
  <c r="I920" i="5"/>
  <c r="K920" i="5" s="1"/>
  <c r="E920" i="5"/>
  <c r="G920" i="5" s="1"/>
  <c r="E919" i="5"/>
  <c r="G919" i="5" s="1"/>
  <c r="I919" i="5" s="1"/>
  <c r="K919" i="5" s="1"/>
  <c r="E918" i="5"/>
  <c r="G918" i="5" s="1"/>
  <c r="I918" i="5" s="1"/>
  <c r="K918" i="5" s="1"/>
  <c r="I917" i="5"/>
  <c r="K917" i="5" s="1"/>
  <c r="E917" i="5"/>
  <c r="G917" i="5" s="1"/>
  <c r="E916" i="5"/>
  <c r="G916" i="5" s="1"/>
  <c r="I916" i="5" s="1"/>
  <c r="K916" i="5" s="1"/>
  <c r="E915" i="5"/>
  <c r="G915" i="5" s="1"/>
  <c r="I915" i="5" s="1"/>
  <c r="K915" i="5" s="1"/>
  <c r="E914" i="5"/>
  <c r="G914" i="5" s="1"/>
  <c r="I914" i="5" s="1"/>
  <c r="K914" i="5" s="1"/>
  <c r="E913" i="5"/>
  <c r="G913" i="5" s="1"/>
  <c r="I913" i="5" s="1"/>
  <c r="K913" i="5" s="1"/>
  <c r="I912" i="5"/>
  <c r="K912" i="5" s="1"/>
  <c r="E912" i="5"/>
  <c r="G912" i="5" s="1"/>
  <c r="E911" i="5"/>
  <c r="G911" i="5" s="1"/>
  <c r="I911" i="5" s="1"/>
  <c r="K911" i="5" s="1"/>
  <c r="E910" i="5"/>
  <c r="G910" i="5" s="1"/>
  <c r="I910" i="5" s="1"/>
  <c r="K910" i="5" s="1"/>
  <c r="E909" i="5"/>
  <c r="G909" i="5" s="1"/>
  <c r="I909" i="5" s="1"/>
  <c r="K909" i="5" s="1"/>
  <c r="E908" i="5"/>
  <c r="G908" i="5" s="1"/>
  <c r="I908" i="5" s="1"/>
  <c r="K908" i="5" s="1"/>
  <c r="E907" i="5"/>
  <c r="G907" i="5" s="1"/>
  <c r="I907" i="5" s="1"/>
  <c r="K907" i="5" s="1"/>
  <c r="E906" i="5"/>
  <c r="G906" i="5" s="1"/>
  <c r="I906" i="5" s="1"/>
  <c r="K906" i="5" s="1"/>
  <c r="E905" i="5"/>
  <c r="G905" i="5" s="1"/>
  <c r="I905" i="5" s="1"/>
  <c r="K905" i="5" s="1"/>
  <c r="I904" i="5"/>
  <c r="K904" i="5" s="1"/>
  <c r="E904" i="5"/>
  <c r="G904" i="5" s="1"/>
  <c r="E903" i="5"/>
  <c r="G903" i="5" s="1"/>
  <c r="I903" i="5" s="1"/>
  <c r="K903" i="5" s="1"/>
  <c r="E902" i="5"/>
  <c r="G902" i="5" s="1"/>
  <c r="I902" i="5" s="1"/>
  <c r="K902" i="5" s="1"/>
  <c r="I901" i="5"/>
  <c r="K901" i="5" s="1"/>
  <c r="E901" i="5"/>
  <c r="G901" i="5" s="1"/>
  <c r="E900" i="5"/>
  <c r="G900" i="5" s="1"/>
  <c r="I900" i="5" s="1"/>
  <c r="K900" i="5" s="1"/>
  <c r="E899" i="5"/>
  <c r="G899" i="5" s="1"/>
  <c r="I899" i="5" s="1"/>
  <c r="K899" i="5" s="1"/>
  <c r="E898" i="5"/>
  <c r="G898" i="5" s="1"/>
  <c r="I898" i="5" s="1"/>
  <c r="K898" i="5" s="1"/>
  <c r="E897" i="5"/>
  <c r="G897" i="5" s="1"/>
  <c r="I897" i="5" s="1"/>
  <c r="K897" i="5" s="1"/>
  <c r="I896" i="5"/>
  <c r="K896" i="5" s="1"/>
  <c r="E896" i="5"/>
  <c r="G896" i="5" s="1"/>
  <c r="E895" i="5"/>
  <c r="G895" i="5" s="1"/>
  <c r="I895" i="5" s="1"/>
  <c r="K895" i="5" s="1"/>
  <c r="E894" i="5"/>
  <c r="G894" i="5" s="1"/>
  <c r="I894" i="5" s="1"/>
  <c r="K894" i="5" s="1"/>
  <c r="I893" i="5"/>
  <c r="K893" i="5" s="1"/>
  <c r="E893" i="5"/>
  <c r="G893" i="5" s="1"/>
  <c r="E892" i="5"/>
  <c r="G892" i="5" s="1"/>
  <c r="I892" i="5" s="1"/>
  <c r="K892" i="5" s="1"/>
  <c r="E891" i="5"/>
  <c r="G891" i="5" s="1"/>
  <c r="I891" i="5" s="1"/>
  <c r="K891" i="5" s="1"/>
  <c r="E890" i="5"/>
  <c r="G890" i="5" s="1"/>
  <c r="I890" i="5" s="1"/>
  <c r="K890" i="5" s="1"/>
  <c r="I888" i="5"/>
  <c r="K888" i="5" s="1"/>
  <c r="E888" i="5"/>
  <c r="G888" i="5" s="1"/>
  <c r="I887" i="5"/>
  <c r="K887" i="5" s="1"/>
  <c r="E887" i="5"/>
  <c r="G887" i="5" s="1"/>
  <c r="E886" i="5"/>
  <c r="G886" i="5" s="1"/>
  <c r="I886" i="5" s="1"/>
  <c r="K886" i="5" s="1"/>
  <c r="I885" i="5"/>
  <c r="K885" i="5" s="1"/>
  <c r="E885" i="5"/>
  <c r="G885" i="5" s="1"/>
  <c r="I884" i="5"/>
  <c r="K884" i="5" s="1"/>
  <c r="E884" i="5"/>
  <c r="G884" i="5" s="1"/>
  <c r="I883" i="5"/>
  <c r="K883" i="5" s="1"/>
  <c r="E883" i="5"/>
  <c r="G883" i="5" s="1"/>
  <c r="I882" i="5"/>
  <c r="K882" i="5" s="1"/>
  <c r="E882" i="5"/>
  <c r="G882" i="5" s="1"/>
  <c r="E881" i="5"/>
  <c r="G881" i="5" s="1"/>
  <c r="I881" i="5" s="1"/>
  <c r="K881" i="5" s="1"/>
  <c r="I880" i="5"/>
  <c r="K880" i="5" s="1"/>
  <c r="E880" i="5"/>
  <c r="G880" i="5" s="1"/>
  <c r="I879" i="5"/>
  <c r="K879" i="5" s="1"/>
  <c r="E879" i="5"/>
  <c r="G879" i="5" s="1"/>
  <c r="E878" i="5"/>
  <c r="G878" i="5" s="1"/>
  <c r="I878" i="5" s="1"/>
  <c r="K878" i="5" s="1"/>
  <c r="I877" i="5"/>
  <c r="K877" i="5" s="1"/>
  <c r="E877" i="5"/>
  <c r="G877" i="5" s="1"/>
  <c r="I876" i="5"/>
  <c r="K876" i="5" s="1"/>
  <c r="E876" i="5"/>
  <c r="G876" i="5" s="1"/>
  <c r="I875" i="5"/>
  <c r="K875" i="5" s="1"/>
  <c r="E875" i="5"/>
  <c r="G875" i="5" s="1"/>
  <c r="I874" i="5"/>
  <c r="K874" i="5" s="1"/>
  <c r="E874" i="5"/>
  <c r="G874" i="5" s="1"/>
  <c r="E873" i="5"/>
  <c r="G873" i="5" s="1"/>
  <c r="I873" i="5" s="1"/>
  <c r="K873" i="5" s="1"/>
  <c r="K872" i="5" s="1"/>
  <c r="E871" i="5"/>
  <c r="G871" i="5" s="1"/>
  <c r="I871" i="5" s="1"/>
  <c r="K871" i="5" s="1"/>
  <c r="I869" i="5"/>
  <c r="K869" i="5" s="1"/>
  <c r="E869" i="5"/>
  <c r="G869" i="5" s="1"/>
  <c r="E867" i="5"/>
  <c r="G867" i="5" s="1"/>
  <c r="I867" i="5" s="1"/>
  <c r="K867" i="5" s="1"/>
  <c r="E866" i="5"/>
  <c r="G866" i="5" s="1"/>
  <c r="I866" i="5" s="1"/>
  <c r="K866" i="5" s="1"/>
  <c r="E865" i="5"/>
  <c r="G865" i="5" s="1"/>
  <c r="I865" i="5" s="1"/>
  <c r="K865" i="5" s="1"/>
  <c r="E864" i="5"/>
  <c r="G864" i="5" s="1"/>
  <c r="I864" i="5" s="1"/>
  <c r="K864" i="5" s="1"/>
  <c r="I862" i="5"/>
  <c r="K862" i="5" s="1"/>
  <c r="E862" i="5"/>
  <c r="G862" i="5" s="1"/>
  <c r="E861" i="5"/>
  <c r="I860" i="5"/>
  <c r="K860" i="5" s="1"/>
  <c r="E860" i="5"/>
  <c r="G860" i="5" s="1"/>
  <c r="E858" i="5"/>
  <c r="G858" i="5" s="1"/>
  <c r="I858" i="5" s="1"/>
  <c r="K858" i="5" s="1"/>
  <c r="E857" i="5"/>
  <c r="G857" i="5" s="1"/>
  <c r="I857" i="5" s="1"/>
  <c r="K857" i="5" s="1"/>
  <c r="I856" i="5"/>
  <c r="K856" i="5" s="1"/>
  <c r="E856" i="5"/>
  <c r="G856" i="5" s="1"/>
  <c r="E855" i="5"/>
  <c r="G855" i="5" s="1"/>
  <c r="I855" i="5" s="1"/>
  <c r="K855" i="5" s="1"/>
  <c r="E854" i="5"/>
  <c r="G854" i="5" s="1"/>
  <c r="I854" i="5" s="1"/>
  <c r="K854" i="5" s="1"/>
  <c r="E853" i="5"/>
  <c r="I851" i="5"/>
  <c r="K851" i="5" s="1"/>
  <c r="E851" i="5"/>
  <c r="G851" i="5" s="1"/>
  <c r="I850" i="5"/>
  <c r="K850" i="5" s="1"/>
  <c r="K849" i="5" s="1"/>
  <c r="E850" i="5"/>
  <c r="G850" i="5" s="1"/>
  <c r="G849" i="5"/>
  <c r="H849" i="5" s="1"/>
  <c r="E849" i="5"/>
  <c r="F849" i="5" s="1"/>
  <c r="E848" i="5"/>
  <c r="G848" i="5" s="1"/>
  <c r="I848" i="5" s="1"/>
  <c r="K848" i="5" s="1"/>
  <c r="E846" i="5"/>
  <c r="G846" i="5" s="1"/>
  <c r="I846" i="5" s="1"/>
  <c r="K846" i="5" s="1"/>
  <c r="I845" i="5"/>
  <c r="K845" i="5" s="1"/>
  <c r="E845" i="5"/>
  <c r="G845" i="5" s="1"/>
  <c r="E844" i="5"/>
  <c r="G844" i="5" s="1"/>
  <c r="I844" i="5" s="1"/>
  <c r="K844" i="5" s="1"/>
  <c r="E843" i="5"/>
  <c r="G843" i="5" s="1"/>
  <c r="I843" i="5" s="1"/>
  <c r="K843" i="5" s="1"/>
  <c r="E842" i="5"/>
  <c r="G842" i="5" s="1"/>
  <c r="I842" i="5" s="1"/>
  <c r="K842" i="5" s="1"/>
  <c r="E841" i="5"/>
  <c r="G841" i="5" s="1"/>
  <c r="I841" i="5" s="1"/>
  <c r="K841" i="5" s="1"/>
  <c r="I839" i="5"/>
  <c r="K839" i="5" s="1"/>
  <c r="E839" i="5"/>
  <c r="G839" i="5" s="1"/>
  <c r="E838" i="5"/>
  <c r="I837" i="5"/>
  <c r="K837" i="5" s="1"/>
  <c r="E837" i="5"/>
  <c r="G837" i="5" s="1"/>
  <c r="I836" i="5"/>
  <c r="K836" i="5" s="1"/>
  <c r="E836" i="5"/>
  <c r="G836" i="5" s="1"/>
  <c r="E834" i="5"/>
  <c r="G834" i="5" s="1"/>
  <c r="I834" i="5" s="1"/>
  <c r="K834" i="5" s="1"/>
  <c r="I833" i="5"/>
  <c r="K833" i="5" s="1"/>
  <c r="E833" i="5"/>
  <c r="G833" i="5" s="1"/>
  <c r="E832" i="5"/>
  <c r="G832" i="5" s="1"/>
  <c r="I832" i="5" s="1"/>
  <c r="K832" i="5" s="1"/>
  <c r="E831" i="5"/>
  <c r="G831" i="5" s="1"/>
  <c r="I831" i="5" s="1"/>
  <c r="K831" i="5" s="1"/>
  <c r="E830" i="5"/>
  <c r="G830" i="5" s="1"/>
  <c r="I830" i="5" s="1"/>
  <c r="K830" i="5" s="1"/>
  <c r="E829" i="5"/>
  <c r="G829" i="5" s="1"/>
  <c r="I829" i="5" s="1"/>
  <c r="K829" i="5" s="1"/>
  <c r="E828" i="5"/>
  <c r="G828" i="5" s="1"/>
  <c r="I828" i="5" s="1"/>
  <c r="K828" i="5" s="1"/>
  <c r="E827" i="5"/>
  <c r="G827" i="5" s="1"/>
  <c r="I827" i="5" s="1"/>
  <c r="K827" i="5" s="1"/>
  <c r="E826" i="5"/>
  <c r="G826" i="5" s="1"/>
  <c r="I826" i="5" s="1"/>
  <c r="K826" i="5" s="1"/>
  <c r="I825" i="5"/>
  <c r="K825" i="5" s="1"/>
  <c r="E825" i="5"/>
  <c r="G825" i="5" s="1"/>
  <c r="E824" i="5"/>
  <c r="G824" i="5" s="1"/>
  <c r="I824" i="5" s="1"/>
  <c r="K824" i="5" s="1"/>
  <c r="E823" i="5"/>
  <c r="G823" i="5" s="1"/>
  <c r="I823" i="5" s="1"/>
  <c r="K823" i="5" s="1"/>
  <c r="I822" i="5"/>
  <c r="K822" i="5" s="1"/>
  <c r="E822" i="5"/>
  <c r="G822" i="5" s="1"/>
  <c r="E821" i="5"/>
  <c r="G821" i="5" s="1"/>
  <c r="I821" i="5" s="1"/>
  <c r="K821" i="5" s="1"/>
  <c r="E820" i="5"/>
  <c r="G820" i="5" s="1"/>
  <c r="I820" i="5" s="1"/>
  <c r="K820" i="5" s="1"/>
  <c r="E819" i="5"/>
  <c r="G819" i="5" s="1"/>
  <c r="I819" i="5" s="1"/>
  <c r="K819" i="5" s="1"/>
  <c r="E818" i="5"/>
  <c r="G818" i="5" s="1"/>
  <c r="I818" i="5" s="1"/>
  <c r="K818" i="5" s="1"/>
  <c r="I817" i="5"/>
  <c r="K817" i="5" s="1"/>
  <c r="E817" i="5"/>
  <c r="G817" i="5" s="1"/>
  <c r="E816" i="5"/>
  <c r="G816" i="5" s="1"/>
  <c r="I816" i="5" s="1"/>
  <c r="K816" i="5" s="1"/>
  <c r="E815" i="5"/>
  <c r="G815" i="5" s="1"/>
  <c r="I815" i="5" s="1"/>
  <c r="K815" i="5" s="1"/>
  <c r="E814" i="5"/>
  <c r="G814" i="5" s="1"/>
  <c r="I814" i="5" s="1"/>
  <c r="K814" i="5" s="1"/>
  <c r="E813" i="5"/>
  <c r="G813" i="5" s="1"/>
  <c r="I813" i="5" s="1"/>
  <c r="K813" i="5" s="1"/>
  <c r="E812" i="5"/>
  <c r="G812" i="5" s="1"/>
  <c r="I812" i="5" s="1"/>
  <c r="K812" i="5" s="1"/>
  <c r="E811" i="5"/>
  <c r="G811" i="5" s="1"/>
  <c r="I811" i="5" s="1"/>
  <c r="K811" i="5" s="1"/>
  <c r="E810" i="5"/>
  <c r="G810" i="5" s="1"/>
  <c r="I810" i="5" s="1"/>
  <c r="K810" i="5" s="1"/>
  <c r="I809" i="5"/>
  <c r="K809" i="5" s="1"/>
  <c r="E809" i="5"/>
  <c r="G809" i="5" s="1"/>
  <c r="E808" i="5"/>
  <c r="G808" i="5" s="1"/>
  <c r="I808" i="5" s="1"/>
  <c r="K808" i="5" s="1"/>
  <c r="E807" i="5"/>
  <c r="G807" i="5" s="1"/>
  <c r="I807" i="5" s="1"/>
  <c r="K807" i="5" s="1"/>
  <c r="I806" i="5"/>
  <c r="K806" i="5" s="1"/>
  <c r="E806" i="5"/>
  <c r="G806" i="5" s="1"/>
  <c r="E805" i="5"/>
  <c r="G805" i="5" s="1"/>
  <c r="I805" i="5" s="1"/>
  <c r="K805" i="5" s="1"/>
  <c r="E804" i="5"/>
  <c r="G804" i="5" s="1"/>
  <c r="I804" i="5" s="1"/>
  <c r="K804" i="5" s="1"/>
  <c r="E803" i="5"/>
  <c r="G803" i="5" s="1"/>
  <c r="I803" i="5" s="1"/>
  <c r="K803" i="5" s="1"/>
  <c r="E802" i="5"/>
  <c r="G802" i="5" s="1"/>
  <c r="I802" i="5" s="1"/>
  <c r="K802" i="5" s="1"/>
  <c r="I801" i="5"/>
  <c r="K801" i="5" s="1"/>
  <c r="E801" i="5"/>
  <c r="G801" i="5" s="1"/>
  <c r="E800" i="5"/>
  <c r="G800" i="5" s="1"/>
  <c r="I800" i="5" s="1"/>
  <c r="K800" i="5" s="1"/>
  <c r="E799" i="5"/>
  <c r="G799" i="5" s="1"/>
  <c r="I799" i="5" s="1"/>
  <c r="K799" i="5" s="1"/>
  <c r="E798" i="5"/>
  <c r="G798" i="5" s="1"/>
  <c r="I798" i="5" s="1"/>
  <c r="K798" i="5" s="1"/>
  <c r="E797" i="5"/>
  <c r="G797" i="5" s="1"/>
  <c r="I797" i="5" s="1"/>
  <c r="K797" i="5" s="1"/>
  <c r="E796" i="5"/>
  <c r="G796" i="5" s="1"/>
  <c r="I796" i="5" s="1"/>
  <c r="K796" i="5" s="1"/>
  <c r="E795" i="5"/>
  <c r="G795" i="5" s="1"/>
  <c r="I795" i="5" s="1"/>
  <c r="K795" i="5" s="1"/>
  <c r="E794" i="5"/>
  <c r="G794" i="5" s="1"/>
  <c r="I794" i="5" s="1"/>
  <c r="K794" i="5" s="1"/>
  <c r="I793" i="5"/>
  <c r="K793" i="5" s="1"/>
  <c r="E793" i="5"/>
  <c r="G793" i="5" s="1"/>
  <c r="E792" i="5"/>
  <c r="G792" i="5" s="1"/>
  <c r="I792" i="5" s="1"/>
  <c r="K792" i="5" s="1"/>
  <c r="E791" i="5"/>
  <c r="G791" i="5" s="1"/>
  <c r="I791" i="5" s="1"/>
  <c r="K791" i="5" s="1"/>
  <c r="E790" i="5"/>
  <c r="G790" i="5" s="1"/>
  <c r="I790" i="5" s="1"/>
  <c r="K790" i="5" s="1"/>
  <c r="E789" i="5"/>
  <c r="G789" i="5" s="1"/>
  <c r="I789" i="5" s="1"/>
  <c r="K789" i="5" s="1"/>
  <c r="E788" i="5"/>
  <c r="G788" i="5" s="1"/>
  <c r="I788" i="5" s="1"/>
  <c r="K788" i="5" s="1"/>
  <c r="E787" i="5"/>
  <c r="G787" i="5" s="1"/>
  <c r="I787" i="5" s="1"/>
  <c r="K787" i="5" s="1"/>
  <c r="E786" i="5"/>
  <c r="G786" i="5" s="1"/>
  <c r="I786" i="5" s="1"/>
  <c r="K786" i="5" s="1"/>
  <c r="I785" i="5"/>
  <c r="K785" i="5" s="1"/>
  <c r="E785" i="5"/>
  <c r="G785" i="5" s="1"/>
  <c r="E784" i="5"/>
  <c r="G784" i="5" s="1"/>
  <c r="I784" i="5" s="1"/>
  <c r="K784" i="5" s="1"/>
  <c r="E783" i="5"/>
  <c r="G783" i="5" s="1"/>
  <c r="I783" i="5" s="1"/>
  <c r="K783" i="5" s="1"/>
  <c r="I782" i="5"/>
  <c r="K782" i="5" s="1"/>
  <c r="E782" i="5"/>
  <c r="G782" i="5" s="1"/>
  <c r="E781" i="5"/>
  <c r="G781" i="5" s="1"/>
  <c r="I781" i="5" s="1"/>
  <c r="K781" i="5" s="1"/>
  <c r="E780" i="5"/>
  <c r="G780" i="5" s="1"/>
  <c r="I780" i="5" s="1"/>
  <c r="K780" i="5" s="1"/>
  <c r="E779" i="5"/>
  <c r="G779" i="5" s="1"/>
  <c r="I779" i="5" s="1"/>
  <c r="K779" i="5" s="1"/>
  <c r="E778" i="5"/>
  <c r="G778" i="5" s="1"/>
  <c r="I778" i="5" s="1"/>
  <c r="K778" i="5" s="1"/>
  <c r="I777" i="5"/>
  <c r="K777" i="5" s="1"/>
  <c r="E777" i="5"/>
  <c r="G777" i="5" s="1"/>
  <c r="E776" i="5"/>
  <c r="G776" i="5" s="1"/>
  <c r="I776" i="5" s="1"/>
  <c r="K776" i="5" s="1"/>
  <c r="E775" i="5"/>
  <c r="G775" i="5" s="1"/>
  <c r="I775" i="5" s="1"/>
  <c r="K775" i="5" s="1"/>
  <c r="I774" i="5"/>
  <c r="K774" i="5" s="1"/>
  <c r="E774" i="5"/>
  <c r="G774" i="5" s="1"/>
  <c r="E773" i="5"/>
  <c r="G773" i="5" s="1"/>
  <c r="I773" i="5" s="1"/>
  <c r="K773" i="5" s="1"/>
  <c r="E772" i="5"/>
  <c r="G772" i="5" s="1"/>
  <c r="I772" i="5" s="1"/>
  <c r="K772" i="5" s="1"/>
  <c r="E771" i="5"/>
  <c r="G771" i="5" s="1"/>
  <c r="I771" i="5" s="1"/>
  <c r="K771" i="5" s="1"/>
  <c r="E770" i="5"/>
  <c r="G770" i="5" s="1"/>
  <c r="I770" i="5" s="1"/>
  <c r="K770" i="5" s="1"/>
  <c r="I769" i="5"/>
  <c r="K769" i="5" s="1"/>
  <c r="E769" i="5"/>
  <c r="G769" i="5" s="1"/>
  <c r="E768" i="5"/>
  <c r="G768" i="5" s="1"/>
  <c r="I768" i="5" s="1"/>
  <c r="K768" i="5" s="1"/>
  <c r="E767" i="5"/>
  <c r="G767" i="5" s="1"/>
  <c r="I767" i="5" s="1"/>
  <c r="K767" i="5" s="1"/>
  <c r="E766" i="5"/>
  <c r="G766" i="5" s="1"/>
  <c r="I766" i="5" s="1"/>
  <c r="K766" i="5" s="1"/>
  <c r="E765" i="5"/>
  <c r="G765" i="5" s="1"/>
  <c r="I765" i="5" s="1"/>
  <c r="K765" i="5" s="1"/>
  <c r="E764" i="5"/>
  <c r="G764" i="5" s="1"/>
  <c r="I764" i="5" s="1"/>
  <c r="K764" i="5" s="1"/>
  <c r="E763" i="5"/>
  <c r="G763" i="5" s="1"/>
  <c r="I763" i="5" s="1"/>
  <c r="K763" i="5" s="1"/>
  <c r="E762" i="5"/>
  <c r="G762" i="5" s="1"/>
  <c r="I762" i="5" s="1"/>
  <c r="K762" i="5" s="1"/>
  <c r="I761" i="5"/>
  <c r="K761" i="5" s="1"/>
  <c r="E761" i="5"/>
  <c r="G761" i="5" s="1"/>
  <c r="E760" i="5"/>
  <c r="G760" i="5" s="1"/>
  <c r="I760" i="5" s="1"/>
  <c r="K760" i="5" s="1"/>
  <c r="E759" i="5"/>
  <c r="G759" i="5" s="1"/>
  <c r="I759" i="5" s="1"/>
  <c r="K759" i="5" s="1"/>
  <c r="I758" i="5"/>
  <c r="K758" i="5" s="1"/>
  <c r="E758" i="5"/>
  <c r="G758" i="5" s="1"/>
  <c r="E757" i="5"/>
  <c r="G757" i="5" s="1"/>
  <c r="I757" i="5" s="1"/>
  <c r="K757" i="5" s="1"/>
  <c r="E756" i="5"/>
  <c r="G756" i="5" s="1"/>
  <c r="I756" i="5" s="1"/>
  <c r="K756" i="5" s="1"/>
  <c r="E755" i="5"/>
  <c r="G755" i="5" s="1"/>
  <c r="I755" i="5" s="1"/>
  <c r="K755" i="5" s="1"/>
  <c r="E754" i="5"/>
  <c r="G754" i="5" s="1"/>
  <c r="I754" i="5" s="1"/>
  <c r="K754" i="5" s="1"/>
  <c r="I753" i="5"/>
  <c r="K753" i="5" s="1"/>
  <c r="E753" i="5"/>
  <c r="G753" i="5" s="1"/>
  <c r="E752" i="5"/>
  <c r="G752" i="5" s="1"/>
  <c r="I752" i="5" s="1"/>
  <c r="K752" i="5" s="1"/>
  <c r="E751" i="5"/>
  <c r="G751" i="5" s="1"/>
  <c r="I751" i="5" s="1"/>
  <c r="K751" i="5" s="1"/>
  <c r="E750" i="5"/>
  <c r="G750" i="5" s="1"/>
  <c r="I750" i="5" s="1"/>
  <c r="K750" i="5" s="1"/>
  <c r="E749" i="5"/>
  <c r="G749" i="5" s="1"/>
  <c r="I749" i="5" s="1"/>
  <c r="K749" i="5" s="1"/>
  <c r="E748" i="5"/>
  <c r="G748" i="5" s="1"/>
  <c r="I748" i="5" s="1"/>
  <c r="K748" i="5" s="1"/>
  <c r="E747" i="5"/>
  <c r="G747" i="5" s="1"/>
  <c r="I747" i="5" s="1"/>
  <c r="K747" i="5" s="1"/>
  <c r="E746" i="5"/>
  <c r="G746" i="5" s="1"/>
  <c r="I746" i="5" s="1"/>
  <c r="K746" i="5" s="1"/>
  <c r="I745" i="5"/>
  <c r="K745" i="5" s="1"/>
  <c r="E745" i="5"/>
  <c r="G745" i="5" s="1"/>
  <c r="E744" i="5"/>
  <c r="G744" i="5" s="1"/>
  <c r="I744" i="5" s="1"/>
  <c r="K744" i="5" s="1"/>
  <c r="E743" i="5"/>
  <c r="G743" i="5" s="1"/>
  <c r="I743" i="5" s="1"/>
  <c r="K743" i="5" s="1"/>
  <c r="I742" i="5"/>
  <c r="K742" i="5" s="1"/>
  <c r="E742" i="5"/>
  <c r="G742" i="5" s="1"/>
  <c r="E741" i="5"/>
  <c r="G741" i="5" s="1"/>
  <c r="I741" i="5" s="1"/>
  <c r="K741" i="5" s="1"/>
  <c r="E740" i="5"/>
  <c r="G740" i="5" s="1"/>
  <c r="I740" i="5" s="1"/>
  <c r="K740" i="5" s="1"/>
  <c r="E739" i="5"/>
  <c r="G739" i="5" s="1"/>
  <c r="I739" i="5" s="1"/>
  <c r="K739" i="5" s="1"/>
  <c r="E738" i="5"/>
  <c r="G738" i="5" s="1"/>
  <c r="I738" i="5" s="1"/>
  <c r="K738" i="5" s="1"/>
  <c r="I737" i="5"/>
  <c r="K737" i="5" s="1"/>
  <c r="E737" i="5"/>
  <c r="G737" i="5" s="1"/>
  <c r="E736" i="5"/>
  <c r="G736" i="5" s="1"/>
  <c r="I736" i="5" s="1"/>
  <c r="K736" i="5" s="1"/>
  <c r="E735" i="5"/>
  <c r="G735" i="5" s="1"/>
  <c r="I735" i="5" s="1"/>
  <c r="K735" i="5" s="1"/>
  <c r="E734" i="5"/>
  <c r="G734" i="5" s="1"/>
  <c r="I734" i="5" s="1"/>
  <c r="K734" i="5" s="1"/>
  <c r="E733" i="5"/>
  <c r="G733" i="5" s="1"/>
  <c r="I733" i="5" s="1"/>
  <c r="K733" i="5" s="1"/>
  <c r="E732" i="5"/>
  <c r="G732" i="5" s="1"/>
  <c r="I732" i="5" s="1"/>
  <c r="K732" i="5" s="1"/>
  <c r="E731" i="5"/>
  <c r="G731" i="5" s="1"/>
  <c r="I731" i="5" s="1"/>
  <c r="K731" i="5" s="1"/>
  <c r="E730" i="5"/>
  <c r="G730" i="5" s="1"/>
  <c r="I730" i="5" s="1"/>
  <c r="K730" i="5" s="1"/>
  <c r="I728" i="5"/>
  <c r="K728" i="5" s="1"/>
  <c r="E728" i="5"/>
  <c r="G728" i="5" s="1"/>
  <c r="E727" i="5"/>
  <c r="I726" i="5"/>
  <c r="K726" i="5" s="1"/>
  <c r="E726" i="5"/>
  <c r="G726" i="5" s="1"/>
  <c r="E724" i="5"/>
  <c r="G724" i="5" s="1"/>
  <c r="I724" i="5" s="1"/>
  <c r="K724" i="5" s="1"/>
  <c r="E723" i="5"/>
  <c r="G723" i="5" s="1"/>
  <c r="I723" i="5" s="1"/>
  <c r="K723" i="5" s="1"/>
  <c r="I722" i="5"/>
  <c r="K722" i="5" s="1"/>
  <c r="E722" i="5"/>
  <c r="G722" i="5" s="1"/>
  <c r="E721" i="5"/>
  <c r="G721" i="5" s="1"/>
  <c r="I721" i="5" s="1"/>
  <c r="K721" i="5" s="1"/>
  <c r="E720" i="5"/>
  <c r="G720" i="5" s="1"/>
  <c r="I720" i="5" s="1"/>
  <c r="K720" i="5" s="1"/>
  <c r="E719" i="5"/>
  <c r="G719" i="5" s="1"/>
  <c r="I719" i="5" s="1"/>
  <c r="K719" i="5" s="1"/>
  <c r="E718" i="5"/>
  <c r="G718" i="5" s="1"/>
  <c r="I718" i="5" s="1"/>
  <c r="K718" i="5" s="1"/>
  <c r="E717" i="5"/>
  <c r="G717" i="5" s="1"/>
  <c r="I717" i="5" s="1"/>
  <c r="K717" i="5" s="1"/>
  <c r="E716" i="5"/>
  <c r="G716" i="5" s="1"/>
  <c r="I716" i="5" s="1"/>
  <c r="K716" i="5" s="1"/>
  <c r="E715" i="5"/>
  <c r="G715" i="5" s="1"/>
  <c r="I715" i="5" s="1"/>
  <c r="K715" i="5" s="1"/>
  <c r="I714" i="5"/>
  <c r="K714" i="5" s="1"/>
  <c r="E714" i="5"/>
  <c r="G714" i="5" s="1"/>
  <c r="E713" i="5"/>
  <c r="G713" i="5" s="1"/>
  <c r="I713" i="5" s="1"/>
  <c r="K713" i="5" s="1"/>
  <c r="E712" i="5"/>
  <c r="G712" i="5" s="1"/>
  <c r="I712" i="5" s="1"/>
  <c r="K712" i="5" s="1"/>
  <c r="I711" i="5"/>
  <c r="K711" i="5" s="1"/>
  <c r="E711" i="5"/>
  <c r="G711" i="5" s="1"/>
  <c r="E710" i="5"/>
  <c r="G710" i="5" s="1"/>
  <c r="I710" i="5" s="1"/>
  <c r="K710" i="5" s="1"/>
  <c r="E709" i="5"/>
  <c r="G709" i="5" s="1"/>
  <c r="I709" i="5" s="1"/>
  <c r="K709" i="5" s="1"/>
  <c r="E708" i="5"/>
  <c r="G708" i="5" s="1"/>
  <c r="I708" i="5" s="1"/>
  <c r="K708" i="5" s="1"/>
  <c r="E707" i="5"/>
  <c r="G707" i="5" s="1"/>
  <c r="I707" i="5" s="1"/>
  <c r="K707" i="5" s="1"/>
  <c r="I706" i="5"/>
  <c r="K706" i="5" s="1"/>
  <c r="E706" i="5"/>
  <c r="G706" i="5" s="1"/>
  <c r="E705" i="5"/>
  <c r="G705" i="5" s="1"/>
  <c r="I705" i="5" s="1"/>
  <c r="K705" i="5" s="1"/>
  <c r="E704" i="5"/>
  <c r="G704" i="5" s="1"/>
  <c r="I704" i="5" s="1"/>
  <c r="K704" i="5" s="1"/>
  <c r="E703" i="5"/>
  <c r="G703" i="5" s="1"/>
  <c r="I703" i="5" s="1"/>
  <c r="K703" i="5" s="1"/>
  <c r="E702" i="5"/>
  <c r="G702" i="5" s="1"/>
  <c r="I702" i="5" s="1"/>
  <c r="K702" i="5" s="1"/>
  <c r="E701" i="5"/>
  <c r="G701" i="5" s="1"/>
  <c r="I701" i="5" s="1"/>
  <c r="K701" i="5" s="1"/>
  <c r="E700" i="5"/>
  <c r="G700" i="5" s="1"/>
  <c r="I700" i="5" s="1"/>
  <c r="K700" i="5" s="1"/>
  <c r="E699" i="5"/>
  <c r="G699" i="5" s="1"/>
  <c r="I699" i="5" s="1"/>
  <c r="K699" i="5" s="1"/>
  <c r="I698" i="5"/>
  <c r="K698" i="5" s="1"/>
  <c r="E698" i="5"/>
  <c r="G698" i="5" s="1"/>
  <c r="E697" i="5"/>
  <c r="G697" i="5" s="1"/>
  <c r="I697" i="5" s="1"/>
  <c r="K697" i="5" s="1"/>
  <c r="E696" i="5"/>
  <c r="G696" i="5" s="1"/>
  <c r="I696" i="5" s="1"/>
  <c r="K696" i="5" s="1"/>
  <c r="I695" i="5"/>
  <c r="K695" i="5" s="1"/>
  <c r="E695" i="5"/>
  <c r="G695" i="5" s="1"/>
  <c r="E694" i="5"/>
  <c r="G694" i="5" s="1"/>
  <c r="I694" i="5" s="1"/>
  <c r="K694" i="5" s="1"/>
  <c r="E693" i="5"/>
  <c r="G693" i="5" s="1"/>
  <c r="I693" i="5" s="1"/>
  <c r="K693" i="5" s="1"/>
  <c r="E692" i="5"/>
  <c r="G692" i="5" s="1"/>
  <c r="I692" i="5" s="1"/>
  <c r="K692" i="5" s="1"/>
  <c r="E691" i="5"/>
  <c r="G691" i="5" s="1"/>
  <c r="I691" i="5" s="1"/>
  <c r="K691" i="5" s="1"/>
  <c r="I690" i="5"/>
  <c r="K690" i="5" s="1"/>
  <c r="E690" i="5"/>
  <c r="G690" i="5" s="1"/>
  <c r="E689" i="5"/>
  <c r="G689" i="5" s="1"/>
  <c r="I689" i="5" s="1"/>
  <c r="K689" i="5" s="1"/>
  <c r="E688" i="5"/>
  <c r="G688" i="5" s="1"/>
  <c r="I688" i="5" s="1"/>
  <c r="K688" i="5" s="1"/>
  <c r="I687" i="5"/>
  <c r="K687" i="5" s="1"/>
  <c r="E687" i="5"/>
  <c r="G687" i="5" s="1"/>
  <c r="E686" i="5"/>
  <c r="G686" i="5" s="1"/>
  <c r="I686" i="5" s="1"/>
  <c r="K686" i="5" s="1"/>
  <c r="E685" i="5"/>
  <c r="G685" i="5" s="1"/>
  <c r="I685" i="5" s="1"/>
  <c r="K685" i="5" s="1"/>
  <c r="E684" i="5"/>
  <c r="G684" i="5" s="1"/>
  <c r="I684" i="5" s="1"/>
  <c r="K684" i="5" s="1"/>
  <c r="E683" i="5"/>
  <c r="G683" i="5" s="1"/>
  <c r="I683" i="5" s="1"/>
  <c r="K683" i="5" s="1"/>
  <c r="E682" i="5"/>
  <c r="G682" i="5" s="1"/>
  <c r="I682" i="5" s="1"/>
  <c r="K682" i="5" s="1"/>
  <c r="E681" i="5"/>
  <c r="G681" i="5" s="1"/>
  <c r="I681" i="5" s="1"/>
  <c r="K681" i="5" s="1"/>
  <c r="E680" i="5"/>
  <c r="G680" i="5" s="1"/>
  <c r="I680" i="5" s="1"/>
  <c r="K680" i="5" s="1"/>
  <c r="I679" i="5"/>
  <c r="K679" i="5" s="1"/>
  <c r="E679" i="5"/>
  <c r="G679" i="5" s="1"/>
  <c r="E678" i="5"/>
  <c r="G678" i="5" s="1"/>
  <c r="I678" i="5" s="1"/>
  <c r="K678" i="5" s="1"/>
  <c r="E677" i="5"/>
  <c r="G677" i="5" s="1"/>
  <c r="I677" i="5" s="1"/>
  <c r="K677" i="5" s="1"/>
  <c r="E676" i="5"/>
  <c r="G676" i="5" s="1"/>
  <c r="I676" i="5" s="1"/>
  <c r="K676" i="5" s="1"/>
  <c r="I674" i="5"/>
  <c r="K674" i="5" s="1"/>
  <c r="E674" i="5"/>
  <c r="G674" i="5" s="1"/>
  <c r="I673" i="5"/>
  <c r="K673" i="5" s="1"/>
  <c r="E673" i="5"/>
  <c r="G673" i="5" s="1"/>
  <c r="E672" i="5"/>
  <c r="G672" i="5" s="1"/>
  <c r="I672" i="5" s="1"/>
  <c r="K672" i="5" s="1"/>
  <c r="I671" i="5"/>
  <c r="K671" i="5" s="1"/>
  <c r="E671" i="5"/>
  <c r="G671" i="5" s="1"/>
  <c r="I670" i="5"/>
  <c r="K670" i="5" s="1"/>
  <c r="E670" i="5"/>
  <c r="G670" i="5" s="1"/>
  <c r="I669" i="5"/>
  <c r="K669" i="5" s="1"/>
  <c r="E669" i="5"/>
  <c r="G669" i="5" s="1"/>
  <c r="I668" i="5"/>
  <c r="K668" i="5" s="1"/>
  <c r="E668" i="5"/>
  <c r="G668" i="5" s="1"/>
  <c r="I667" i="5"/>
  <c r="K667" i="5" s="1"/>
  <c r="E667" i="5"/>
  <c r="G667" i="5" s="1"/>
  <c r="I666" i="5"/>
  <c r="K666" i="5" s="1"/>
  <c r="E666" i="5"/>
  <c r="G666" i="5" s="1"/>
  <c r="E664" i="5"/>
  <c r="G664" i="5" s="1"/>
  <c r="I664" i="5" s="1"/>
  <c r="K664" i="5" s="1"/>
  <c r="E662" i="5"/>
  <c r="G662" i="5" s="1"/>
  <c r="I662" i="5" s="1"/>
  <c r="K662" i="5" s="1"/>
  <c r="E661" i="5"/>
  <c r="G661" i="5" s="1"/>
  <c r="I661" i="5" s="1"/>
  <c r="K661" i="5" s="1"/>
  <c r="E660" i="5"/>
  <c r="G660" i="5" s="1"/>
  <c r="I660" i="5" s="1"/>
  <c r="K660" i="5" s="1"/>
  <c r="I658" i="5"/>
  <c r="K658" i="5" s="1"/>
  <c r="E658" i="5"/>
  <c r="G658" i="5" s="1"/>
  <c r="I656" i="5"/>
  <c r="K656" i="5" s="1"/>
  <c r="E656" i="5"/>
  <c r="G656" i="5" s="1"/>
  <c r="E654" i="5"/>
  <c r="G654" i="5" s="1"/>
  <c r="I654" i="5" s="1"/>
  <c r="K654" i="5" s="1"/>
  <c r="I653" i="5"/>
  <c r="K653" i="5" s="1"/>
  <c r="E653" i="5"/>
  <c r="G653" i="5" s="1"/>
  <c r="I652" i="5"/>
  <c r="K652" i="5" s="1"/>
  <c r="E652" i="5"/>
  <c r="G652" i="5" s="1"/>
  <c r="I651" i="5"/>
  <c r="K651" i="5" s="1"/>
  <c r="E651" i="5"/>
  <c r="G651" i="5" s="1"/>
  <c r="I650" i="5"/>
  <c r="K650" i="5" s="1"/>
  <c r="E650" i="5"/>
  <c r="G650" i="5" s="1"/>
  <c r="I649" i="5"/>
  <c r="K649" i="5" s="1"/>
  <c r="E649" i="5"/>
  <c r="G649" i="5" s="1"/>
  <c r="I648" i="5"/>
  <c r="K648" i="5" s="1"/>
  <c r="E648" i="5"/>
  <c r="G648" i="5" s="1"/>
  <c r="I646" i="5"/>
  <c r="K646" i="5" s="1"/>
  <c r="E646" i="5"/>
  <c r="G646" i="5" s="1"/>
  <c r="E645" i="5"/>
  <c r="G645" i="5" s="1"/>
  <c r="I645" i="5" s="1"/>
  <c r="K645" i="5" s="1"/>
  <c r="E644" i="5"/>
  <c r="G644" i="5" s="1"/>
  <c r="I644" i="5" s="1"/>
  <c r="K644" i="5" s="1"/>
  <c r="E643" i="5"/>
  <c r="G643" i="5" s="1"/>
  <c r="I643" i="5" s="1"/>
  <c r="K643" i="5" s="1"/>
  <c r="E642" i="5"/>
  <c r="G642" i="5" s="1"/>
  <c r="I642" i="5" s="1"/>
  <c r="K642" i="5" s="1"/>
  <c r="E641" i="5"/>
  <c r="G641" i="5" s="1"/>
  <c r="I641" i="5" s="1"/>
  <c r="K641" i="5" s="1"/>
  <c r="E640" i="5"/>
  <c r="G640" i="5" s="1"/>
  <c r="I640" i="5" s="1"/>
  <c r="K640" i="5" s="1"/>
  <c r="E639" i="5"/>
  <c r="G639" i="5" s="1"/>
  <c r="I639" i="5" s="1"/>
  <c r="K639" i="5" s="1"/>
  <c r="E638" i="5"/>
  <c r="G638" i="5" s="1"/>
  <c r="I638" i="5" s="1"/>
  <c r="K638" i="5" s="1"/>
  <c r="E637" i="5"/>
  <c r="G637" i="5" s="1"/>
  <c r="I637" i="5" s="1"/>
  <c r="K637" i="5" s="1"/>
  <c r="E636" i="5"/>
  <c r="G636" i="5" s="1"/>
  <c r="I636" i="5" s="1"/>
  <c r="K636" i="5" s="1"/>
  <c r="E635" i="5"/>
  <c r="G635" i="5" s="1"/>
  <c r="I635" i="5" s="1"/>
  <c r="K635" i="5" s="1"/>
  <c r="E634" i="5"/>
  <c r="G634" i="5" s="1"/>
  <c r="I634" i="5" s="1"/>
  <c r="K634" i="5" s="1"/>
  <c r="E633" i="5"/>
  <c r="G633" i="5" s="1"/>
  <c r="I633" i="5" s="1"/>
  <c r="K633" i="5" s="1"/>
  <c r="E632" i="5"/>
  <c r="G632" i="5" s="1"/>
  <c r="I632" i="5" s="1"/>
  <c r="K632" i="5" s="1"/>
  <c r="I630" i="5"/>
  <c r="K630" i="5" s="1"/>
  <c r="K628" i="5" s="1"/>
  <c r="E630" i="5"/>
  <c r="G630" i="5" s="1"/>
  <c r="I629" i="5"/>
  <c r="K629" i="5" s="1"/>
  <c r="E629" i="5"/>
  <c r="G629" i="5" s="1"/>
  <c r="G628" i="5" s="1"/>
  <c r="H628" i="5" s="1"/>
  <c r="E628" i="5"/>
  <c r="F628" i="5" s="1"/>
  <c r="E627" i="5"/>
  <c r="G627" i="5" s="1"/>
  <c r="I627" i="5" s="1"/>
  <c r="K627" i="5" s="1"/>
  <c r="E626" i="5"/>
  <c r="G626" i="5" s="1"/>
  <c r="I626" i="5" s="1"/>
  <c r="K626" i="5" s="1"/>
  <c r="E625" i="5"/>
  <c r="G625" i="5" s="1"/>
  <c r="I625" i="5" s="1"/>
  <c r="K625" i="5" s="1"/>
  <c r="E624" i="5"/>
  <c r="G624" i="5" s="1"/>
  <c r="I624" i="5" s="1"/>
  <c r="K624" i="5" s="1"/>
  <c r="I623" i="5"/>
  <c r="K623" i="5" s="1"/>
  <c r="E623" i="5"/>
  <c r="G623" i="5" s="1"/>
  <c r="E622" i="5"/>
  <c r="G622" i="5" s="1"/>
  <c r="I622" i="5" s="1"/>
  <c r="K622" i="5" s="1"/>
  <c r="E621" i="5"/>
  <c r="G621" i="5" s="1"/>
  <c r="I621" i="5" s="1"/>
  <c r="K621" i="5" s="1"/>
  <c r="E620" i="5"/>
  <c r="G620" i="5" s="1"/>
  <c r="I620" i="5" s="1"/>
  <c r="K620" i="5" s="1"/>
  <c r="E619" i="5"/>
  <c r="G619" i="5" s="1"/>
  <c r="I619" i="5" s="1"/>
  <c r="K619" i="5" s="1"/>
  <c r="E618" i="5"/>
  <c r="G618" i="5" s="1"/>
  <c r="I618" i="5" s="1"/>
  <c r="K618" i="5" s="1"/>
  <c r="E616" i="5"/>
  <c r="G616" i="5" s="1"/>
  <c r="I616" i="5" s="1"/>
  <c r="K616" i="5" s="1"/>
  <c r="I615" i="5"/>
  <c r="K615" i="5" s="1"/>
  <c r="E615" i="5"/>
  <c r="G615" i="5" s="1"/>
  <c r="I614" i="5"/>
  <c r="K614" i="5" s="1"/>
  <c r="E614" i="5"/>
  <c r="G614" i="5" s="1"/>
  <c r="I613" i="5"/>
  <c r="K613" i="5" s="1"/>
  <c r="E613" i="5"/>
  <c r="G613" i="5" s="1"/>
  <c r="I612" i="5"/>
  <c r="K612" i="5" s="1"/>
  <c r="E612" i="5"/>
  <c r="G612" i="5" s="1"/>
  <c r="I611" i="5"/>
  <c r="K611" i="5" s="1"/>
  <c r="E611" i="5"/>
  <c r="G611" i="5" s="1"/>
  <c r="I610" i="5"/>
  <c r="K610" i="5" s="1"/>
  <c r="E610" i="5"/>
  <c r="G610" i="5" s="1"/>
  <c r="I609" i="5"/>
  <c r="K609" i="5" s="1"/>
  <c r="E609" i="5"/>
  <c r="G609" i="5" s="1"/>
  <c r="E608" i="5"/>
  <c r="G608" i="5" s="1"/>
  <c r="I608" i="5" s="1"/>
  <c r="K608" i="5" s="1"/>
  <c r="I607" i="5"/>
  <c r="K607" i="5" s="1"/>
  <c r="E607" i="5"/>
  <c r="G607" i="5" s="1"/>
  <c r="I606" i="5"/>
  <c r="K606" i="5" s="1"/>
  <c r="E606" i="5"/>
  <c r="G606" i="5" s="1"/>
  <c r="I605" i="5"/>
  <c r="K605" i="5" s="1"/>
  <c r="E605" i="5"/>
  <c r="G605" i="5" s="1"/>
  <c r="I604" i="5"/>
  <c r="K604" i="5" s="1"/>
  <c r="E604" i="5"/>
  <c r="G604" i="5" s="1"/>
  <c r="I603" i="5"/>
  <c r="K603" i="5" s="1"/>
  <c r="E603" i="5"/>
  <c r="G603" i="5" s="1"/>
  <c r="I602" i="5"/>
  <c r="K602" i="5" s="1"/>
  <c r="E602" i="5"/>
  <c r="G602" i="5" s="1"/>
  <c r="I601" i="5"/>
  <c r="K601" i="5" s="1"/>
  <c r="E601" i="5"/>
  <c r="G601" i="5" s="1"/>
  <c r="E600" i="5"/>
  <c r="G600" i="5" s="1"/>
  <c r="I600" i="5" s="1"/>
  <c r="K600" i="5" s="1"/>
  <c r="I599" i="5"/>
  <c r="K599" i="5" s="1"/>
  <c r="E599" i="5"/>
  <c r="G599" i="5" s="1"/>
  <c r="I598" i="5"/>
  <c r="K598" i="5" s="1"/>
  <c r="E598" i="5"/>
  <c r="G598" i="5" s="1"/>
  <c r="I597" i="5"/>
  <c r="K597" i="5" s="1"/>
  <c r="E597" i="5"/>
  <c r="G597" i="5" s="1"/>
  <c r="I596" i="5"/>
  <c r="K596" i="5" s="1"/>
  <c r="E596" i="5"/>
  <c r="G596" i="5" s="1"/>
  <c r="I595" i="5"/>
  <c r="K595" i="5" s="1"/>
  <c r="E595" i="5"/>
  <c r="G595" i="5" s="1"/>
  <c r="I594" i="5"/>
  <c r="K594" i="5" s="1"/>
  <c r="E594" i="5"/>
  <c r="G594" i="5" s="1"/>
  <c r="I593" i="5"/>
  <c r="K593" i="5" s="1"/>
  <c r="E593" i="5"/>
  <c r="G593" i="5" s="1"/>
  <c r="E592" i="5"/>
  <c r="E590" i="5"/>
  <c r="G590" i="5" s="1"/>
  <c r="I590" i="5" s="1"/>
  <c r="K590" i="5" s="1"/>
  <c r="E589" i="5"/>
  <c r="G589" i="5" s="1"/>
  <c r="I589" i="5" s="1"/>
  <c r="K589" i="5" s="1"/>
  <c r="E588" i="5"/>
  <c r="G588" i="5" s="1"/>
  <c r="I588" i="5" s="1"/>
  <c r="K588" i="5" s="1"/>
  <c r="E587" i="5"/>
  <c r="G587" i="5" s="1"/>
  <c r="I587" i="5" s="1"/>
  <c r="K587" i="5" s="1"/>
  <c r="E586" i="5"/>
  <c r="G586" i="5" s="1"/>
  <c r="I586" i="5" s="1"/>
  <c r="K586" i="5" s="1"/>
  <c r="E585" i="5"/>
  <c r="G585" i="5" s="1"/>
  <c r="I585" i="5" s="1"/>
  <c r="K585" i="5" s="1"/>
  <c r="E584" i="5"/>
  <c r="G584" i="5" s="1"/>
  <c r="I584" i="5" s="1"/>
  <c r="K584" i="5" s="1"/>
  <c r="E583" i="5"/>
  <c r="G583" i="5" s="1"/>
  <c r="I583" i="5" s="1"/>
  <c r="K583" i="5" s="1"/>
  <c r="E582" i="5"/>
  <c r="G582" i="5" s="1"/>
  <c r="I582" i="5" s="1"/>
  <c r="K582" i="5" s="1"/>
  <c r="E581" i="5"/>
  <c r="G581" i="5" s="1"/>
  <c r="I581" i="5" s="1"/>
  <c r="K581" i="5" s="1"/>
  <c r="E580" i="5"/>
  <c r="G580" i="5" s="1"/>
  <c r="I580" i="5" s="1"/>
  <c r="K580" i="5" s="1"/>
  <c r="E579" i="5"/>
  <c r="G579" i="5" s="1"/>
  <c r="I579" i="5" s="1"/>
  <c r="K579" i="5" s="1"/>
  <c r="E578" i="5"/>
  <c r="G578" i="5" s="1"/>
  <c r="I578" i="5" s="1"/>
  <c r="K578" i="5" s="1"/>
  <c r="E577" i="5"/>
  <c r="G577" i="5" s="1"/>
  <c r="I577" i="5" s="1"/>
  <c r="K577" i="5" s="1"/>
  <c r="I576" i="5"/>
  <c r="K576" i="5" s="1"/>
  <c r="E576" i="5"/>
  <c r="G576" i="5" s="1"/>
  <c r="E575" i="5"/>
  <c r="G575" i="5" s="1"/>
  <c r="I575" i="5" s="1"/>
  <c r="K575" i="5" s="1"/>
  <c r="E574" i="5"/>
  <c r="G574" i="5" s="1"/>
  <c r="I574" i="5" s="1"/>
  <c r="K574" i="5" s="1"/>
  <c r="E573" i="5"/>
  <c r="G573" i="5" s="1"/>
  <c r="I573" i="5" s="1"/>
  <c r="K573" i="5" s="1"/>
  <c r="E572" i="5"/>
  <c r="G572" i="5" s="1"/>
  <c r="I572" i="5" s="1"/>
  <c r="K572" i="5" s="1"/>
  <c r="E571" i="5"/>
  <c r="G571" i="5" s="1"/>
  <c r="I571" i="5" s="1"/>
  <c r="K571" i="5" s="1"/>
  <c r="E570" i="5"/>
  <c r="G570" i="5" s="1"/>
  <c r="I570" i="5" s="1"/>
  <c r="K570" i="5" s="1"/>
  <c r="E569" i="5"/>
  <c r="G569" i="5" s="1"/>
  <c r="I569" i="5" s="1"/>
  <c r="K569" i="5" s="1"/>
  <c r="E568" i="5"/>
  <c r="G568" i="5" s="1"/>
  <c r="I568" i="5" s="1"/>
  <c r="K568" i="5" s="1"/>
  <c r="E567" i="5"/>
  <c r="G567" i="5" s="1"/>
  <c r="I567" i="5" s="1"/>
  <c r="K567" i="5" s="1"/>
  <c r="E566" i="5"/>
  <c r="G566" i="5" s="1"/>
  <c r="I566" i="5" s="1"/>
  <c r="K566" i="5" s="1"/>
  <c r="E565" i="5"/>
  <c r="G565" i="5" s="1"/>
  <c r="I565" i="5" s="1"/>
  <c r="K565" i="5" s="1"/>
  <c r="E564" i="5"/>
  <c r="I562" i="5"/>
  <c r="K562" i="5" s="1"/>
  <c r="E562" i="5"/>
  <c r="G562" i="5" s="1"/>
  <c r="E560" i="5"/>
  <c r="G560" i="5" s="1"/>
  <c r="I560" i="5" s="1"/>
  <c r="K560" i="5" s="1"/>
  <c r="I558" i="5"/>
  <c r="K558" i="5" s="1"/>
  <c r="E558" i="5"/>
  <c r="G558" i="5" s="1"/>
  <c r="I557" i="5"/>
  <c r="K557" i="5" s="1"/>
  <c r="E557" i="5"/>
  <c r="G557" i="5" s="1"/>
  <c r="I556" i="5"/>
  <c r="K556" i="5" s="1"/>
  <c r="E556" i="5"/>
  <c r="G556" i="5" s="1"/>
  <c r="I555" i="5"/>
  <c r="K555" i="5" s="1"/>
  <c r="E555" i="5"/>
  <c r="G555" i="5" s="1"/>
  <c r="I554" i="5"/>
  <c r="K554" i="5" s="1"/>
  <c r="E554" i="5"/>
  <c r="G554" i="5" s="1"/>
  <c r="I553" i="5"/>
  <c r="K553" i="5" s="1"/>
  <c r="E553" i="5"/>
  <c r="G553" i="5" s="1"/>
  <c r="I552" i="5"/>
  <c r="K552" i="5" s="1"/>
  <c r="E552" i="5"/>
  <c r="G552" i="5" s="1"/>
  <c r="I551" i="5"/>
  <c r="K551" i="5" s="1"/>
  <c r="E551" i="5"/>
  <c r="G551" i="5" s="1"/>
  <c r="I550" i="5"/>
  <c r="K550" i="5" s="1"/>
  <c r="K548" i="5" s="1"/>
  <c r="E550" i="5"/>
  <c r="G550" i="5" s="1"/>
  <c r="I549" i="5"/>
  <c r="K549" i="5" s="1"/>
  <c r="E549" i="5"/>
  <c r="G549" i="5" s="1"/>
  <c r="G548" i="5" s="1"/>
  <c r="E548" i="5"/>
  <c r="F548" i="5" s="1"/>
  <c r="E547" i="5"/>
  <c r="G547" i="5" s="1"/>
  <c r="I547" i="5" s="1"/>
  <c r="K547" i="5" s="1"/>
  <c r="E546" i="5"/>
  <c r="G546" i="5" s="1"/>
  <c r="I546" i="5" s="1"/>
  <c r="K546" i="5" s="1"/>
  <c r="E545" i="5"/>
  <c r="G545" i="5" s="1"/>
  <c r="I545" i="5" s="1"/>
  <c r="K545" i="5" s="1"/>
  <c r="E544" i="5"/>
  <c r="G544" i="5" s="1"/>
  <c r="I544" i="5" s="1"/>
  <c r="K544" i="5" s="1"/>
  <c r="E543" i="5"/>
  <c r="G543" i="5" s="1"/>
  <c r="I543" i="5" s="1"/>
  <c r="K543" i="5" s="1"/>
  <c r="E542" i="5"/>
  <c r="G542" i="5" s="1"/>
  <c r="I542" i="5" s="1"/>
  <c r="K542" i="5" s="1"/>
  <c r="E541" i="5"/>
  <c r="G541" i="5" s="1"/>
  <c r="I541" i="5" s="1"/>
  <c r="K541" i="5" s="1"/>
  <c r="E540" i="5"/>
  <c r="G540" i="5" s="1"/>
  <c r="I540" i="5" s="1"/>
  <c r="K540" i="5" s="1"/>
  <c r="E539" i="5"/>
  <c r="G539" i="5" s="1"/>
  <c r="I539" i="5" s="1"/>
  <c r="K539" i="5" s="1"/>
  <c r="I538" i="5"/>
  <c r="K538" i="5" s="1"/>
  <c r="E538" i="5"/>
  <c r="G538" i="5" s="1"/>
  <c r="E537" i="5"/>
  <c r="G537" i="5" s="1"/>
  <c r="I537" i="5" s="1"/>
  <c r="K537" i="5" s="1"/>
  <c r="E536" i="5"/>
  <c r="I534" i="5"/>
  <c r="K534" i="5" s="1"/>
  <c r="E534" i="5"/>
  <c r="G534" i="5" s="1"/>
  <c r="I533" i="5"/>
  <c r="K533" i="5" s="1"/>
  <c r="E533" i="5"/>
  <c r="G533" i="5" s="1"/>
  <c r="I532" i="5"/>
  <c r="K532" i="5" s="1"/>
  <c r="E532" i="5"/>
  <c r="G532" i="5" s="1"/>
  <c r="I531" i="5"/>
  <c r="K531" i="5" s="1"/>
  <c r="E531" i="5"/>
  <c r="G531" i="5" s="1"/>
  <c r="I530" i="5"/>
  <c r="K530" i="5" s="1"/>
  <c r="E530" i="5"/>
  <c r="G530" i="5" s="1"/>
  <c r="I529" i="5"/>
  <c r="K529" i="5" s="1"/>
  <c r="E529" i="5"/>
  <c r="G529" i="5" s="1"/>
  <c r="I528" i="5"/>
  <c r="K528" i="5" s="1"/>
  <c r="E528" i="5"/>
  <c r="G528" i="5" s="1"/>
  <c r="G526" i="5" s="1"/>
  <c r="I527" i="5"/>
  <c r="K527" i="5" s="1"/>
  <c r="E527" i="5"/>
  <c r="G527" i="5" s="1"/>
  <c r="K526" i="5"/>
  <c r="E526" i="5"/>
  <c r="F526" i="5" s="1"/>
  <c r="E525" i="5"/>
  <c r="G525" i="5" s="1"/>
  <c r="I525" i="5" s="1"/>
  <c r="K525" i="5" s="1"/>
  <c r="E523" i="5"/>
  <c r="G523" i="5" s="1"/>
  <c r="I523" i="5" s="1"/>
  <c r="K523" i="5" s="1"/>
  <c r="E522" i="5"/>
  <c r="G522" i="5" s="1"/>
  <c r="I522" i="5" s="1"/>
  <c r="K522" i="5" s="1"/>
  <c r="E521" i="5"/>
  <c r="G521" i="5" s="1"/>
  <c r="I521" i="5" s="1"/>
  <c r="K521" i="5" s="1"/>
  <c r="E520" i="5"/>
  <c r="G520" i="5" s="1"/>
  <c r="I520" i="5" s="1"/>
  <c r="K520" i="5" s="1"/>
  <c r="E519" i="5"/>
  <c r="G519" i="5" s="1"/>
  <c r="I519" i="5" s="1"/>
  <c r="K519" i="5" s="1"/>
  <c r="E518" i="5"/>
  <c r="G518" i="5" s="1"/>
  <c r="I518" i="5" s="1"/>
  <c r="K518" i="5" s="1"/>
  <c r="E517" i="5"/>
  <c r="G517" i="5" s="1"/>
  <c r="I517" i="5" s="1"/>
  <c r="K517" i="5" s="1"/>
  <c r="E516" i="5"/>
  <c r="G516" i="5" s="1"/>
  <c r="I516" i="5" s="1"/>
  <c r="K516" i="5" s="1"/>
  <c r="E515" i="5"/>
  <c r="G515" i="5" s="1"/>
  <c r="I515" i="5" s="1"/>
  <c r="K515" i="5" s="1"/>
  <c r="I514" i="5"/>
  <c r="K514" i="5" s="1"/>
  <c r="E514" i="5"/>
  <c r="G514" i="5" s="1"/>
  <c r="E513" i="5"/>
  <c r="G513" i="5" s="1"/>
  <c r="I513" i="5" s="1"/>
  <c r="K513" i="5" s="1"/>
  <c r="E512" i="5"/>
  <c r="G512" i="5" s="1"/>
  <c r="I512" i="5" s="1"/>
  <c r="K512" i="5" s="1"/>
  <c r="E511" i="5"/>
  <c r="G511" i="5" s="1"/>
  <c r="I511" i="5" s="1"/>
  <c r="K511" i="5" s="1"/>
  <c r="E510" i="5"/>
  <c r="G510" i="5" s="1"/>
  <c r="I510" i="5" s="1"/>
  <c r="K510" i="5" s="1"/>
  <c r="E509" i="5"/>
  <c r="I507" i="5"/>
  <c r="K507" i="5" s="1"/>
  <c r="E507" i="5"/>
  <c r="G507" i="5" s="1"/>
  <c r="I506" i="5"/>
  <c r="K506" i="5" s="1"/>
  <c r="K505" i="5" s="1"/>
  <c r="E506" i="5"/>
  <c r="G506" i="5" s="1"/>
  <c r="G505" i="5" s="1"/>
  <c r="H505" i="5" s="1"/>
  <c r="E505" i="5"/>
  <c r="F505" i="5" s="1"/>
  <c r="E504" i="5"/>
  <c r="G504" i="5" s="1"/>
  <c r="I504" i="5" s="1"/>
  <c r="K504" i="5" s="1"/>
  <c r="E503" i="5"/>
  <c r="G503" i="5" s="1"/>
  <c r="I503" i="5" s="1"/>
  <c r="K503" i="5" s="1"/>
  <c r="E502" i="5"/>
  <c r="G502" i="5" s="1"/>
  <c r="I502" i="5" s="1"/>
  <c r="K502" i="5" s="1"/>
  <c r="E501" i="5"/>
  <c r="G501" i="5" s="1"/>
  <c r="I501" i="5" s="1"/>
  <c r="K501" i="5" s="1"/>
  <c r="E500" i="5"/>
  <c r="G500" i="5" s="1"/>
  <c r="I500" i="5" s="1"/>
  <c r="K500" i="5" s="1"/>
  <c r="E499" i="5"/>
  <c r="I497" i="5"/>
  <c r="K497" i="5" s="1"/>
  <c r="E497" i="5"/>
  <c r="G497" i="5" s="1"/>
  <c r="E496" i="5"/>
  <c r="G496" i="5" s="1"/>
  <c r="I496" i="5" s="1"/>
  <c r="K496" i="5" s="1"/>
  <c r="I495" i="5"/>
  <c r="K495" i="5" s="1"/>
  <c r="E495" i="5"/>
  <c r="G495" i="5" s="1"/>
  <c r="G494" i="5"/>
  <c r="I494" i="5" s="1"/>
  <c r="E494" i="5"/>
  <c r="E492" i="5"/>
  <c r="G492" i="5" s="1"/>
  <c r="I492" i="5" s="1"/>
  <c r="K492" i="5" s="1"/>
  <c r="E491" i="5"/>
  <c r="G491" i="5" s="1"/>
  <c r="I491" i="5" s="1"/>
  <c r="K491" i="5" s="1"/>
  <c r="E490" i="5"/>
  <c r="G490" i="5" s="1"/>
  <c r="I490" i="5" s="1"/>
  <c r="K490" i="5" s="1"/>
  <c r="G489" i="5"/>
  <c r="I489" i="5" s="1"/>
  <c r="K489" i="5" s="1"/>
  <c r="E489" i="5"/>
  <c r="E488" i="5"/>
  <c r="G488" i="5" s="1"/>
  <c r="I488" i="5" s="1"/>
  <c r="K488" i="5" s="1"/>
  <c r="G487" i="5"/>
  <c r="I487" i="5" s="1"/>
  <c r="K487" i="5" s="1"/>
  <c r="E487" i="5"/>
  <c r="G486" i="5"/>
  <c r="I486" i="5" s="1"/>
  <c r="E486" i="5"/>
  <c r="E485" i="5" s="1"/>
  <c r="F485" i="5" s="1"/>
  <c r="E484" i="5"/>
  <c r="G484" i="5" s="1"/>
  <c r="I484" i="5" s="1"/>
  <c r="K484" i="5" s="1"/>
  <c r="E483" i="5"/>
  <c r="G483" i="5" s="1"/>
  <c r="I483" i="5" s="1"/>
  <c r="K483" i="5" s="1"/>
  <c r="E482" i="5"/>
  <c r="G482" i="5" s="1"/>
  <c r="I482" i="5" s="1"/>
  <c r="K482" i="5" s="1"/>
  <c r="G481" i="5"/>
  <c r="I481" i="5" s="1"/>
  <c r="K481" i="5" s="1"/>
  <c r="E481" i="5"/>
  <c r="E480" i="5"/>
  <c r="G480" i="5" s="1"/>
  <c r="I480" i="5" s="1"/>
  <c r="K480" i="5" s="1"/>
  <c r="G479" i="5"/>
  <c r="I479" i="5" s="1"/>
  <c r="K479" i="5" s="1"/>
  <c r="E479" i="5"/>
  <c r="G478" i="5"/>
  <c r="I478" i="5" s="1"/>
  <c r="K478" i="5" s="1"/>
  <c r="E478" i="5"/>
  <c r="G477" i="5"/>
  <c r="I477" i="5" s="1"/>
  <c r="K477" i="5" s="1"/>
  <c r="E477" i="5"/>
  <c r="E476" i="5"/>
  <c r="G476" i="5" s="1"/>
  <c r="I476" i="5" s="1"/>
  <c r="K476" i="5" s="1"/>
  <c r="E475" i="5"/>
  <c r="G475" i="5" s="1"/>
  <c r="I475" i="5" s="1"/>
  <c r="K475" i="5" s="1"/>
  <c r="E474" i="5"/>
  <c r="G474" i="5" s="1"/>
  <c r="I474" i="5" s="1"/>
  <c r="K474" i="5" s="1"/>
  <c r="G473" i="5"/>
  <c r="I473" i="5" s="1"/>
  <c r="K473" i="5" s="1"/>
  <c r="E473" i="5"/>
  <c r="E472" i="5"/>
  <c r="G472" i="5" s="1"/>
  <c r="I472" i="5" s="1"/>
  <c r="K472" i="5" s="1"/>
  <c r="G471" i="5"/>
  <c r="I471" i="5" s="1"/>
  <c r="K471" i="5" s="1"/>
  <c r="E471" i="5"/>
  <c r="G470" i="5"/>
  <c r="I470" i="5" s="1"/>
  <c r="K470" i="5" s="1"/>
  <c r="E470" i="5"/>
  <c r="G469" i="5"/>
  <c r="I469" i="5" s="1"/>
  <c r="K469" i="5" s="1"/>
  <c r="E469" i="5"/>
  <c r="E468" i="5"/>
  <c r="G468" i="5" s="1"/>
  <c r="I468" i="5" s="1"/>
  <c r="K468" i="5" s="1"/>
  <c r="E467" i="5"/>
  <c r="G467" i="5" s="1"/>
  <c r="I467" i="5" s="1"/>
  <c r="K467" i="5" s="1"/>
  <c r="E466" i="5"/>
  <c r="G466" i="5" s="1"/>
  <c r="I466" i="5" s="1"/>
  <c r="E464" i="5"/>
  <c r="G464" i="5" s="1"/>
  <c r="I464" i="5" s="1"/>
  <c r="K464" i="5" s="1"/>
  <c r="G462" i="5"/>
  <c r="I462" i="5" s="1"/>
  <c r="K462" i="5" s="1"/>
  <c r="E462" i="5"/>
  <c r="G460" i="5"/>
  <c r="I460" i="5" s="1"/>
  <c r="K460" i="5" s="1"/>
  <c r="E460" i="5"/>
  <c r="G458" i="5"/>
  <c r="I458" i="5" s="1"/>
  <c r="K458" i="5" s="1"/>
  <c r="E458" i="5"/>
  <c r="E456" i="5"/>
  <c r="G456" i="5" s="1"/>
  <c r="I456" i="5" s="1"/>
  <c r="K456" i="5" s="1"/>
  <c r="E454" i="5"/>
  <c r="G454" i="5" s="1"/>
  <c r="I454" i="5" s="1"/>
  <c r="K454" i="5" s="1"/>
  <c r="E453" i="5"/>
  <c r="G453" i="5" s="1"/>
  <c r="I453" i="5" s="1"/>
  <c r="K453" i="5" s="1"/>
  <c r="G452" i="5"/>
  <c r="I452" i="5" s="1"/>
  <c r="E452" i="5"/>
  <c r="E451" i="5"/>
  <c r="F451" i="5" s="1"/>
  <c r="G450" i="5"/>
  <c r="I450" i="5" s="1"/>
  <c r="K450" i="5" s="1"/>
  <c r="E450" i="5"/>
  <c r="G449" i="5"/>
  <c r="I449" i="5" s="1"/>
  <c r="E449" i="5"/>
  <c r="E448" i="5" s="1"/>
  <c r="F448" i="5" s="1"/>
  <c r="E447" i="5"/>
  <c r="G447" i="5" s="1"/>
  <c r="I447" i="5" s="1"/>
  <c r="K447" i="5" s="1"/>
  <c r="E446" i="5"/>
  <c r="G446" i="5" s="1"/>
  <c r="I446" i="5" s="1"/>
  <c r="K446" i="5" s="1"/>
  <c r="E445" i="5"/>
  <c r="G445" i="5" s="1"/>
  <c r="I445" i="5" s="1"/>
  <c r="K445" i="5" s="1"/>
  <c r="G444" i="5"/>
  <c r="I444" i="5" s="1"/>
  <c r="K444" i="5" s="1"/>
  <c r="E444" i="5"/>
  <c r="E443" i="5"/>
  <c r="G443" i="5" s="1"/>
  <c r="I443" i="5" s="1"/>
  <c r="K443" i="5" s="1"/>
  <c r="G442" i="5"/>
  <c r="I442" i="5" s="1"/>
  <c r="K442" i="5" s="1"/>
  <c r="E442" i="5"/>
  <c r="G441" i="5"/>
  <c r="I441" i="5" s="1"/>
  <c r="K441" i="5" s="1"/>
  <c r="E441" i="5"/>
  <c r="G440" i="5"/>
  <c r="I440" i="5" s="1"/>
  <c r="K440" i="5" s="1"/>
  <c r="E440" i="5"/>
  <c r="E439" i="5"/>
  <c r="G439" i="5" s="1"/>
  <c r="I439" i="5" s="1"/>
  <c r="K439" i="5" s="1"/>
  <c r="E438" i="5"/>
  <c r="G438" i="5" s="1"/>
  <c r="I438" i="5" s="1"/>
  <c r="K438" i="5" s="1"/>
  <c r="E437" i="5"/>
  <c r="G437" i="5" s="1"/>
  <c r="I437" i="5" s="1"/>
  <c r="K437" i="5" s="1"/>
  <c r="G436" i="5"/>
  <c r="I436" i="5" s="1"/>
  <c r="K436" i="5" s="1"/>
  <c r="E436" i="5"/>
  <c r="E435" i="5"/>
  <c r="G435" i="5" s="1"/>
  <c r="I435" i="5" s="1"/>
  <c r="K435" i="5" s="1"/>
  <c r="G434" i="5"/>
  <c r="I434" i="5" s="1"/>
  <c r="K434" i="5" s="1"/>
  <c r="E434" i="5"/>
  <c r="G433" i="5"/>
  <c r="I433" i="5" s="1"/>
  <c r="K433" i="5" s="1"/>
  <c r="E433" i="5"/>
  <c r="G432" i="5"/>
  <c r="I432" i="5" s="1"/>
  <c r="K432" i="5" s="1"/>
  <c r="E432" i="5"/>
  <c r="E431" i="5"/>
  <c r="G431" i="5" s="1"/>
  <c r="I431" i="5" s="1"/>
  <c r="K431" i="5" s="1"/>
  <c r="E430" i="5"/>
  <c r="G430" i="5" s="1"/>
  <c r="I430" i="5" s="1"/>
  <c r="K430" i="5" s="1"/>
  <c r="E429" i="5"/>
  <c r="G429" i="5" s="1"/>
  <c r="I429" i="5" s="1"/>
  <c r="K429" i="5" s="1"/>
  <c r="G428" i="5"/>
  <c r="I428" i="5" s="1"/>
  <c r="K428" i="5" s="1"/>
  <c r="E428" i="5"/>
  <c r="E427" i="5"/>
  <c r="G427" i="5" s="1"/>
  <c r="I427" i="5" s="1"/>
  <c r="K427" i="5" s="1"/>
  <c r="G426" i="5"/>
  <c r="I426" i="5" s="1"/>
  <c r="K426" i="5" s="1"/>
  <c r="E426" i="5"/>
  <c r="G425" i="5"/>
  <c r="I425" i="5" s="1"/>
  <c r="K425" i="5" s="1"/>
  <c r="E425" i="5"/>
  <c r="G424" i="5"/>
  <c r="I424" i="5" s="1"/>
  <c r="K424" i="5" s="1"/>
  <c r="E424" i="5"/>
  <c r="E423" i="5"/>
  <c r="G423" i="5" s="1"/>
  <c r="I423" i="5" s="1"/>
  <c r="K423" i="5" s="1"/>
  <c r="E422" i="5"/>
  <c r="G422" i="5" s="1"/>
  <c r="I422" i="5" s="1"/>
  <c r="G420" i="5"/>
  <c r="I420" i="5" s="1"/>
  <c r="K420" i="5" s="1"/>
  <c r="E420" i="5"/>
  <c r="E419" i="5"/>
  <c r="G419" i="5" s="1"/>
  <c r="I419" i="5" s="1"/>
  <c r="G417" i="5"/>
  <c r="I417" i="5" s="1"/>
  <c r="K417" i="5" s="1"/>
  <c r="E417" i="5"/>
  <c r="G416" i="5"/>
  <c r="I416" i="5" s="1"/>
  <c r="K416" i="5" s="1"/>
  <c r="E416" i="5"/>
  <c r="E415" i="5"/>
  <c r="G415" i="5" s="1"/>
  <c r="I415" i="5" s="1"/>
  <c r="K415" i="5" s="1"/>
  <c r="E414" i="5"/>
  <c r="G414" i="5" s="1"/>
  <c r="I414" i="5" s="1"/>
  <c r="K414" i="5" s="1"/>
  <c r="E413" i="5"/>
  <c r="G413" i="5" s="1"/>
  <c r="I413" i="5" s="1"/>
  <c r="K413" i="5" s="1"/>
  <c r="G412" i="5"/>
  <c r="I412" i="5" s="1"/>
  <c r="K412" i="5" s="1"/>
  <c r="E412" i="5"/>
  <c r="E411" i="5"/>
  <c r="G411" i="5" s="1"/>
  <c r="I411" i="5" s="1"/>
  <c r="K411" i="5" s="1"/>
  <c r="G410" i="5"/>
  <c r="I410" i="5" s="1"/>
  <c r="K410" i="5" s="1"/>
  <c r="E410" i="5"/>
  <c r="G409" i="5"/>
  <c r="I409" i="5" s="1"/>
  <c r="K409" i="5" s="1"/>
  <c r="E409" i="5"/>
  <c r="G408" i="5"/>
  <c r="I408" i="5" s="1"/>
  <c r="K408" i="5" s="1"/>
  <c r="E408" i="5"/>
  <c r="E407" i="5"/>
  <c r="G407" i="5" s="1"/>
  <c r="I407" i="5" s="1"/>
  <c r="K407" i="5" s="1"/>
  <c r="E406" i="5"/>
  <c r="G406" i="5" s="1"/>
  <c r="I406" i="5" s="1"/>
  <c r="K406" i="5" s="1"/>
  <c r="E405" i="5"/>
  <c r="G405" i="5" s="1"/>
  <c r="I405" i="5" s="1"/>
  <c r="K405" i="5" s="1"/>
  <c r="G404" i="5"/>
  <c r="I404" i="5" s="1"/>
  <c r="K404" i="5" s="1"/>
  <c r="E404" i="5"/>
  <c r="E403" i="5"/>
  <c r="G403" i="5" s="1"/>
  <c r="I403" i="5" s="1"/>
  <c r="K403" i="5" s="1"/>
  <c r="G402" i="5"/>
  <c r="I402" i="5" s="1"/>
  <c r="K402" i="5" s="1"/>
  <c r="E402" i="5"/>
  <c r="G401" i="5"/>
  <c r="I401" i="5" s="1"/>
  <c r="K401" i="5" s="1"/>
  <c r="E401" i="5"/>
  <c r="G400" i="5"/>
  <c r="I400" i="5" s="1"/>
  <c r="K400" i="5" s="1"/>
  <c r="E400" i="5"/>
  <c r="E399" i="5"/>
  <c r="G399" i="5" s="1"/>
  <c r="I399" i="5" s="1"/>
  <c r="K399" i="5" s="1"/>
  <c r="E398" i="5"/>
  <c r="G398" i="5" s="1"/>
  <c r="I398" i="5" s="1"/>
  <c r="K398" i="5" s="1"/>
  <c r="E397" i="5"/>
  <c r="G397" i="5" s="1"/>
  <c r="I397" i="5" s="1"/>
  <c r="K397" i="5" s="1"/>
  <c r="G396" i="5"/>
  <c r="I396" i="5" s="1"/>
  <c r="K396" i="5" s="1"/>
  <c r="E396" i="5"/>
  <c r="E395" i="5"/>
  <c r="G395" i="5" s="1"/>
  <c r="I395" i="5" s="1"/>
  <c r="K395" i="5" s="1"/>
  <c r="G394" i="5"/>
  <c r="I394" i="5" s="1"/>
  <c r="K394" i="5" s="1"/>
  <c r="E394" i="5"/>
  <c r="G393" i="5"/>
  <c r="I393" i="5" s="1"/>
  <c r="K393" i="5" s="1"/>
  <c r="E393" i="5"/>
  <c r="G392" i="5"/>
  <c r="I392" i="5" s="1"/>
  <c r="K392" i="5" s="1"/>
  <c r="E392" i="5"/>
  <c r="E391" i="5"/>
  <c r="E390" i="5" s="1"/>
  <c r="F390" i="5" s="1"/>
  <c r="E389" i="5"/>
  <c r="G389" i="5" s="1"/>
  <c r="I389" i="5" s="1"/>
  <c r="K389" i="5" s="1"/>
  <c r="G388" i="5"/>
  <c r="I388" i="5" s="1"/>
  <c r="K388" i="5" s="1"/>
  <c r="E388" i="5"/>
  <c r="E387" i="5"/>
  <c r="G387" i="5" s="1"/>
  <c r="I387" i="5" s="1"/>
  <c r="K387" i="5" s="1"/>
  <c r="G386" i="5"/>
  <c r="I386" i="5" s="1"/>
  <c r="K386" i="5" s="1"/>
  <c r="E386" i="5"/>
  <c r="G385" i="5"/>
  <c r="I385" i="5" s="1"/>
  <c r="K385" i="5" s="1"/>
  <c r="E385" i="5"/>
  <c r="G384" i="5"/>
  <c r="I384" i="5" s="1"/>
  <c r="K384" i="5" s="1"/>
  <c r="E384" i="5"/>
  <c r="E383" i="5"/>
  <c r="G383" i="5" s="1"/>
  <c r="I383" i="5" s="1"/>
  <c r="K383" i="5" s="1"/>
  <c r="E382" i="5"/>
  <c r="G382" i="5" s="1"/>
  <c r="I382" i="5" s="1"/>
  <c r="K382" i="5" s="1"/>
  <c r="E381" i="5"/>
  <c r="G381" i="5" s="1"/>
  <c r="I381" i="5" s="1"/>
  <c r="K381" i="5" s="1"/>
  <c r="G380" i="5"/>
  <c r="I380" i="5" s="1"/>
  <c r="K380" i="5" s="1"/>
  <c r="E380" i="5"/>
  <c r="E379" i="5"/>
  <c r="G379" i="5" s="1"/>
  <c r="I379" i="5" s="1"/>
  <c r="K379" i="5" s="1"/>
  <c r="G378" i="5"/>
  <c r="I378" i="5" s="1"/>
  <c r="K378" i="5" s="1"/>
  <c r="E378" i="5"/>
  <c r="G377" i="5"/>
  <c r="I377" i="5" s="1"/>
  <c r="K377" i="5" s="1"/>
  <c r="E377" i="5"/>
  <c r="G376" i="5"/>
  <c r="I376" i="5" s="1"/>
  <c r="K376" i="5" s="1"/>
  <c r="E376" i="5"/>
  <c r="E375" i="5"/>
  <c r="G375" i="5" s="1"/>
  <c r="I375" i="5" s="1"/>
  <c r="K375" i="5" s="1"/>
  <c r="E374" i="5"/>
  <c r="G374" i="5" s="1"/>
  <c r="I374" i="5" s="1"/>
  <c r="K374" i="5" s="1"/>
  <c r="E373" i="5"/>
  <c r="G373" i="5" s="1"/>
  <c r="I373" i="5" s="1"/>
  <c r="K373" i="5" s="1"/>
  <c r="G372" i="5"/>
  <c r="I372" i="5" s="1"/>
  <c r="K372" i="5" s="1"/>
  <c r="E372" i="5"/>
  <c r="E371" i="5"/>
  <c r="G371" i="5" s="1"/>
  <c r="I371" i="5" s="1"/>
  <c r="K371" i="5" s="1"/>
  <c r="G370" i="5"/>
  <c r="I370" i="5" s="1"/>
  <c r="K370" i="5" s="1"/>
  <c r="E370" i="5"/>
  <c r="G369" i="5"/>
  <c r="I369" i="5" s="1"/>
  <c r="E369" i="5"/>
  <c r="E368" i="5" s="1"/>
  <c r="F368" i="5" s="1"/>
  <c r="E367" i="5"/>
  <c r="G367" i="5" s="1"/>
  <c r="I367" i="5" s="1"/>
  <c r="K367" i="5" s="1"/>
  <c r="E366" i="5"/>
  <c r="G366" i="5" s="1"/>
  <c r="I366" i="5" s="1"/>
  <c r="K366" i="5" s="1"/>
  <c r="E365" i="5"/>
  <c r="G365" i="5" s="1"/>
  <c r="I365" i="5" s="1"/>
  <c r="K365" i="5" s="1"/>
  <c r="G364" i="5"/>
  <c r="I364" i="5" s="1"/>
  <c r="K364" i="5" s="1"/>
  <c r="E364" i="5"/>
  <c r="E363" i="5"/>
  <c r="G363" i="5" s="1"/>
  <c r="I363" i="5" s="1"/>
  <c r="G361" i="5"/>
  <c r="I361" i="5" s="1"/>
  <c r="K361" i="5" s="1"/>
  <c r="E361" i="5"/>
  <c r="G359" i="5"/>
  <c r="I359" i="5" s="1"/>
  <c r="K359" i="5" s="1"/>
  <c r="E359" i="5"/>
  <c r="E358" i="5"/>
  <c r="G358" i="5" s="1"/>
  <c r="I358" i="5" s="1"/>
  <c r="K358" i="5" s="1"/>
  <c r="E357" i="5"/>
  <c r="G357" i="5" s="1"/>
  <c r="I357" i="5" s="1"/>
  <c r="K357" i="5" s="1"/>
  <c r="E356" i="5"/>
  <c r="G356" i="5" s="1"/>
  <c r="I356" i="5" s="1"/>
  <c r="K356" i="5" s="1"/>
  <c r="G355" i="5"/>
  <c r="I355" i="5" s="1"/>
  <c r="K355" i="5" s="1"/>
  <c r="E355" i="5"/>
  <c r="E354" i="5"/>
  <c r="G354" i="5" s="1"/>
  <c r="I354" i="5" s="1"/>
  <c r="K354" i="5" s="1"/>
  <c r="G353" i="5"/>
  <c r="I353" i="5" s="1"/>
  <c r="K353" i="5" s="1"/>
  <c r="E353" i="5"/>
  <c r="G352" i="5"/>
  <c r="I352" i="5" s="1"/>
  <c r="K352" i="5" s="1"/>
  <c r="E352" i="5"/>
  <c r="G351" i="5"/>
  <c r="I351" i="5" s="1"/>
  <c r="K351" i="5" s="1"/>
  <c r="E351" i="5"/>
  <c r="E350" i="5"/>
  <c r="G350" i="5" s="1"/>
  <c r="I350" i="5" s="1"/>
  <c r="K350" i="5" s="1"/>
  <c r="E349" i="5"/>
  <c r="G349" i="5" s="1"/>
  <c r="I349" i="5" s="1"/>
  <c r="K349" i="5" s="1"/>
  <c r="E348" i="5"/>
  <c r="G348" i="5" s="1"/>
  <c r="I348" i="5" s="1"/>
  <c r="K348" i="5" s="1"/>
  <c r="G347" i="5"/>
  <c r="I347" i="5" s="1"/>
  <c r="K347" i="5" s="1"/>
  <c r="E347" i="5"/>
  <c r="E346" i="5"/>
  <c r="G346" i="5" s="1"/>
  <c r="I346" i="5" s="1"/>
  <c r="G344" i="5"/>
  <c r="I344" i="5" s="1"/>
  <c r="K344" i="5" s="1"/>
  <c r="E344" i="5"/>
  <c r="G343" i="5"/>
  <c r="I343" i="5" s="1"/>
  <c r="K343" i="5" s="1"/>
  <c r="E343" i="5"/>
  <c r="E342" i="5"/>
  <c r="G342" i="5" s="1"/>
  <c r="I342" i="5" s="1"/>
  <c r="K342" i="5" s="1"/>
  <c r="E341" i="5"/>
  <c r="G341" i="5" s="1"/>
  <c r="I341" i="5" s="1"/>
  <c r="K341" i="5" s="1"/>
  <c r="E340" i="5"/>
  <c r="G340" i="5" s="1"/>
  <c r="I340" i="5" s="1"/>
  <c r="E338" i="5"/>
  <c r="G338" i="5" s="1"/>
  <c r="I338" i="5" s="1"/>
  <c r="K338" i="5" s="1"/>
  <c r="G337" i="5"/>
  <c r="I337" i="5" s="1"/>
  <c r="K337" i="5" s="1"/>
  <c r="E337" i="5"/>
  <c r="G336" i="5"/>
  <c r="I336" i="5" s="1"/>
  <c r="K336" i="5" s="1"/>
  <c r="E336" i="5"/>
  <c r="G335" i="5"/>
  <c r="I335" i="5" s="1"/>
  <c r="E335" i="5"/>
  <c r="E334" i="5"/>
  <c r="F334" i="5" s="1"/>
  <c r="E333" i="5"/>
  <c r="G333" i="5" s="1"/>
  <c r="I333" i="5" s="1"/>
  <c r="K333" i="5" s="1"/>
  <c r="E332" i="5"/>
  <c r="G332" i="5" s="1"/>
  <c r="I332" i="5" s="1"/>
  <c r="K332" i="5" s="1"/>
  <c r="G331" i="5"/>
  <c r="I331" i="5" s="1"/>
  <c r="K331" i="5" s="1"/>
  <c r="E331" i="5"/>
  <c r="E330" i="5"/>
  <c r="G330" i="5" s="1"/>
  <c r="I330" i="5" s="1"/>
  <c r="K330" i="5" s="1"/>
  <c r="G329" i="5"/>
  <c r="I329" i="5" s="1"/>
  <c r="K329" i="5" s="1"/>
  <c r="E329" i="5"/>
  <c r="G328" i="5"/>
  <c r="I328" i="5" s="1"/>
  <c r="K328" i="5" s="1"/>
  <c r="E328" i="5"/>
  <c r="G327" i="5"/>
  <c r="I327" i="5" s="1"/>
  <c r="K327" i="5" s="1"/>
  <c r="E327" i="5"/>
  <c r="E326" i="5"/>
  <c r="G326" i="5" s="1"/>
  <c r="I326" i="5" s="1"/>
  <c r="K326" i="5" s="1"/>
  <c r="E325" i="5"/>
  <c r="G325" i="5" s="1"/>
  <c r="I325" i="5" s="1"/>
  <c r="K325" i="5" s="1"/>
  <c r="E324" i="5"/>
  <c r="G324" i="5" s="1"/>
  <c r="I324" i="5" s="1"/>
  <c r="K324" i="5" s="1"/>
  <c r="G323" i="5"/>
  <c r="I323" i="5" s="1"/>
  <c r="K323" i="5" s="1"/>
  <c r="E323" i="5"/>
  <c r="E322" i="5"/>
  <c r="G322" i="5" s="1"/>
  <c r="I322" i="5" s="1"/>
  <c r="K322" i="5" s="1"/>
  <c r="G321" i="5"/>
  <c r="I321" i="5" s="1"/>
  <c r="K321" i="5" s="1"/>
  <c r="E321" i="5"/>
  <c r="G320" i="5"/>
  <c r="I320" i="5" s="1"/>
  <c r="K320" i="5" s="1"/>
  <c r="E320" i="5"/>
  <c r="G319" i="5"/>
  <c r="I319" i="5" s="1"/>
  <c r="K319" i="5" s="1"/>
  <c r="E319" i="5"/>
  <c r="E318" i="5"/>
  <c r="E317" i="5" s="1"/>
  <c r="F317" i="5" s="1"/>
  <c r="E316" i="5"/>
  <c r="G316" i="5" s="1"/>
  <c r="I316" i="5" s="1"/>
  <c r="K316" i="5" s="1"/>
  <c r="G315" i="5"/>
  <c r="I315" i="5" s="1"/>
  <c r="K315" i="5" s="1"/>
  <c r="E315" i="5"/>
  <c r="E314" i="5"/>
  <c r="G314" i="5" s="1"/>
  <c r="I314" i="5" s="1"/>
  <c r="K314" i="5" s="1"/>
  <c r="G313" i="5"/>
  <c r="I313" i="5" s="1"/>
  <c r="K313" i="5" s="1"/>
  <c r="E313" i="5"/>
  <c r="G312" i="5"/>
  <c r="I312" i="5" s="1"/>
  <c r="K312" i="5" s="1"/>
  <c r="E312" i="5"/>
  <c r="G311" i="5"/>
  <c r="I311" i="5" s="1"/>
  <c r="K311" i="5" s="1"/>
  <c r="E311" i="5"/>
  <c r="E310" i="5"/>
  <c r="G310" i="5" s="1"/>
  <c r="I310" i="5" s="1"/>
  <c r="K310" i="5" s="1"/>
  <c r="E309" i="5"/>
  <c r="G309" i="5" s="1"/>
  <c r="I309" i="5" s="1"/>
  <c r="K309" i="5" s="1"/>
  <c r="E308" i="5"/>
  <c r="G308" i="5" s="1"/>
  <c r="I308" i="5" s="1"/>
  <c r="K308" i="5" s="1"/>
  <c r="G307" i="5"/>
  <c r="I307" i="5" s="1"/>
  <c r="K307" i="5" s="1"/>
  <c r="E307" i="5"/>
  <c r="E306" i="5"/>
  <c r="G306" i="5" s="1"/>
  <c r="I306" i="5" s="1"/>
  <c r="K306" i="5" s="1"/>
  <c r="G305" i="5"/>
  <c r="I305" i="5" s="1"/>
  <c r="K305" i="5" s="1"/>
  <c r="E305" i="5"/>
  <c r="G304" i="5"/>
  <c r="I304" i="5" s="1"/>
  <c r="E304" i="5"/>
  <c r="E303" i="5" s="1"/>
  <c r="F303" i="5" s="1"/>
  <c r="E302" i="5"/>
  <c r="G302" i="5" s="1"/>
  <c r="I302" i="5" s="1"/>
  <c r="K302" i="5" s="1"/>
  <c r="E301" i="5"/>
  <c r="G301" i="5" s="1"/>
  <c r="I301" i="5" s="1"/>
  <c r="K301" i="5" s="1"/>
  <c r="E300" i="5"/>
  <c r="G300" i="5" s="1"/>
  <c r="I300" i="5" s="1"/>
  <c r="K300" i="5" s="1"/>
  <c r="G299" i="5"/>
  <c r="I299" i="5" s="1"/>
  <c r="K299" i="5" s="1"/>
  <c r="E299" i="5"/>
  <c r="E298" i="5"/>
  <c r="G298" i="5" s="1"/>
  <c r="I298" i="5" s="1"/>
  <c r="K298" i="5" s="1"/>
  <c r="G297" i="5"/>
  <c r="I297" i="5" s="1"/>
  <c r="K297" i="5" s="1"/>
  <c r="E297" i="5"/>
  <c r="G296" i="5"/>
  <c r="I296" i="5" s="1"/>
  <c r="K296" i="5" s="1"/>
  <c r="E296" i="5"/>
  <c r="G295" i="5"/>
  <c r="I295" i="5" s="1"/>
  <c r="K295" i="5" s="1"/>
  <c r="E295" i="5"/>
  <c r="E294" i="5"/>
  <c r="G294" i="5" s="1"/>
  <c r="I294" i="5" s="1"/>
  <c r="K294" i="5" s="1"/>
  <c r="E293" i="5"/>
  <c r="G293" i="5" s="1"/>
  <c r="I293" i="5" s="1"/>
  <c r="K293" i="5" s="1"/>
  <c r="E292" i="5"/>
  <c r="G292" i="5" s="1"/>
  <c r="I292" i="5" s="1"/>
  <c r="K292" i="5" s="1"/>
  <c r="G291" i="5"/>
  <c r="I291" i="5" s="1"/>
  <c r="K291" i="5" s="1"/>
  <c r="E291" i="5"/>
  <c r="E290" i="5"/>
  <c r="G290" i="5" s="1"/>
  <c r="I290" i="5" s="1"/>
  <c r="K290" i="5" s="1"/>
  <c r="G289" i="5"/>
  <c r="I289" i="5" s="1"/>
  <c r="E289" i="5"/>
  <c r="G287" i="5"/>
  <c r="I287" i="5" s="1"/>
  <c r="K287" i="5" s="1"/>
  <c r="E287" i="5"/>
  <c r="E286" i="5"/>
  <c r="G286" i="5" s="1"/>
  <c r="I286" i="5" s="1"/>
  <c r="K286" i="5" s="1"/>
  <c r="E285" i="5"/>
  <c r="G285" i="5" s="1"/>
  <c r="I285" i="5" s="1"/>
  <c r="K285" i="5" s="1"/>
  <c r="E284" i="5"/>
  <c r="G284" i="5" s="1"/>
  <c r="I284" i="5" s="1"/>
  <c r="K284" i="5" s="1"/>
  <c r="G283" i="5"/>
  <c r="I283" i="5" s="1"/>
  <c r="K283" i="5" s="1"/>
  <c r="E283" i="5"/>
  <c r="E282" i="5"/>
  <c r="G282" i="5" s="1"/>
  <c r="I282" i="5" s="1"/>
  <c r="K282" i="5" s="1"/>
  <c r="G281" i="5"/>
  <c r="I281" i="5" s="1"/>
  <c r="K281" i="5" s="1"/>
  <c r="E281" i="5"/>
  <c r="G280" i="5"/>
  <c r="I280" i="5" s="1"/>
  <c r="E280" i="5"/>
  <c r="E279" i="5" s="1"/>
  <c r="F279" i="5" s="1"/>
  <c r="E278" i="5"/>
  <c r="G278" i="5" s="1"/>
  <c r="I278" i="5" s="1"/>
  <c r="K278" i="5" s="1"/>
  <c r="E277" i="5"/>
  <c r="G277" i="5" s="1"/>
  <c r="I277" i="5" s="1"/>
  <c r="K277" i="5" s="1"/>
  <c r="E276" i="5"/>
  <c r="G276" i="5" s="1"/>
  <c r="I276" i="5" s="1"/>
  <c r="K276" i="5" s="1"/>
  <c r="G275" i="5"/>
  <c r="I275" i="5" s="1"/>
  <c r="E275" i="5"/>
  <c r="G273" i="5"/>
  <c r="I273" i="5" s="1"/>
  <c r="K273" i="5" s="1"/>
  <c r="E273" i="5"/>
  <c r="G272" i="5"/>
  <c r="I272" i="5" s="1"/>
  <c r="K272" i="5" s="1"/>
  <c r="E272" i="5"/>
  <c r="G271" i="5"/>
  <c r="I271" i="5" s="1"/>
  <c r="K271" i="5" s="1"/>
  <c r="E271" i="5"/>
  <c r="E270" i="5"/>
  <c r="G270" i="5" s="1"/>
  <c r="I270" i="5" s="1"/>
  <c r="K270" i="5" s="1"/>
  <c r="E269" i="5"/>
  <c r="G269" i="5" s="1"/>
  <c r="I269" i="5" s="1"/>
  <c r="K269" i="5" s="1"/>
  <c r="E268" i="5"/>
  <c r="G268" i="5" s="1"/>
  <c r="I268" i="5" s="1"/>
  <c r="K268" i="5" s="1"/>
  <c r="G267" i="5"/>
  <c r="I267" i="5" s="1"/>
  <c r="K267" i="5" s="1"/>
  <c r="E267" i="5"/>
  <c r="E266" i="5"/>
  <c r="G266" i="5" s="1"/>
  <c r="I266" i="5" s="1"/>
  <c r="K266" i="5" s="1"/>
  <c r="G265" i="5"/>
  <c r="I265" i="5" s="1"/>
  <c r="K265" i="5" s="1"/>
  <c r="E265" i="5"/>
  <c r="G264" i="5"/>
  <c r="I264" i="5" s="1"/>
  <c r="K264" i="5" s="1"/>
  <c r="E264" i="5"/>
  <c r="G263" i="5"/>
  <c r="I263" i="5" s="1"/>
  <c r="K263" i="5" s="1"/>
  <c r="E263" i="5"/>
  <c r="E262" i="5"/>
  <c r="G262" i="5" s="1"/>
  <c r="I262" i="5" s="1"/>
  <c r="K262" i="5" s="1"/>
  <c r="E261" i="5"/>
  <c r="G261" i="5" s="1"/>
  <c r="I261" i="5" s="1"/>
  <c r="K261" i="5" s="1"/>
  <c r="E260" i="5"/>
  <c r="G260" i="5" s="1"/>
  <c r="I260" i="5" s="1"/>
  <c r="K260" i="5" s="1"/>
  <c r="G259" i="5"/>
  <c r="I259" i="5" s="1"/>
  <c r="K259" i="5" s="1"/>
  <c r="E259" i="5"/>
  <c r="E258" i="5"/>
  <c r="G258" i="5" s="1"/>
  <c r="I258" i="5" s="1"/>
  <c r="K258" i="5" s="1"/>
  <c r="G257" i="5"/>
  <c r="I257" i="5" s="1"/>
  <c r="K257" i="5" s="1"/>
  <c r="E257" i="5"/>
  <c r="G256" i="5"/>
  <c r="I256" i="5" s="1"/>
  <c r="K256" i="5" s="1"/>
  <c r="E256" i="5"/>
  <c r="G255" i="5"/>
  <c r="I255" i="5" s="1"/>
  <c r="E255" i="5"/>
  <c r="E254" i="5"/>
  <c r="F254" i="5" s="1"/>
  <c r="E253" i="5"/>
  <c r="G253" i="5" s="1"/>
  <c r="I253" i="5" s="1"/>
  <c r="K253" i="5" s="1"/>
  <c r="E252" i="5"/>
  <c r="G252" i="5" s="1"/>
  <c r="I252" i="5" s="1"/>
  <c r="E250" i="5"/>
  <c r="G250" i="5" s="1"/>
  <c r="I250" i="5" s="1"/>
  <c r="K250" i="5" s="1"/>
  <c r="G248" i="5"/>
  <c r="I248" i="5" s="1"/>
  <c r="K248" i="5" s="1"/>
  <c r="E248" i="5"/>
  <c r="G246" i="5"/>
  <c r="I246" i="5" s="1"/>
  <c r="K246" i="5" s="1"/>
  <c r="E246" i="5"/>
  <c r="G244" i="5"/>
  <c r="I244" i="5" s="1"/>
  <c r="K244" i="5" s="1"/>
  <c r="E244" i="5"/>
  <c r="E243" i="5"/>
  <c r="G243" i="5" s="1"/>
  <c r="I243" i="5" s="1"/>
  <c r="K243" i="5" s="1"/>
  <c r="E242" i="5"/>
  <c r="G242" i="5" s="1"/>
  <c r="I242" i="5" s="1"/>
  <c r="K242" i="5" s="1"/>
  <c r="E241" i="5"/>
  <c r="G241" i="5" s="1"/>
  <c r="I241" i="5" s="1"/>
  <c r="K241" i="5" s="1"/>
  <c r="G240" i="5"/>
  <c r="I240" i="5" s="1"/>
  <c r="K240" i="5" s="1"/>
  <c r="E240" i="5"/>
  <c r="E239" i="5"/>
  <c r="G239" i="5" s="1"/>
  <c r="I239" i="5" s="1"/>
  <c r="K239" i="5" s="1"/>
  <c r="G238" i="5"/>
  <c r="I238" i="5" s="1"/>
  <c r="K238" i="5" s="1"/>
  <c r="E238" i="5"/>
  <c r="G237" i="5"/>
  <c r="I237" i="5" s="1"/>
  <c r="K237" i="5" s="1"/>
  <c r="E237" i="5"/>
  <c r="G236" i="5"/>
  <c r="I236" i="5" s="1"/>
  <c r="K236" i="5" s="1"/>
  <c r="E236" i="5"/>
  <c r="E235" i="5"/>
  <c r="G235" i="5" s="1"/>
  <c r="I235" i="5" s="1"/>
  <c r="K235" i="5" s="1"/>
  <c r="E234" i="5"/>
  <c r="G234" i="5" s="1"/>
  <c r="I234" i="5" s="1"/>
  <c r="G232" i="5"/>
  <c r="I232" i="5" s="1"/>
  <c r="K232" i="5" s="1"/>
  <c r="E232" i="5"/>
  <c r="E231" i="5"/>
  <c r="G231" i="5" s="1"/>
  <c r="I231" i="5" s="1"/>
  <c r="K231" i="5" s="1"/>
  <c r="G230" i="5"/>
  <c r="I230" i="5" s="1"/>
  <c r="K230" i="5" s="1"/>
  <c r="E230" i="5"/>
  <c r="G229" i="5"/>
  <c r="I229" i="5" s="1"/>
  <c r="K229" i="5" s="1"/>
  <c r="E229" i="5"/>
  <c r="G228" i="5"/>
  <c r="I228" i="5" s="1"/>
  <c r="K228" i="5" s="1"/>
  <c r="E228" i="5"/>
  <c r="E227" i="5"/>
  <c r="G227" i="5" s="1"/>
  <c r="I227" i="5" s="1"/>
  <c r="K227" i="5" s="1"/>
  <c r="E226" i="5"/>
  <c r="G226" i="5" s="1"/>
  <c r="I226" i="5" s="1"/>
  <c r="G224" i="5"/>
  <c r="I224" i="5" s="1"/>
  <c r="K224" i="5" s="1"/>
  <c r="E224" i="5"/>
  <c r="E223" i="5"/>
  <c r="G223" i="5" s="1"/>
  <c r="I223" i="5" s="1"/>
  <c r="K223" i="5" s="1"/>
  <c r="G222" i="5"/>
  <c r="I222" i="5" s="1"/>
  <c r="K222" i="5" s="1"/>
  <c r="E222" i="5"/>
  <c r="G221" i="5"/>
  <c r="I221" i="5" s="1"/>
  <c r="K221" i="5" s="1"/>
  <c r="E221" i="5"/>
  <c r="G220" i="5"/>
  <c r="I220" i="5" s="1"/>
  <c r="K220" i="5" s="1"/>
  <c r="E220" i="5"/>
  <c r="E219" i="5"/>
  <c r="E218" i="5" s="1"/>
  <c r="F218" i="5" s="1"/>
  <c r="E217" i="5"/>
  <c r="G217" i="5" s="1"/>
  <c r="I217" i="5" s="1"/>
  <c r="K217" i="5" s="1"/>
  <c r="G216" i="5"/>
  <c r="I216" i="5" s="1"/>
  <c r="K216" i="5" s="1"/>
  <c r="E216" i="5"/>
  <c r="E215" i="5"/>
  <c r="G215" i="5" s="1"/>
  <c r="I215" i="5" s="1"/>
  <c r="K215" i="5" s="1"/>
  <c r="G214" i="5"/>
  <c r="I214" i="5" s="1"/>
  <c r="K214" i="5" s="1"/>
  <c r="E214" i="5"/>
  <c r="G213" i="5"/>
  <c r="I213" i="5" s="1"/>
  <c r="K213" i="5" s="1"/>
  <c r="E213" i="5"/>
  <c r="G212" i="5"/>
  <c r="I212" i="5" s="1"/>
  <c r="K212" i="5" s="1"/>
  <c r="E212" i="5"/>
  <c r="E211" i="5"/>
  <c r="E210" i="5" s="1"/>
  <c r="F210" i="5" s="1"/>
  <c r="E209" i="5"/>
  <c r="G209" i="5" s="1"/>
  <c r="I209" i="5" s="1"/>
  <c r="K209" i="5" s="1"/>
  <c r="G208" i="5"/>
  <c r="I208" i="5" s="1"/>
  <c r="K208" i="5" s="1"/>
  <c r="E208" i="5"/>
  <c r="E207" i="5"/>
  <c r="G207" i="5" s="1"/>
  <c r="I207" i="5" s="1"/>
  <c r="K207" i="5" s="1"/>
  <c r="G206" i="5"/>
  <c r="I206" i="5" s="1"/>
  <c r="K206" i="5" s="1"/>
  <c r="E206" i="5"/>
  <c r="G205" i="5"/>
  <c r="I205" i="5" s="1"/>
  <c r="E205" i="5"/>
  <c r="E204" i="5" s="1"/>
  <c r="F204" i="5" s="1"/>
  <c r="E203" i="5"/>
  <c r="G203" i="5" s="1"/>
  <c r="I203" i="5" s="1"/>
  <c r="K203" i="5" s="1"/>
  <c r="E202" i="5"/>
  <c r="G202" i="5" s="1"/>
  <c r="I202" i="5" s="1"/>
  <c r="K202" i="5" s="1"/>
  <c r="E201" i="5"/>
  <c r="G201" i="5" s="1"/>
  <c r="I201" i="5" s="1"/>
  <c r="K201" i="5" s="1"/>
  <c r="G200" i="5"/>
  <c r="I200" i="5" s="1"/>
  <c r="K200" i="5" s="1"/>
  <c r="E200" i="5"/>
  <c r="E199" i="5"/>
  <c r="G199" i="5" s="1"/>
  <c r="I199" i="5" s="1"/>
  <c r="G197" i="5"/>
  <c r="I197" i="5" s="1"/>
  <c r="K197" i="5" s="1"/>
  <c r="E197" i="5"/>
  <c r="G195" i="5"/>
  <c r="I195" i="5" s="1"/>
  <c r="K195" i="5" s="1"/>
  <c r="E195" i="5"/>
  <c r="E194" i="5"/>
  <c r="G194" i="5" s="1"/>
  <c r="I194" i="5" s="1"/>
  <c r="K194" i="5" s="1"/>
  <c r="E193" i="5"/>
  <c r="G193" i="5" s="1"/>
  <c r="I193" i="5" s="1"/>
  <c r="K193" i="5" s="1"/>
  <c r="E192" i="5"/>
  <c r="G192" i="5" s="1"/>
  <c r="I192" i="5" s="1"/>
  <c r="K192" i="5" s="1"/>
  <c r="G191" i="5"/>
  <c r="I191" i="5" s="1"/>
  <c r="K191" i="5" s="1"/>
  <c r="E191" i="5"/>
  <c r="E190" i="5"/>
  <c r="G190" i="5" s="1"/>
  <c r="I190" i="5" s="1"/>
  <c r="K190" i="5" s="1"/>
  <c r="G189" i="5"/>
  <c r="I189" i="5" s="1"/>
  <c r="K189" i="5" s="1"/>
  <c r="E189" i="5"/>
  <c r="G188" i="5"/>
  <c r="I188" i="5" s="1"/>
  <c r="K188" i="5" s="1"/>
  <c r="E188" i="5"/>
  <c r="G187" i="5"/>
  <c r="I187" i="5" s="1"/>
  <c r="K187" i="5" s="1"/>
  <c r="E187" i="5"/>
  <c r="E186" i="5"/>
  <c r="G186" i="5" s="1"/>
  <c r="I186" i="5" s="1"/>
  <c r="K186" i="5" s="1"/>
  <c r="E185" i="5"/>
  <c r="G185" i="5" s="1"/>
  <c r="I185" i="5" s="1"/>
  <c r="G183" i="5"/>
  <c r="I183" i="5" s="1"/>
  <c r="K183" i="5" s="1"/>
  <c r="E183" i="5"/>
  <c r="E182" i="5"/>
  <c r="G182" i="5" s="1"/>
  <c r="I182" i="5" s="1"/>
  <c r="K182" i="5" s="1"/>
  <c r="G181" i="5"/>
  <c r="I181" i="5" s="1"/>
  <c r="K181" i="5" s="1"/>
  <c r="E181" i="5"/>
  <c r="G180" i="5"/>
  <c r="I180" i="5" s="1"/>
  <c r="K180" i="5" s="1"/>
  <c r="E180" i="5"/>
  <c r="G179" i="5"/>
  <c r="I179" i="5" s="1"/>
  <c r="K179" i="5" s="1"/>
  <c r="E179" i="5"/>
  <c r="E178" i="5"/>
  <c r="G178" i="5" s="1"/>
  <c r="I178" i="5" s="1"/>
  <c r="K178" i="5" s="1"/>
  <c r="E177" i="5"/>
  <c r="G177" i="5" s="1"/>
  <c r="I177" i="5" s="1"/>
  <c r="K177" i="5" s="1"/>
  <c r="E176" i="5"/>
  <c r="G176" i="5" s="1"/>
  <c r="I176" i="5" s="1"/>
  <c r="K176" i="5" s="1"/>
  <c r="G175" i="5"/>
  <c r="I175" i="5" s="1"/>
  <c r="E175" i="5"/>
  <c r="G173" i="5"/>
  <c r="I173" i="5" s="1"/>
  <c r="K173" i="5" s="1"/>
  <c r="E173" i="5"/>
  <c r="G172" i="5"/>
  <c r="I172" i="5" s="1"/>
  <c r="K172" i="5" s="1"/>
  <c r="E172" i="5"/>
  <c r="G171" i="5"/>
  <c r="I171" i="5" s="1"/>
  <c r="K171" i="5" s="1"/>
  <c r="E171" i="5"/>
  <c r="E170" i="5"/>
  <c r="G170" i="5" s="1"/>
  <c r="I170" i="5" s="1"/>
  <c r="K170" i="5" s="1"/>
  <c r="E169" i="5"/>
  <c r="G169" i="5" s="1"/>
  <c r="I169" i="5" s="1"/>
  <c r="K169" i="5" s="1"/>
  <c r="E168" i="5"/>
  <c r="G168" i="5" s="1"/>
  <c r="I168" i="5" s="1"/>
  <c r="K168" i="5" s="1"/>
  <c r="G167" i="5"/>
  <c r="I167" i="5" s="1"/>
  <c r="K167" i="5" s="1"/>
  <c r="E167" i="5"/>
  <c r="E166" i="5"/>
  <c r="G166" i="5" s="1"/>
  <c r="I166" i="5" s="1"/>
  <c r="K166" i="5" s="1"/>
  <c r="G165" i="5"/>
  <c r="I165" i="5" s="1"/>
  <c r="K165" i="5" s="1"/>
  <c r="E165" i="5"/>
  <c r="G164" i="5"/>
  <c r="I164" i="5" s="1"/>
  <c r="K164" i="5" s="1"/>
  <c r="E164" i="5"/>
  <c r="G163" i="5"/>
  <c r="I163" i="5" s="1"/>
  <c r="K163" i="5" s="1"/>
  <c r="E163" i="5"/>
  <c r="E162" i="5"/>
  <c r="G162" i="5" s="1"/>
  <c r="I162" i="5" s="1"/>
  <c r="K162" i="5" s="1"/>
  <c r="E161" i="5"/>
  <c r="G161" i="5" s="1"/>
  <c r="I161" i="5" s="1"/>
  <c r="K161" i="5" s="1"/>
  <c r="E160" i="5"/>
  <c r="G160" i="5" s="1"/>
  <c r="I160" i="5" s="1"/>
  <c r="K160" i="5" s="1"/>
  <c r="G159" i="5"/>
  <c r="I159" i="5" s="1"/>
  <c r="K159" i="5" s="1"/>
  <c r="E159" i="5"/>
  <c r="E158" i="5"/>
  <c r="G158" i="5" s="1"/>
  <c r="I158" i="5" s="1"/>
  <c r="K158" i="5" s="1"/>
  <c r="G157" i="5"/>
  <c r="I157" i="5" s="1"/>
  <c r="K157" i="5" s="1"/>
  <c r="E157" i="5"/>
  <c r="G156" i="5"/>
  <c r="I156" i="5" s="1"/>
  <c r="E156" i="5"/>
  <c r="E155" i="5" s="1"/>
  <c r="F155" i="5" s="1"/>
  <c r="E154" i="5"/>
  <c r="G154" i="5" s="1"/>
  <c r="I154" i="5" s="1"/>
  <c r="K154" i="5" s="1"/>
  <c r="E153" i="5"/>
  <c r="G153" i="5" s="1"/>
  <c r="I153" i="5" s="1"/>
  <c r="K153" i="5" s="1"/>
  <c r="E152" i="5"/>
  <c r="G152" i="5" s="1"/>
  <c r="I152" i="5" s="1"/>
  <c r="K152" i="5" s="1"/>
  <c r="G151" i="5"/>
  <c r="I151" i="5" s="1"/>
  <c r="K151" i="5" s="1"/>
  <c r="E151" i="5"/>
  <c r="E150" i="5"/>
  <c r="G150" i="5" s="1"/>
  <c r="I150" i="5" s="1"/>
  <c r="K150" i="5" s="1"/>
  <c r="G148" i="5"/>
  <c r="I148" i="5" s="1"/>
  <c r="K148" i="5" s="1"/>
  <c r="E148" i="5"/>
  <c r="G147" i="5"/>
  <c r="I147" i="5" s="1"/>
  <c r="E147" i="5"/>
  <c r="E146" i="5" s="1"/>
  <c r="F146" i="5" s="1"/>
  <c r="E145" i="5"/>
  <c r="G145" i="5" s="1"/>
  <c r="I145" i="5" s="1"/>
  <c r="K145" i="5" s="1"/>
  <c r="E143" i="5"/>
  <c r="G143" i="5" s="1"/>
  <c r="I143" i="5" s="1"/>
  <c r="K143" i="5" s="1"/>
  <c r="E141" i="5"/>
  <c r="G141" i="5" s="1"/>
  <c r="I141" i="5" s="1"/>
  <c r="K141" i="5" s="1"/>
  <c r="G139" i="5"/>
  <c r="I139" i="5" s="1"/>
  <c r="K139" i="5" s="1"/>
  <c r="E139" i="5"/>
  <c r="E137" i="5"/>
  <c r="G137" i="5" s="1"/>
  <c r="I137" i="5" s="1"/>
  <c r="K137" i="5" s="1"/>
  <c r="G136" i="5"/>
  <c r="I136" i="5" s="1"/>
  <c r="E136" i="5"/>
  <c r="G134" i="5"/>
  <c r="I134" i="5" s="1"/>
  <c r="K134" i="5" s="1"/>
  <c r="E134" i="5"/>
  <c r="E132" i="5"/>
  <c r="G132" i="5" s="1"/>
  <c r="I132" i="5" s="1"/>
  <c r="K132" i="5" s="1"/>
  <c r="E131" i="5"/>
  <c r="G131" i="5" s="1"/>
  <c r="I131" i="5" s="1"/>
  <c r="K131" i="5" s="1"/>
  <c r="E130" i="5"/>
  <c r="G130" i="5" s="1"/>
  <c r="I130" i="5" s="1"/>
  <c r="F129" i="5"/>
  <c r="E129" i="5"/>
  <c r="E128" i="5"/>
  <c r="G128" i="5" s="1"/>
  <c r="I128" i="5" s="1"/>
  <c r="G126" i="5"/>
  <c r="I126" i="5" s="1"/>
  <c r="E126" i="5"/>
  <c r="E125" i="5" s="1"/>
  <c r="F125" i="5" s="1"/>
  <c r="E124" i="5"/>
  <c r="G124" i="5" s="1"/>
  <c r="I124" i="5" s="1"/>
  <c r="K124" i="5" s="1"/>
  <c r="E123" i="5"/>
  <c r="G123" i="5" s="1"/>
  <c r="I123" i="5" s="1"/>
  <c r="K123" i="5" s="1"/>
  <c r="E122" i="5"/>
  <c r="G122" i="5" s="1"/>
  <c r="I122" i="5" s="1"/>
  <c r="K122" i="5" s="1"/>
  <c r="G121" i="5"/>
  <c r="I121" i="5" s="1"/>
  <c r="K121" i="5" s="1"/>
  <c r="E121" i="5"/>
  <c r="E120" i="5"/>
  <c r="G120" i="5" s="1"/>
  <c r="I120" i="5" s="1"/>
  <c r="K120" i="5" s="1"/>
  <c r="G119" i="5"/>
  <c r="I119" i="5" s="1"/>
  <c r="K119" i="5" s="1"/>
  <c r="E119" i="5"/>
  <c r="G118" i="5"/>
  <c r="I118" i="5" s="1"/>
  <c r="K118" i="5" s="1"/>
  <c r="E118" i="5"/>
  <c r="G117" i="5"/>
  <c r="I117" i="5" s="1"/>
  <c r="K117" i="5" s="1"/>
  <c r="E117" i="5"/>
  <c r="E116" i="5"/>
  <c r="E115" i="5" s="1"/>
  <c r="F115" i="5" s="1"/>
  <c r="E114" i="5"/>
  <c r="G114" i="5" s="1"/>
  <c r="I114" i="5" s="1"/>
  <c r="K114" i="5" s="1"/>
  <c r="G113" i="5"/>
  <c r="I113" i="5" s="1"/>
  <c r="K113" i="5" s="1"/>
  <c r="E113" i="5"/>
  <c r="E112" i="5"/>
  <c r="G112" i="5" s="1"/>
  <c r="I112" i="5" s="1"/>
  <c r="K112" i="5" s="1"/>
  <c r="G111" i="5"/>
  <c r="I111" i="5" s="1"/>
  <c r="K111" i="5" s="1"/>
  <c r="E111" i="5"/>
  <c r="G110" i="5"/>
  <c r="I110" i="5" s="1"/>
  <c r="K110" i="5" s="1"/>
  <c r="E110" i="5"/>
  <c r="G109" i="5"/>
  <c r="I109" i="5" s="1"/>
  <c r="K109" i="5" s="1"/>
  <c r="E109" i="5"/>
  <c r="E108" i="5"/>
  <c r="G108" i="5" s="1"/>
  <c r="I108" i="5" s="1"/>
  <c r="K108" i="5" s="1"/>
  <c r="E107" i="5"/>
  <c r="G107" i="5" s="1"/>
  <c r="I107" i="5" s="1"/>
  <c r="K107" i="5" s="1"/>
  <c r="E106" i="5"/>
  <c r="G106" i="5" s="1"/>
  <c r="I106" i="5" s="1"/>
  <c r="K106" i="5" s="1"/>
  <c r="G105" i="5"/>
  <c r="I105" i="5" s="1"/>
  <c r="K105" i="5" s="1"/>
  <c r="E105" i="5"/>
  <c r="E104" i="5"/>
  <c r="G104" i="5" s="1"/>
  <c r="I104" i="5" s="1"/>
  <c r="K104" i="5" s="1"/>
  <c r="G103" i="5"/>
  <c r="I103" i="5" s="1"/>
  <c r="K103" i="5" s="1"/>
  <c r="E103" i="5"/>
  <c r="G102" i="5"/>
  <c r="I102" i="5" s="1"/>
  <c r="K102" i="5" s="1"/>
  <c r="E102" i="5"/>
  <c r="G101" i="5"/>
  <c r="I101" i="5" s="1"/>
  <c r="K101" i="5" s="1"/>
  <c r="E101" i="5"/>
  <c r="E100" i="5"/>
  <c r="G100" i="5" s="1"/>
  <c r="I100" i="5" s="1"/>
  <c r="K100" i="5" s="1"/>
  <c r="E99" i="5"/>
  <c r="G99" i="5" s="1"/>
  <c r="I99" i="5" s="1"/>
  <c r="K99" i="5" s="1"/>
  <c r="E98" i="5"/>
  <c r="G98" i="5" s="1"/>
  <c r="I98" i="5" s="1"/>
  <c r="E96" i="5"/>
  <c r="G96" i="5" s="1"/>
  <c r="I96" i="5" s="1"/>
  <c r="K96" i="5" s="1"/>
  <c r="G95" i="5"/>
  <c r="I95" i="5" s="1"/>
  <c r="K95" i="5" s="1"/>
  <c r="E95" i="5"/>
  <c r="G94" i="5"/>
  <c r="I94" i="5" s="1"/>
  <c r="K94" i="5" s="1"/>
  <c r="E94" i="5"/>
  <c r="G93" i="5"/>
  <c r="I93" i="5" s="1"/>
  <c r="K93" i="5" s="1"/>
  <c r="E93" i="5"/>
  <c r="E92" i="5"/>
  <c r="G92" i="5" s="1"/>
  <c r="I92" i="5" s="1"/>
  <c r="K92" i="5" s="1"/>
  <c r="E91" i="5"/>
  <c r="G91" i="5" s="1"/>
  <c r="I91" i="5" s="1"/>
  <c r="K91" i="5" s="1"/>
  <c r="E90" i="5"/>
  <c r="G90" i="5" s="1"/>
  <c r="I90" i="5" s="1"/>
  <c r="K90" i="5" s="1"/>
  <c r="G89" i="5"/>
  <c r="I89" i="5" s="1"/>
  <c r="K89" i="5" s="1"/>
  <c r="E89" i="5"/>
  <c r="E88" i="5"/>
  <c r="G88" i="5" s="1"/>
  <c r="I88" i="5" s="1"/>
  <c r="K88" i="5" s="1"/>
  <c r="G87" i="5"/>
  <c r="I87" i="5" s="1"/>
  <c r="K87" i="5" s="1"/>
  <c r="E87" i="5"/>
  <c r="G86" i="5"/>
  <c r="I86" i="5" s="1"/>
  <c r="K86" i="5" s="1"/>
  <c r="E86" i="5"/>
  <c r="G85" i="5"/>
  <c r="I85" i="5" s="1"/>
  <c r="K85" i="5" s="1"/>
  <c r="E85" i="5"/>
  <c r="E84" i="5"/>
  <c r="G84" i="5" s="1"/>
  <c r="I84" i="5" s="1"/>
  <c r="K84" i="5" s="1"/>
  <c r="E83" i="5"/>
  <c r="G83" i="5" s="1"/>
  <c r="I83" i="5" s="1"/>
  <c r="K83" i="5" s="1"/>
  <c r="E82" i="5"/>
  <c r="G82" i="5" s="1"/>
  <c r="I82" i="5" s="1"/>
  <c r="K82" i="5" s="1"/>
  <c r="G81" i="5"/>
  <c r="I81" i="5" s="1"/>
  <c r="K81" i="5" s="1"/>
  <c r="E81" i="5"/>
  <c r="E80" i="5"/>
  <c r="G80" i="5" s="1"/>
  <c r="I80" i="5" s="1"/>
  <c r="K80" i="5" s="1"/>
  <c r="G79" i="5"/>
  <c r="I79" i="5" s="1"/>
  <c r="K79" i="5" s="1"/>
  <c r="E79" i="5"/>
  <c r="G78" i="5"/>
  <c r="I78" i="5" s="1"/>
  <c r="K78" i="5" s="1"/>
  <c r="E78" i="5"/>
  <c r="G77" i="5"/>
  <c r="I77" i="5" s="1"/>
  <c r="K77" i="5" s="1"/>
  <c r="E77" i="5"/>
  <c r="E76" i="5"/>
  <c r="G76" i="5" s="1"/>
  <c r="I76" i="5" s="1"/>
  <c r="K76" i="5" s="1"/>
  <c r="E75" i="5"/>
  <c r="G75" i="5" s="1"/>
  <c r="I75" i="5" s="1"/>
  <c r="K75" i="5" s="1"/>
  <c r="E74" i="5"/>
  <c r="G74" i="5" s="1"/>
  <c r="I74" i="5" s="1"/>
  <c r="K74" i="5" s="1"/>
  <c r="G73" i="5"/>
  <c r="I73" i="5" s="1"/>
  <c r="K73" i="5" s="1"/>
  <c r="E73" i="5"/>
  <c r="E72" i="5"/>
  <c r="G72" i="5" s="1"/>
  <c r="I72" i="5" s="1"/>
  <c r="K72" i="5" s="1"/>
  <c r="G71" i="5"/>
  <c r="I71" i="5" s="1"/>
  <c r="K71" i="5" s="1"/>
  <c r="E71" i="5"/>
  <c r="G70" i="5"/>
  <c r="I70" i="5" s="1"/>
  <c r="K70" i="5" s="1"/>
  <c r="E70" i="5"/>
  <c r="G69" i="5"/>
  <c r="I69" i="5" s="1"/>
  <c r="K69" i="5" s="1"/>
  <c r="E69" i="5"/>
  <c r="E68" i="5"/>
  <c r="G68" i="5" s="1"/>
  <c r="I68" i="5" s="1"/>
  <c r="K68" i="5" s="1"/>
  <c r="E67" i="5"/>
  <c r="G67" i="5" s="1"/>
  <c r="I67" i="5" s="1"/>
  <c r="K67" i="5" s="1"/>
  <c r="E66" i="5"/>
  <c r="G66" i="5" s="1"/>
  <c r="I66" i="5" s="1"/>
  <c r="K66" i="5" s="1"/>
  <c r="G65" i="5"/>
  <c r="I65" i="5" s="1"/>
  <c r="K65" i="5" s="1"/>
  <c r="E65" i="5"/>
  <c r="E64" i="5"/>
  <c r="G64" i="5" s="1"/>
  <c r="I64" i="5" s="1"/>
  <c r="K64" i="5" s="1"/>
  <c r="G63" i="5"/>
  <c r="I63" i="5" s="1"/>
  <c r="K63" i="5" s="1"/>
  <c r="E63" i="5"/>
  <c r="G62" i="5"/>
  <c r="I62" i="5" s="1"/>
  <c r="K62" i="5" s="1"/>
  <c r="E62" i="5"/>
  <c r="G61" i="5"/>
  <c r="I61" i="5" s="1"/>
  <c r="K61" i="5" s="1"/>
  <c r="E61" i="5"/>
  <c r="E60" i="5"/>
  <c r="G60" i="5" s="1"/>
  <c r="I60" i="5" s="1"/>
  <c r="K60" i="5" s="1"/>
  <c r="E59" i="5"/>
  <c r="G59" i="5" s="1"/>
  <c r="I59" i="5" s="1"/>
  <c r="K59" i="5" s="1"/>
  <c r="E58" i="5"/>
  <c r="G58" i="5" s="1"/>
  <c r="I58" i="5" s="1"/>
  <c r="K58" i="5" s="1"/>
  <c r="G57" i="5"/>
  <c r="I57" i="5" s="1"/>
  <c r="K57" i="5" s="1"/>
  <c r="E57" i="5"/>
  <c r="E56" i="5"/>
  <c r="G56" i="5" s="1"/>
  <c r="I56" i="5" s="1"/>
  <c r="K56" i="5" s="1"/>
  <c r="G55" i="5"/>
  <c r="I55" i="5" s="1"/>
  <c r="K55" i="5" s="1"/>
  <c r="E55" i="5"/>
  <c r="G54" i="5"/>
  <c r="I54" i="5" s="1"/>
  <c r="K54" i="5" s="1"/>
  <c r="E54" i="5"/>
  <c r="G53" i="5"/>
  <c r="I53" i="5" s="1"/>
  <c r="K53" i="5" s="1"/>
  <c r="E53" i="5"/>
  <c r="E52" i="5"/>
  <c r="G52" i="5" s="1"/>
  <c r="I52" i="5" s="1"/>
  <c r="K52" i="5" s="1"/>
  <c r="E51" i="5"/>
  <c r="G51" i="5" s="1"/>
  <c r="I51" i="5" s="1"/>
  <c r="K51" i="5" s="1"/>
  <c r="E50" i="5"/>
  <c r="G50" i="5" s="1"/>
  <c r="I50" i="5" s="1"/>
  <c r="K50" i="5" s="1"/>
  <c r="G49" i="5"/>
  <c r="I49" i="5" s="1"/>
  <c r="K49" i="5" s="1"/>
  <c r="E49" i="5"/>
  <c r="E48" i="5"/>
  <c r="G48" i="5" s="1"/>
  <c r="I48" i="5" s="1"/>
  <c r="K48" i="5" s="1"/>
  <c r="G47" i="5"/>
  <c r="I47" i="5" s="1"/>
  <c r="K47" i="5" s="1"/>
  <c r="E47" i="5"/>
  <c r="G46" i="5"/>
  <c r="I46" i="5" s="1"/>
  <c r="K46" i="5" s="1"/>
  <c r="E46" i="5"/>
  <c r="G45" i="5"/>
  <c r="I45" i="5" s="1"/>
  <c r="K45" i="5" s="1"/>
  <c r="E45" i="5"/>
  <c r="E44" i="5"/>
  <c r="E43" i="5" s="1"/>
  <c r="F43" i="5" s="1"/>
  <c r="E42" i="5"/>
  <c r="G42" i="5" s="1"/>
  <c r="I42" i="5" s="1"/>
  <c r="K42" i="5" s="1"/>
  <c r="G41" i="5"/>
  <c r="I41" i="5" s="1"/>
  <c r="K41" i="5" s="1"/>
  <c r="E41" i="5"/>
  <c r="E40" i="5"/>
  <c r="G40" i="5" s="1"/>
  <c r="I40" i="5" s="1"/>
  <c r="K40" i="5" s="1"/>
  <c r="G39" i="5"/>
  <c r="I39" i="5" s="1"/>
  <c r="K39" i="5" s="1"/>
  <c r="E39" i="5"/>
  <c r="G38" i="5"/>
  <c r="I38" i="5" s="1"/>
  <c r="K38" i="5" s="1"/>
  <c r="E38" i="5"/>
  <c r="G37" i="5"/>
  <c r="I37" i="5" s="1"/>
  <c r="K37" i="5" s="1"/>
  <c r="E37" i="5"/>
  <c r="E36" i="5"/>
  <c r="G36" i="5" s="1"/>
  <c r="I36" i="5" s="1"/>
  <c r="K36" i="5" s="1"/>
  <c r="E35" i="5"/>
  <c r="G35" i="5" s="1"/>
  <c r="I35" i="5" s="1"/>
  <c r="K35" i="5" s="1"/>
  <c r="E34" i="5"/>
  <c r="G34" i="5" s="1"/>
  <c r="I34" i="5" s="1"/>
  <c r="K34" i="5" s="1"/>
  <c r="G33" i="5"/>
  <c r="I33" i="5" s="1"/>
  <c r="K33" i="5" s="1"/>
  <c r="E33" i="5"/>
  <c r="E32" i="5"/>
  <c r="G32" i="5" s="1"/>
  <c r="I32" i="5" s="1"/>
  <c r="K32" i="5" s="1"/>
  <c r="G31" i="5"/>
  <c r="I31" i="5" s="1"/>
  <c r="K31" i="5" s="1"/>
  <c r="E31" i="5"/>
  <c r="G30" i="5"/>
  <c r="I30" i="5" s="1"/>
  <c r="K30" i="5" s="1"/>
  <c r="E30" i="5"/>
  <c r="G29" i="5"/>
  <c r="I29" i="5" s="1"/>
  <c r="K29" i="5" s="1"/>
  <c r="E29" i="5"/>
  <c r="E28" i="5"/>
  <c r="G28" i="5" s="1"/>
  <c r="I28" i="5" s="1"/>
  <c r="K28" i="5" s="1"/>
  <c r="E27" i="5"/>
  <c r="G27" i="5" s="1"/>
  <c r="I27" i="5" s="1"/>
  <c r="K27" i="5" s="1"/>
  <c r="E26" i="5"/>
  <c r="G26" i="5" s="1"/>
  <c r="I26" i="5" s="1"/>
  <c r="K26" i="5" s="1"/>
  <c r="G25" i="5"/>
  <c r="I25" i="5" s="1"/>
  <c r="E25" i="5"/>
  <c r="G23" i="5"/>
  <c r="I23" i="5" s="1"/>
  <c r="K23" i="5" s="1"/>
  <c r="E23" i="5"/>
  <c r="G22" i="5"/>
  <c r="I22" i="5" s="1"/>
  <c r="K22" i="5" s="1"/>
  <c r="E22" i="5"/>
  <c r="G21" i="5"/>
  <c r="I21" i="5" s="1"/>
  <c r="K21" i="5" s="1"/>
  <c r="E21" i="5"/>
  <c r="E20" i="5"/>
  <c r="G20" i="5" s="1"/>
  <c r="I20" i="5" s="1"/>
  <c r="K20" i="5" s="1"/>
  <c r="E19" i="5"/>
  <c r="G19" i="5" s="1"/>
  <c r="I19" i="5" s="1"/>
  <c r="K19" i="5" s="1"/>
  <c r="E18" i="5"/>
  <c r="G18" i="5" s="1"/>
  <c r="I18" i="5" s="1"/>
  <c r="E16" i="5"/>
  <c r="G16" i="5" s="1"/>
  <c r="I16" i="5" s="1"/>
  <c r="K16" i="5" s="1"/>
  <c r="G15" i="5"/>
  <c r="I15" i="5" s="1"/>
  <c r="K15" i="5" s="1"/>
  <c r="E15" i="5"/>
  <c r="G14" i="5"/>
  <c r="I14" i="5" s="1"/>
  <c r="K14" i="5" s="1"/>
  <c r="E14" i="5"/>
  <c r="G13" i="5"/>
  <c r="I13" i="5" s="1"/>
  <c r="K13" i="5" s="1"/>
  <c r="E13" i="5"/>
  <c r="E12" i="5"/>
  <c r="G12" i="5" s="1"/>
  <c r="I12" i="5" s="1"/>
  <c r="K12" i="5" s="1"/>
  <c r="E11" i="5"/>
  <c r="G11" i="5" s="1"/>
  <c r="I11" i="5" s="1"/>
  <c r="K11" i="5" s="1"/>
  <c r="E10" i="5"/>
  <c r="G10" i="5" s="1"/>
  <c r="I10" i="5" s="1"/>
  <c r="K10" i="5" s="1"/>
  <c r="G9" i="5"/>
  <c r="I9" i="5" s="1"/>
  <c r="K9" i="5" s="1"/>
  <c r="E9" i="5"/>
  <c r="E8" i="5"/>
  <c r="G8" i="5" s="1"/>
  <c r="I8" i="5" s="1"/>
  <c r="G219" i="5" l="1"/>
  <c r="I219" i="5" s="1"/>
  <c r="E493" i="5"/>
  <c r="F493" i="5" s="1"/>
  <c r="G933" i="5"/>
  <c r="E932" i="5"/>
  <c r="F932" i="5" s="1"/>
  <c r="E1042" i="5"/>
  <c r="F1042" i="5" s="1"/>
  <c r="G1289" i="5"/>
  <c r="I1289" i="5" s="1"/>
  <c r="K1289" i="5" s="1"/>
  <c r="K665" i="5"/>
  <c r="K675" i="5"/>
  <c r="K1029" i="5"/>
  <c r="E135" i="5"/>
  <c r="F135" i="5" s="1"/>
  <c r="E288" i="5"/>
  <c r="F288" i="5" s="1"/>
  <c r="H526" i="5"/>
  <c r="G536" i="5"/>
  <c r="E535" i="5"/>
  <c r="F535" i="5" s="1"/>
  <c r="G665" i="5"/>
  <c r="H665" i="5" s="1"/>
  <c r="K729" i="5"/>
  <c r="G44" i="5"/>
  <c r="I44" i="5" s="1"/>
  <c r="I43" i="5" s="1"/>
  <c r="H548" i="5"/>
  <c r="I1353" i="5"/>
  <c r="I1352" i="5" s="1"/>
  <c r="G1352" i="5"/>
  <c r="G1027" i="5"/>
  <c r="E1026" i="5"/>
  <c r="F1026" i="5" s="1"/>
  <c r="E7" i="5"/>
  <c r="F7" i="5" s="1"/>
  <c r="E127" i="5"/>
  <c r="F127" i="5" s="1"/>
  <c r="E198" i="5"/>
  <c r="F198" i="5" s="1"/>
  <c r="E345" i="5"/>
  <c r="F345" i="5" s="1"/>
  <c r="E362" i="5"/>
  <c r="F362" i="5" s="1"/>
  <c r="E418" i="5"/>
  <c r="F418" i="5" s="1"/>
  <c r="G861" i="5"/>
  <c r="I861" i="5" s="1"/>
  <c r="K861" i="5" s="1"/>
  <c r="K859" i="5" s="1"/>
  <c r="E859" i="5"/>
  <c r="F859" i="5" s="1"/>
  <c r="E1203" i="5"/>
  <c r="F1203" i="5" s="1"/>
  <c r="G1204" i="5"/>
  <c r="E174" i="5"/>
  <c r="F174" i="5" s="1"/>
  <c r="E274" i="5"/>
  <c r="F274" i="5" s="1"/>
  <c r="E1261" i="5"/>
  <c r="F1261" i="5" s="1"/>
  <c r="G211" i="5"/>
  <c r="I211" i="5" s="1"/>
  <c r="G727" i="5"/>
  <c r="I727" i="5" s="1"/>
  <c r="K727" i="5" s="1"/>
  <c r="E725" i="5"/>
  <c r="F725" i="5" s="1"/>
  <c r="K863" i="5"/>
  <c r="H1020" i="5"/>
  <c r="G1263" i="5"/>
  <c r="I1263" i="5" s="1"/>
  <c r="K1263" i="5" s="1"/>
  <c r="K725" i="5"/>
  <c r="G318" i="5"/>
  <c r="I318" i="5" s="1"/>
  <c r="I317" i="5" s="1"/>
  <c r="G391" i="5"/>
  <c r="I391" i="5" s="1"/>
  <c r="I390" i="5" s="1"/>
  <c r="E24" i="5"/>
  <c r="F24" i="5" s="1"/>
  <c r="E17" i="5"/>
  <c r="F17" i="5" s="1"/>
  <c r="E97" i="5"/>
  <c r="F97" i="5" s="1"/>
  <c r="E251" i="5"/>
  <c r="F251" i="5" s="1"/>
  <c r="E339" i="5"/>
  <c r="F339" i="5" s="1"/>
  <c r="E465" i="5"/>
  <c r="F465" i="5" s="1"/>
  <c r="K617" i="5"/>
  <c r="E631" i="5"/>
  <c r="F631" i="5" s="1"/>
  <c r="K1020" i="5"/>
  <c r="G1716" i="5"/>
  <c r="I1716" i="5" s="1"/>
  <c r="K1716" i="5" s="1"/>
  <c r="E1708" i="5"/>
  <c r="F1708" i="5" s="1"/>
  <c r="G116" i="5"/>
  <c r="I116" i="5" s="1"/>
  <c r="K631" i="5"/>
  <c r="G838" i="5"/>
  <c r="I838" i="5" s="1"/>
  <c r="K838" i="5" s="1"/>
  <c r="K835" i="5" s="1"/>
  <c r="L835" i="5" s="1"/>
  <c r="E835" i="5"/>
  <c r="F835" i="5" s="1"/>
  <c r="K1035" i="5"/>
  <c r="E184" i="5"/>
  <c r="F184" i="5" s="1"/>
  <c r="E225" i="5"/>
  <c r="F225" i="5" s="1"/>
  <c r="E233" i="5"/>
  <c r="F233" i="5" s="1"/>
  <c r="E421" i="5"/>
  <c r="F421" i="5" s="1"/>
  <c r="G509" i="5"/>
  <c r="E508" i="5"/>
  <c r="F508" i="5" s="1"/>
  <c r="G592" i="5"/>
  <c r="E591" i="5"/>
  <c r="F591" i="5" s="1"/>
  <c r="G647" i="5"/>
  <c r="G853" i="5"/>
  <c r="E852" i="5"/>
  <c r="F852" i="5" s="1"/>
  <c r="K889" i="5"/>
  <c r="G499" i="5"/>
  <c r="E498" i="5"/>
  <c r="F498" i="5" s="1"/>
  <c r="G564" i="5"/>
  <c r="E563" i="5"/>
  <c r="F563" i="5" s="1"/>
  <c r="K647" i="5"/>
  <c r="K659" i="5"/>
  <c r="K970" i="5"/>
  <c r="G1645" i="5"/>
  <c r="I1645" i="5" s="1"/>
  <c r="K1645" i="5" s="1"/>
  <c r="E1636" i="5"/>
  <c r="F1636" i="5" s="1"/>
  <c r="K840" i="5"/>
  <c r="G1012" i="5"/>
  <c r="I1012" i="5" s="1"/>
  <c r="K1012" i="5" s="1"/>
  <c r="K1010" i="5" s="1"/>
  <c r="E1010" i="5"/>
  <c r="F1010" i="5" s="1"/>
  <c r="G725" i="5"/>
  <c r="H725" i="5" s="1"/>
  <c r="G970" i="5"/>
  <c r="E1184" i="5"/>
  <c r="F1184" i="5" s="1"/>
  <c r="E1906" i="5"/>
  <c r="F1906" i="5" s="1"/>
  <c r="G1909" i="5"/>
  <c r="I1909" i="5" s="1"/>
  <c r="K1909" i="5" s="1"/>
  <c r="H2537" i="5"/>
  <c r="G631" i="5"/>
  <c r="E647" i="5"/>
  <c r="F647" i="5" s="1"/>
  <c r="E665" i="5"/>
  <c r="F665" i="5" s="1"/>
  <c r="G1035" i="5"/>
  <c r="H1035" i="5" s="1"/>
  <c r="G1371" i="5"/>
  <c r="I1371" i="5" s="1"/>
  <c r="G1403" i="5"/>
  <c r="I1403" i="5" s="1"/>
  <c r="K1403" i="5" s="1"/>
  <c r="G1531" i="5"/>
  <c r="I1531" i="5" s="1"/>
  <c r="K1531" i="5" s="1"/>
  <c r="G1598" i="5"/>
  <c r="I1598" i="5" s="1"/>
  <c r="E617" i="5"/>
  <c r="F617" i="5" s="1"/>
  <c r="E1697" i="5"/>
  <c r="F1697" i="5" s="1"/>
  <c r="G2489" i="5"/>
  <c r="E2488" i="5"/>
  <c r="F2488" i="5" s="1"/>
  <c r="G617" i="5"/>
  <c r="H617" i="5" s="1"/>
  <c r="E872" i="5"/>
  <c r="F872" i="5" s="1"/>
  <c r="E1007" i="5"/>
  <c r="F1007" i="5" s="1"/>
  <c r="E1029" i="5"/>
  <c r="F1029" i="5" s="1"/>
  <c r="E1283" i="5"/>
  <c r="F1283" i="5" s="1"/>
  <c r="G2514" i="5"/>
  <c r="E2509" i="5"/>
  <c r="F2509" i="5" s="1"/>
  <c r="E729" i="5"/>
  <c r="F729" i="5" s="1"/>
  <c r="E840" i="5"/>
  <c r="F840" i="5" s="1"/>
  <c r="E863" i="5"/>
  <c r="F863" i="5" s="1"/>
  <c r="G872" i="5"/>
  <c r="G1007" i="5"/>
  <c r="G1029" i="5"/>
  <c r="H1029" i="5" s="1"/>
  <c r="E1397" i="5"/>
  <c r="F1397" i="5" s="1"/>
  <c r="G729" i="5"/>
  <c r="H729" i="5" s="1"/>
  <c r="G840" i="5"/>
  <c r="H840" i="5" s="1"/>
  <c r="G863" i="5"/>
  <c r="H863" i="5" s="1"/>
  <c r="E1300" i="5"/>
  <c r="F1300" i="5" s="1"/>
  <c r="E1316" i="5"/>
  <c r="F1316" i="5" s="1"/>
  <c r="E1340" i="5"/>
  <c r="F1340" i="5" s="1"/>
  <c r="E1926" i="5"/>
  <c r="F1926" i="5" s="1"/>
  <c r="G1930" i="5"/>
  <c r="I1930" i="5" s="1"/>
  <c r="K1930" i="5" s="1"/>
  <c r="E2011" i="5"/>
  <c r="F2011" i="5" s="1"/>
  <c r="E2125" i="5"/>
  <c r="F2125" i="5" s="1"/>
  <c r="G2127" i="5"/>
  <c r="I2127" i="5" s="1"/>
  <c r="K2127" i="5" s="1"/>
  <c r="E659" i="5"/>
  <c r="F659" i="5" s="1"/>
  <c r="E675" i="5"/>
  <c r="F675" i="5" s="1"/>
  <c r="E889" i="5"/>
  <c r="F889" i="5" s="1"/>
  <c r="E1649" i="5"/>
  <c r="F1649" i="5" s="1"/>
  <c r="G2398" i="5"/>
  <c r="E2395" i="5"/>
  <c r="F2395" i="5" s="1"/>
  <c r="G659" i="5"/>
  <c r="H659" i="5" s="1"/>
  <c r="G675" i="5"/>
  <c r="H675" i="5" s="1"/>
  <c r="G889" i="5"/>
  <c r="E1128" i="5"/>
  <c r="F1128" i="5" s="1"/>
  <c r="E1227" i="5"/>
  <c r="F1227" i="5" s="1"/>
  <c r="E1333" i="5"/>
  <c r="F1333" i="5" s="1"/>
  <c r="E1622" i="5"/>
  <c r="F1622" i="5" s="1"/>
  <c r="G1627" i="5"/>
  <c r="I1627" i="5" s="1"/>
  <c r="K1627" i="5" s="1"/>
  <c r="E1913" i="5"/>
  <c r="F1913" i="5" s="1"/>
  <c r="G1916" i="5"/>
  <c r="I1916" i="5" s="1"/>
  <c r="K1916" i="5" s="1"/>
  <c r="H2381" i="5"/>
  <c r="E970" i="5"/>
  <c r="F970" i="5" s="1"/>
  <c r="E1068" i="5"/>
  <c r="F1068" i="5" s="1"/>
  <c r="E1367" i="5"/>
  <c r="F1367" i="5" s="1"/>
  <c r="E1463" i="5"/>
  <c r="F1463" i="5" s="1"/>
  <c r="E1604" i="5"/>
  <c r="F1604" i="5" s="1"/>
  <c r="E2199" i="5"/>
  <c r="F2199" i="5" s="1"/>
  <c r="G2202" i="5"/>
  <c r="I2202" i="5" s="1"/>
  <c r="K2202" i="5" s="1"/>
  <c r="I2559" i="5"/>
  <c r="K2559" i="5" s="1"/>
  <c r="K2555" i="5" s="1"/>
  <c r="L2555" i="5" s="1"/>
  <c r="G2555" i="5"/>
  <c r="H2555" i="5" s="1"/>
  <c r="E1665" i="5"/>
  <c r="F1665" i="5" s="1"/>
  <c r="E1360" i="5"/>
  <c r="F1360" i="5" s="1"/>
  <c r="E1689" i="5"/>
  <c r="F1689" i="5" s="1"/>
  <c r="G1778" i="5"/>
  <c r="I1778" i="5" s="1"/>
  <c r="E1777" i="5"/>
  <c r="F1777" i="5" s="1"/>
  <c r="G2522" i="5"/>
  <c r="E2520" i="5"/>
  <c r="F2520" i="5" s="1"/>
  <c r="G1010" i="5"/>
  <c r="H1010" i="5" s="1"/>
  <c r="E1278" i="5"/>
  <c r="F1278" i="5" s="1"/>
  <c r="E1987" i="5"/>
  <c r="F1987" i="5" s="1"/>
  <c r="G1988" i="5"/>
  <c r="I1988" i="5" s="1"/>
  <c r="E1106" i="5"/>
  <c r="F1106" i="5" s="1"/>
  <c r="E1122" i="5"/>
  <c r="F1122" i="5" s="1"/>
  <c r="E1744" i="5"/>
  <c r="F1744" i="5" s="1"/>
  <c r="G2373" i="5"/>
  <c r="E2371" i="5"/>
  <c r="F2371" i="5" s="1"/>
  <c r="K2531" i="5"/>
  <c r="G1794" i="5"/>
  <c r="I1794" i="5" s="1"/>
  <c r="E1793" i="5"/>
  <c r="F1793" i="5" s="1"/>
  <c r="E1352" i="5"/>
  <c r="F1352" i="5" s="1"/>
  <c r="E1884" i="5"/>
  <c r="F1884" i="5" s="1"/>
  <c r="E1901" i="5"/>
  <c r="F1901" i="5" s="1"/>
  <c r="E1923" i="5"/>
  <c r="F1923" i="5" s="1"/>
  <c r="H2391" i="5"/>
  <c r="G1650" i="5"/>
  <c r="I1650" i="5" s="1"/>
  <c r="G1691" i="5"/>
  <c r="I1691" i="5" s="1"/>
  <c r="K1691" i="5" s="1"/>
  <c r="G1748" i="5"/>
  <c r="I1748" i="5" s="1"/>
  <c r="K1748" i="5" s="1"/>
  <c r="G1756" i="5"/>
  <c r="I1756" i="5" s="1"/>
  <c r="G1766" i="5"/>
  <c r="I1766" i="5" s="1"/>
  <c r="K1766" i="5" s="1"/>
  <c r="G1775" i="5"/>
  <c r="I1775" i="5" s="1"/>
  <c r="K1775" i="5" s="1"/>
  <c r="G1791" i="5"/>
  <c r="I1791" i="5" s="1"/>
  <c r="G1807" i="5"/>
  <c r="I1807" i="5" s="1"/>
  <c r="G1815" i="5"/>
  <c r="I1815" i="5" s="1"/>
  <c r="K1815" i="5" s="1"/>
  <c r="G1831" i="5"/>
  <c r="I1831" i="5" s="1"/>
  <c r="G1840" i="5"/>
  <c r="I1840" i="5" s="1"/>
  <c r="K1840" i="5" s="1"/>
  <c r="K1839" i="5" s="1"/>
  <c r="G1859" i="5"/>
  <c r="I1859" i="5" s="1"/>
  <c r="E2120" i="5"/>
  <c r="F2120" i="5" s="1"/>
  <c r="G2294" i="5"/>
  <c r="I2294" i="5" s="1"/>
  <c r="K2294" i="5" s="1"/>
  <c r="I2333" i="5"/>
  <c r="K2333" i="5" s="1"/>
  <c r="K2328" i="5" s="1"/>
  <c r="I2358" i="5"/>
  <c r="K2358" i="5" s="1"/>
  <c r="K2355" i="5" s="1"/>
  <c r="I2382" i="5"/>
  <c r="K2382" i="5" s="1"/>
  <c r="K2381" i="5" s="1"/>
  <c r="I2407" i="5"/>
  <c r="K2407" i="5" s="1"/>
  <c r="K2404" i="5" s="1"/>
  <c r="H2498" i="5"/>
  <c r="H2531" i="5"/>
  <c r="I2538" i="5"/>
  <c r="K2538" i="5" s="1"/>
  <c r="K2537" i="5" s="1"/>
  <c r="G2573" i="5"/>
  <c r="I2573" i="5" s="1"/>
  <c r="G2595" i="5"/>
  <c r="I2595" i="5" s="1"/>
  <c r="K2595" i="5" s="1"/>
  <c r="G2611" i="5"/>
  <c r="I2611" i="5" s="1"/>
  <c r="G2630" i="5"/>
  <c r="I2630" i="5" s="1"/>
  <c r="E1784" i="5"/>
  <c r="F1784" i="5" s="1"/>
  <c r="E1800" i="5"/>
  <c r="F1800" i="5" s="1"/>
  <c r="E1816" i="5"/>
  <c r="F1816" i="5" s="1"/>
  <c r="H2515" i="5"/>
  <c r="E2103" i="5"/>
  <c r="F2103" i="5" s="1"/>
  <c r="H2352" i="5"/>
  <c r="E1825" i="5"/>
  <c r="F1825" i="5" s="1"/>
  <c r="E1842" i="5"/>
  <c r="F1842" i="5" s="1"/>
  <c r="E1869" i="5"/>
  <c r="F1869" i="5" s="1"/>
  <c r="E2328" i="5"/>
  <c r="F2328" i="5" s="1"/>
  <c r="E2170" i="5"/>
  <c r="F2170" i="5" s="1"/>
  <c r="E2179" i="5"/>
  <c r="F2179" i="5" s="1"/>
  <c r="E2473" i="5"/>
  <c r="F2473" i="5" s="1"/>
  <c r="E1919" i="5"/>
  <c r="F1919" i="5" s="1"/>
  <c r="E1933" i="5"/>
  <c r="F1933" i="5" s="1"/>
  <c r="E2089" i="5"/>
  <c r="F2089" i="5" s="1"/>
  <c r="E2147" i="5"/>
  <c r="F2147" i="5" s="1"/>
  <c r="E2190" i="5"/>
  <c r="F2190" i="5" s="1"/>
  <c r="E2355" i="5"/>
  <c r="F2355" i="5" s="1"/>
  <c r="E2404" i="5"/>
  <c r="F2404" i="5" s="1"/>
  <c r="E2230" i="5"/>
  <c r="F2230" i="5" s="1"/>
  <c r="E2213" i="5"/>
  <c r="F2213" i="5" s="1"/>
  <c r="E2381" i="5"/>
  <c r="F2381" i="5" s="1"/>
  <c r="E2537" i="5"/>
  <c r="F2537" i="5" s="1"/>
  <c r="G2213" i="5"/>
  <c r="I7" i="5"/>
  <c r="K8" i="5"/>
  <c r="K7" i="5" s="1"/>
  <c r="K25" i="5"/>
  <c r="K24" i="5" s="1"/>
  <c r="L24" i="5" s="1"/>
  <c r="I24" i="5"/>
  <c r="K128" i="5"/>
  <c r="K127" i="5" s="1"/>
  <c r="I127" i="5"/>
  <c r="K136" i="5"/>
  <c r="K135" i="5" s="1"/>
  <c r="I135" i="5"/>
  <c r="K156" i="5"/>
  <c r="K155" i="5" s="1"/>
  <c r="I155" i="5"/>
  <c r="K175" i="5"/>
  <c r="K174" i="5" s="1"/>
  <c r="L174" i="5" s="1"/>
  <c r="I174" i="5"/>
  <c r="K185" i="5"/>
  <c r="K184" i="5" s="1"/>
  <c r="L184" i="5" s="1"/>
  <c r="I184" i="5"/>
  <c r="K211" i="5"/>
  <c r="K210" i="5" s="1"/>
  <c r="L210" i="5" s="1"/>
  <c r="I210" i="5"/>
  <c r="K219" i="5"/>
  <c r="K218" i="5" s="1"/>
  <c r="I218" i="5"/>
  <c r="K234" i="5"/>
  <c r="K233" i="5" s="1"/>
  <c r="L233" i="5" s="1"/>
  <c r="I233" i="5"/>
  <c r="K252" i="5"/>
  <c r="K251" i="5" s="1"/>
  <c r="I251" i="5"/>
  <c r="K255" i="5"/>
  <c r="K254" i="5" s="1"/>
  <c r="I254" i="5"/>
  <c r="K280" i="5"/>
  <c r="K279" i="5" s="1"/>
  <c r="I279" i="5"/>
  <c r="K289" i="5"/>
  <c r="K288" i="5" s="1"/>
  <c r="L288" i="5" s="1"/>
  <c r="I288" i="5"/>
  <c r="K304" i="5"/>
  <c r="K303" i="5" s="1"/>
  <c r="L303" i="5" s="1"/>
  <c r="I303" i="5"/>
  <c r="K318" i="5"/>
  <c r="K317" i="5" s="1"/>
  <c r="K363" i="5"/>
  <c r="K362" i="5" s="1"/>
  <c r="I362" i="5"/>
  <c r="K391" i="5"/>
  <c r="K390" i="5" s="1"/>
  <c r="K419" i="5"/>
  <c r="K418" i="5" s="1"/>
  <c r="I418" i="5"/>
  <c r="K449" i="5"/>
  <c r="K448" i="5" s="1"/>
  <c r="I448" i="5"/>
  <c r="K452" i="5"/>
  <c r="K451" i="5" s="1"/>
  <c r="I451" i="5"/>
  <c r="K466" i="5"/>
  <c r="K465" i="5" s="1"/>
  <c r="L465" i="5" s="1"/>
  <c r="I465" i="5"/>
  <c r="K486" i="5"/>
  <c r="K485" i="5" s="1"/>
  <c r="L485" i="5" s="1"/>
  <c r="I485" i="5"/>
  <c r="K494" i="5"/>
  <c r="K493" i="5" s="1"/>
  <c r="L493" i="5" s="1"/>
  <c r="I493" i="5"/>
  <c r="I17" i="5"/>
  <c r="K18" i="5"/>
  <c r="K17" i="5" s="1"/>
  <c r="K44" i="5"/>
  <c r="K43" i="5" s="1"/>
  <c r="K98" i="5"/>
  <c r="K97" i="5" s="1"/>
  <c r="I97" i="5"/>
  <c r="K116" i="5"/>
  <c r="K115" i="5" s="1"/>
  <c r="I115" i="5"/>
  <c r="K126" i="5"/>
  <c r="K125" i="5" s="1"/>
  <c r="I125" i="5"/>
  <c r="K130" i="5"/>
  <c r="K129" i="5" s="1"/>
  <c r="L129" i="5" s="1"/>
  <c r="I129" i="5"/>
  <c r="K147" i="5"/>
  <c r="K146" i="5" s="1"/>
  <c r="L146" i="5" s="1"/>
  <c r="I146" i="5"/>
  <c r="K199" i="5"/>
  <c r="K198" i="5" s="1"/>
  <c r="L198" i="5" s="1"/>
  <c r="I198" i="5"/>
  <c r="K205" i="5"/>
  <c r="K204" i="5" s="1"/>
  <c r="I204" i="5"/>
  <c r="K226" i="5"/>
  <c r="K225" i="5" s="1"/>
  <c r="L225" i="5" s="1"/>
  <c r="I225" i="5"/>
  <c r="K275" i="5"/>
  <c r="K274" i="5" s="1"/>
  <c r="I274" i="5"/>
  <c r="K335" i="5"/>
  <c r="K334" i="5" s="1"/>
  <c r="I334" i="5"/>
  <c r="K340" i="5"/>
  <c r="K339" i="5" s="1"/>
  <c r="L339" i="5" s="1"/>
  <c r="I339" i="5"/>
  <c r="K346" i="5"/>
  <c r="K345" i="5" s="1"/>
  <c r="L345" i="5" s="1"/>
  <c r="I345" i="5"/>
  <c r="K369" i="5"/>
  <c r="K368" i="5" s="1"/>
  <c r="L368" i="5" s="1"/>
  <c r="I368" i="5"/>
  <c r="K422" i="5"/>
  <c r="K421" i="5" s="1"/>
  <c r="L421" i="5" s="1"/>
  <c r="I421" i="5"/>
  <c r="G7" i="5"/>
  <c r="H7" i="5" s="1"/>
  <c r="G17" i="5"/>
  <c r="H17" i="5" s="1"/>
  <c r="G24" i="5"/>
  <c r="G97" i="5"/>
  <c r="G115" i="5"/>
  <c r="H115" i="5" s="1"/>
  <c r="G125" i="5"/>
  <c r="H125" i="5" s="1"/>
  <c r="G127" i="5"/>
  <c r="H127" i="5" s="1"/>
  <c r="G129" i="5"/>
  <c r="H129" i="5" s="1"/>
  <c r="G135" i="5"/>
  <c r="H135" i="5" s="1"/>
  <c r="G146" i="5"/>
  <c r="H146" i="5" s="1"/>
  <c r="G155" i="5"/>
  <c r="H155" i="5" s="1"/>
  <c r="G174" i="5"/>
  <c r="H174" i="5" s="1"/>
  <c r="G184" i="5"/>
  <c r="H184" i="5" s="1"/>
  <c r="G198" i="5"/>
  <c r="H198" i="5" s="1"/>
  <c r="G204" i="5"/>
  <c r="H204" i="5" s="1"/>
  <c r="G210" i="5"/>
  <c r="H210" i="5" s="1"/>
  <c r="G218" i="5"/>
  <c r="H218" i="5" s="1"/>
  <c r="G225" i="5"/>
  <c r="H225" i="5" s="1"/>
  <c r="G233" i="5"/>
  <c r="H233" i="5" s="1"/>
  <c r="G251" i="5"/>
  <c r="H251" i="5" s="1"/>
  <c r="G254" i="5"/>
  <c r="H254" i="5" s="1"/>
  <c r="G274" i="5"/>
  <c r="H274" i="5" s="1"/>
  <c r="G279" i="5"/>
  <c r="H279" i="5" s="1"/>
  <c r="G288" i="5"/>
  <c r="H288" i="5" s="1"/>
  <c r="G303" i="5"/>
  <c r="H303" i="5" s="1"/>
  <c r="G317" i="5"/>
  <c r="H317" i="5" s="1"/>
  <c r="G334" i="5"/>
  <c r="H334" i="5" s="1"/>
  <c r="G339" i="5"/>
  <c r="H339" i="5" s="1"/>
  <c r="G345" i="5"/>
  <c r="H345" i="5" s="1"/>
  <c r="G362" i="5"/>
  <c r="H362" i="5" s="1"/>
  <c r="G368" i="5"/>
  <c r="H368" i="5" s="1"/>
  <c r="G390" i="5"/>
  <c r="H390" i="5" s="1"/>
  <c r="G418" i="5"/>
  <c r="H418" i="5" s="1"/>
  <c r="G421" i="5"/>
  <c r="H421" i="5" s="1"/>
  <c r="G448" i="5"/>
  <c r="H448" i="5" s="1"/>
  <c r="G451" i="5"/>
  <c r="H451" i="5" s="1"/>
  <c r="G465" i="5"/>
  <c r="H465" i="5" s="1"/>
  <c r="G485" i="5"/>
  <c r="H485" i="5" s="1"/>
  <c r="G493" i="5"/>
  <c r="H493" i="5" s="1"/>
  <c r="I505" i="5"/>
  <c r="J505" i="5" s="1"/>
  <c r="I526" i="5"/>
  <c r="J526" i="5" s="1"/>
  <c r="I548" i="5"/>
  <c r="J548" i="5" s="1"/>
  <c r="I617" i="5"/>
  <c r="J617" i="5" s="1"/>
  <c r="I628" i="5"/>
  <c r="J628" i="5" s="1"/>
  <c r="I631" i="5"/>
  <c r="J631" i="5" s="1"/>
  <c r="I647" i="5"/>
  <c r="J647" i="5" s="1"/>
  <c r="I659" i="5"/>
  <c r="J659" i="5" s="1"/>
  <c r="I665" i="5"/>
  <c r="J665" i="5" s="1"/>
  <c r="I675" i="5"/>
  <c r="I725" i="5"/>
  <c r="J725" i="5" s="1"/>
  <c r="I729" i="5"/>
  <c r="J729" i="5" s="1"/>
  <c r="I835" i="5"/>
  <c r="I840" i="5"/>
  <c r="J840" i="5" s="1"/>
  <c r="I849" i="5"/>
  <c r="J849" i="5" s="1"/>
  <c r="I863" i="5"/>
  <c r="J863" i="5" s="1"/>
  <c r="I872" i="5"/>
  <c r="J872" i="5" s="1"/>
  <c r="I889" i="5"/>
  <c r="J889" i="5" s="1"/>
  <c r="I970" i="5"/>
  <c r="J970" i="5" s="1"/>
  <c r="I1007" i="5"/>
  <c r="J1007" i="5" s="1"/>
  <c r="I1010" i="5"/>
  <c r="J1010" i="5" s="1"/>
  <c r="I1020" i="5"/>
  <c r="J1020" i="5" s="1"/>
  <c r="I1029" i="5"/>
  <c r="J1029" i="5" s="1"/>
  <c r="I1035" i="5"/>
  <c r="J1035" i="5" s="1"/>
  <c r="I1054" i="5"/>
  <c r="G1053" i="5"/>
  <c r="H1053" i="5" s="1"/>
  <c r="I1061" i="5"/>
  <c r="G1060" i="5"/>
  <c r="H1060" i="5" s="1"/>
  <c r="I1069" i="5"/>
  <c r="G1068" i="5"/>
  <c r="H1068" i="5" s="1"/>
  <c r="I1101" i="5"/>
  <c r="G1100" i="5"/>
  <c r="H1100" i="5" s="1"/>
  <c r="I1107" i="5"/>
  <c r="G1106" i="5"/>
  <c r="H1106" i="5" s="1"/>
  <c r="L548" i="5"/>
  <c r="L628" i="5"/>
  <c r="L647" i="5"/>
  <c r="L665" i="5"/>
  <c r="L725" i="5"/>
  <c r="L849" i="5"/>
  <c r="L872" i="5"/>
  <c r="L1007" i="5"/>
  <c r="L1029" i="5"/>
  <c r="I1043" i="5"/>
  <c r="G1042" i="5"/>
  <c r="H1042" i="5" s="1"/>
  <c r="I1104" i="5"/>
  <c r="G1103" i="5"/>
  <c r="H1103" i="5" s="1"/>
  <c r="I1129" i="5"/>
  <c r="G1128" i="5"/>
  <c r="H1128" i="5" s="1"/>
  <c r="I1185" i="5"/>
  <c r="G1184" i="5"/>
  <c r="H1184" i="5" s="1"/>
  <c r="I1123" i="5"/>
  <c r="G1122" i="5"/>
  <c r="H1122" i="5" s="1"/>
  <c r="I1138" i="5"/>
  <c r="G1137" i="5"/>
  <c r="H1137" i="5" s="1"/>
  <c r="I1172" i="5"/>
  <c r="G1171" i="5"/>
  <c r="H1171" i="5" s="1"/>
  <c r="I1204" i="5"/>
  <c r="G1203" i="5"/>
  <c r="H1203" i="5" s="1"/>
  <c r="K1228" i="5"/>
  <c r="K1227" i="5" s="1"/>
  <c r="I1227" i="5"/>
  <c r="K1262" i="5"/>
  <c r="K1261" i="5" s="1"/>
  <c r="I1261" i="5"/>
  <c r="K1276" i="5"/>
  <c r="K1275" i="5" s="1"/>
  <c r="I1275" i="5"/>
  <c r="K1279" i="5"/>
  <c r="K1278" i="5" s="1"/>
  <c r="I1278" i="5"/>
  <c r="K1284" i="5"/>
  <c r="K1283" i="5" s="1"/>
  <c r="I1283" i="5"/>
  <c r="K1287" i="5"/>
  <c r="K1286" i="5" s="1"/>
  <c r="I1286" i="5"/>
  <c r="K1295" i="5"/>
  <c r="K1294" i="5" s="1"/>
  <c r="I1294" i="5"/>
  <c r="K1301" i="5"/>
  <c r="K1300" i="5" s="1"/>
  <c r="I1300" i="5"/>
  <c r="K1306" i="5"/>
  <c r="K1305" i="5" s="1"/>
  <c r="I1305" i="5"/>
  <c r="K1309" i="5"/>
  <c r="K1308" i="5" s="1"/>
  <c r="L1308" i="5" s="1"/>
  <c r="I1308" i="5"/>
  <c r="K1314" i="5"/>
  <c r="K1313" i="5" s="1"/>
  <c r="I1313" i="5"/>
  <c r="K1317" i="5"/>
  <c r="K1316" i="5" s="1"/>
  <c r="I1316" i="5"/>
  <c r="K1334" i="5"/>
  <c r="K1333" i="5" s="1"/>
  <c r="I1333" i="5"/>
  <c r="K1341" i="5"/>
  <c r="K1340" i="5" s="1"/>
  <c r="I1340" i="5"/>
  <c r="K1353" i="5"/>
  <c r="K1352" i="5" s="1"/>
  <c r="K1356" i="5"/>
  <c r="K1355" i="5" s="1"/>
  <c r="I1355" i="5"/>
  <c r="K1361" i="5"/>
  <c r="K1360" i="5" s="1"/>
  <c r="L1360" i="5" s="1"/>
  <c r="I1360" i="5"/>
  <c r="K1364" i="5"/>
  <c r="K1363" i="5" s="1"/>
  <c r="I1363" i="5"/>
  <c r="K1368" i="5"/>
  <c r="K1367" i="5" s="1"/>
  <c r="L1367" i="5" s="1"/>
  <c r="I1367" i="5"/>
  <c r="K1371" i="5"/>
  <c r="K1370" i="5" s="1"/>
  <c r="L1370" i="5" s="1"/>
  <c r="I1370" i="5"/>
  <c r="K1382" i="5"/>
  <c r="K1381" i="5" s="1"/>
  <c r="L1381" i="5" s="1"/>
  <c r="I1381" i="5"/>
  <c r="K1385" i="5"/>
  <c r="K1384" i="5" s="1"/>
  <c r="L1384" i="5" s="1"/>
  <c r="I1384" i="5"/>
  <c r="K1388" i="5"/>
  <c r="K1387" i="5" s="1"/>
  <c r="L1387" i="5" s="1"/>
  <c r="I1387" i="5"/>
  <c r="K1398" i="5"/>
  <c r="K1397" i="5" s="1"/>
  <c r="I1397" i="5"/>
  <c r="K1402" i="5"/>
  <c r="K1401" i="5" s="1"/>
  <c r="L1401" i="5" s="1"/>
  <c r="I1401" i="5"/>
  <c r="K1464" i="5"/>
  <c r="K1463" i="5" s="1"/>
  <c r="I1463" i="5"/>
  <c r="K1468" i="5"/>
  <c r="K1467" i="5" s="1"/>
  <c r="L1467" i="5" s="1"/>
  <c r="I1467" i="5"/>
  <c r="K1529" i="5"/>
  <c r="K1528" i="5" s="1"/>
  <c r="L1528" i="5" s="1"/>
  <c r="I1528" i="5"/>
  <c r="K1595" i="5"/>
  <c r="K1594" i="5" s="1"/>
  <c r="L1594" i="5" s="1"/>
  <c r="I1594" i="5"/>
  <c r="K1598" i="5"/>
  <c r="K1597" i="5" s="1"/>
  <c r="L1597" i="5" s="1"/>
  <c r="I1597" i="5"/>
  <c r="K1605" i="5"/>
  <c r="K1604" i="5" s="1"/>
  <c r="L1604" i="5" s="1"/>
  <c r="I1604" i="5"/>
  <c r="K1609" i="5"/>
  <c r="K1608" i="5" s="1"/>
  <c r="I1608" i="5"/>
  <c r="K1623" i="5"/>
  <c r="K1622" i="5" s="1"/>
  <c r="L1622" i="5" s="1"/>
  <c r="I1622" i="5"/>
  <c r="K1637" i="5"/>
  <c r="K1636" i="5" s="1"/>
  <c r="I1636" i="5"/>
  <c r="K1650" i="5"/>
  <c r="K1649" i="5" s="1"/>
  <c r="L1649" i="5" s="1"/>
  <c r="I1649" i="5"/>
  <c r="K1666" i="5"/>
  <c r="K1665" i="5" s="1"/>
  <c r="L1665" i="5" s="1"/>
  <c r="I1665" i="5"/>
  <c r="K1673" i="5"/>
  <c r="K1672" i="5" s="1"/>
  <c r="L1672" i="5" s="1"/>
  <c r="I1672" i="5"/>
  <c r="K1690" i="5"/>
  <c r="K1689" i="5" s="1"/>
  <c r="G1227" i="5"/>
  <c r="H1227" i="5" s="1"/>
  <c r="G1261" i="5"/>
  <c r="H1261" i="5" s="1"/>
  <c r="G1275" i="5"/>
  <c r="H1275" i="5" s="1"/>
  <c r="G1278" i="5"/>
  <c r="H1278" i="5" s="1"/>
  <c r="G1283" i="5"/>
  <c r="H1283" i="5" s="1"/>
  <c r="G1286" i="5"/>
  <c r="H1286" i="5" s="1"/>
  <c r="G1294" i="5"/>
  <c r="H1294" i="5" s="1"/>
  <c r="G1300" i="5"/>
  <c r="G1305" i="5"/>
  <c r="H1305" i="5" s="1"/>
  <c r="G1308" i="5"/>
  <c r="H1308" i="5" s="1"/>
  <c r="G1313" i="5"/>
  <c r="H1313" i="5" s="1"/>
  <c r="G1316" i="5"/>
  <c r="H1316" i="5" s="1"/>
  <c r="G1333" i="5"/>
  <c r="H1333" i="5" s="1"/>
  <c r="G1340" i="5"/>
  <c r="H1340" i="5" s="1"/>
  <c r="H1352" i="5"/>
  <c r="G1355" i="5"/>
  <c r="H1355" i="5" s="1"/>
  <c r="G1360" i="5"/>
  <c r="H1360" i="5" s="1"/>
  <c r="G1363" i="5"/>
  <c r="H1363" i="5" s="1"/>
  <c r="G1367" i="5"/>
  <c r="H1367" i="5" s="1"/>
  <c r="G1370" i="5"/>
  <c r="H1370" i="5" s="1"/>
  <c r="G1381" i="5"/>
  <c r="H1381" i="5" s="1"/>
  <c r="G1384" i="5"/>
  <c r="H1384" i="5" s="1"/>
  <c r="G1387" i="5"/>
  <c r="H1387" i="5" s="1"/>
  <c r="G1397" i="5"/>
  <c r="H1397" i="5" s="1"/>
  <c r="G1401" i="5"/>
  <c r="H1401" i="5" s="1"/>
  <c r="G1463" i="5"/>
  <c r="H1463" i="5" s="1"/>
  <c r="G1467" i="5"/>
  <c r="H1467" i="5" s="1"/>
  <c r="G1528" i="5"/>
  <c r="H1528" i="5" s="1"/>
  <c r="G1594" i="5"/>
  <c r="H1594" i="5" s="1"/>
  <c r="G1597" i="5"/>
  <c r="H1597" i="5" s="1"/>
  <c r="G1604" i="5"/>
  <c r="H1604" i="5" s="1"/>
  <c r="G1608" i="5"/>
  <c r="H1608" i="5" s="1"/>
  <c r="G1622" i="5"/>
  <c r="H1622" i="5" s="1"/>
  <c r="G1636" i="5"/>
  <c r="H1636" i="5" s="1"/>
  <c r="G1649" i="5"/>
  <c r="H1649" i="5" s="1"/>
  <c r="G1665" i="5"/>
  <c r="H1665" i="5" s="1"/>
  <c r="G1672" i="5"/>
  <c r="H1672" i="5" s="1"/>
  <c r="I1698" i="5"/>
  <c r="G1697" i="5"/>
  <c r="H1697" i="5" s="1"/>
  <c r="I1718" i="5"/>
  <c r="G1717" i="5"/>
  <c r="H1717" i="5" s="1"/>
  <c r="I1729" i="5"/>
  <c r="G1728" i="5"/>
  <c r="H1728" i="5" s="1"/>
  <c r="I1709" i="5"/>
  <c r="G1708" i="5"/>
  <c r="H1708" i="5" s="1"/>
  <c r="I1745" i="5"/>
  <c r="G1744" i="5"/>
  <c r="H1744" i="5" s="1"/>
  <c r="I1755" i="5"/>
  <c r="K1756" i="5"/>
  <c r="K1755" i="5" s="1"/>
  <c r="I1763" i="5"/>
  <c r="K1764" i="5"/>
  <c r="K1763" i="5" s="1"/>
  <c r="I1771" i="5"/>
  <c r="K1772" i="5"/>
  <c r="K1771" i="5" s="1"/>
  <c r="I1777" i="5"/>
  <c r="K1778" i="5"/>
  <c r="K1777" i="5" s="1"/>
  <c r="I1784" i="5"/>
  <c r="K1785" i="5"/>
  <c r="K1784" i="5" s="1"/>
  <c r="I1790" i="5"/>
  <c r="K1791" i="5"/>
  <c r="K1790" i="5" s="1"/>
  <c r="I1793" i="5"/>
  <c r="K1794" i="5"/>
  <c r="K1793" i="5" s="1"/>
  <c r="I1796" i="5"/>
  <c r="J1796" i="5" s="1"/>
  <c r="K1797" i="5"/>
  <c r="K1796" i="5" s="1"/>
  <c r="I1800" i="5"/>
  <c r="K1801" i="5"/>
  <c r="K1800" i="5" s="1"/>
  <c r="I1803" i="5"/>
  <c r="J1803" i="5" s="1"/>
  <c r="K1804" i="5"/>
  <c r="K1803" i="5" s="1"/>
  <c r="I1806" i="5"/>
  <c r="K1807" i="5"/>
  <c r="K1806" i="5" s="1"/>
  <c r="I1811" i="5"/>
  <c r="J1811" i="5" s="1"/>
  <c r="K1812" i="5"/>
  <c r="K1811" i="5" s="1"/>
  <c r="I1816" i="5"/>
  <c r="K1817" i="5"/>
  <c r="K1816" i="5" s="1"/>
  <c r="I1825" i="5"/>
  <c r="J1825" i="5" s="1"/>
  <c r="K1826" i="5"/>
  <c r="K1825" i="5" s="1"/>
  <c r="I1830" i="5"/>
  <c r="K1831" i="5"/>
  <c r="K1830" i="5" s="1"/>
  <c r="I1839" i="5"/>
  <c r="J1839" i="5" s="1"/>
  <c r="I1842" i="5"/>
  <c r="K1843" i="5"/>
  <c r="K1842" i="5" s="1"/>
  <c r="I1847" i="5"/>
  <c r="K1848" i="5"/>
  <c r="K1847" i="5" s="1"/>
  <c r="I1854" i="5"/>
  <c r="K1855" i="5"/>
  <c r="K1854" i="5" s="1"/>
  <c r="I1858" i="5"/>
  <c r="K1859" i="5"/>
  <c r="K1858" i="5" s="1"/>
  <c r="I1865" i="5"/>
  <c r="K1866" i="5"/>
  <c r="K1865" i="5" s="1"/>
  <c r="I1869" i="5"/>
  <c r="K1870" i="5"/>
  <c r="K1869" i="5" s="1"/>
  <c r="I1878" i="5"/>
  <c r="K1879" i="5"/>
  <c r="K1878" i="5" s="1"/>
  <c r="I1884" i="5"/>
  <c r="J1884" i="5" s="1"/>
  <c r="K1885" i="5"/>
  <c r="K1884" i="5" s="1"/>
  <c r="I1890" i="5"/>
  <c r="K1891" i="5"/>
  <c r="K1890" i="5" s="1"/>
  <c r="I1901" i="5"/>
  <c r="J1901" i="5" s="1"/>
  <c r="K1902" i="5"/>
  <c r="K1901" i="5" s="1"/>
  <c r="I1907" i="5"/>
  <c r="G1906" i="5"/>
  <c r="H1906" i="5" s="1"/>
  <c r="I1927" i="5"/>
  <c r="G1926" i="5"/>
  <c r="H1926" i="5" s="1"/>
  <c r="K2090" i="5"/>
  <c r="K2089" i="5" s="1"/>
  <c r="L2089" i="5" s="1"/>
  <c r="I2089" i="5"/>
  <c r="K2104" i="5"/>
  <c r="K2103" i="5" s="1"/>
  <c r="L2103" i="5" s="1"/>
  <c r="I2103" i="5"/>
  <c r="K2121" i="5"/>
  <c r="K2120" i="5" s="1"/>
  <c r="L2120" i="5" s="1"/>
  <c r="I2120" i="5"/>
  <c r="K2126" i="5"/>
  <c r="K2125" i="5" s="1"/>
  <c r="L2125" i="5" s="1"/>
  <c r="I2125" i="5"/>
  <c r="K2137" i="5"/>
  <c r="K2136" i="5" s="1"/>
  <c r="L2136" i="5" s="1"/>
  <c r="I2136" i="5"/>
  <c r="K2141" i="5"/>
  <c r="K2140" i="5" s="1"/>
  <c r="I2140" i="5"/>
  <c r="K2144" i="5"/>
  <c r="K2143" i="5" s="1"/>
  <c r="L2143" i="5" s="1"/>
  <c r="I2143" i="5"/>
  <c r="K2148" i="5"/>
  <c r="K2147" i="5" s="1"/>
  <c r="I2147" i="5"/>
  <c r="K2152" i="5"/>
  <c r="K2151" i="5" s="1"/>
  <c r="L2151" i="5" s="1"/>
  <c r="I2151" i="5"/>
  <c r="K2168" i="5"/>
  <c r="K2167" i="5" s="1"/>
  <c r="L2167" i="5" s="1"/>
  <c r="I2167" i="5"/>
  <c r="K2171" i="5"/>
  <c r="K2170" i="5" s="1"/>
  <c r="L2170" i="5" s="1"/>
  <c r="I2170" i="5"/>
  <c r="K2180" i="5"/>
  <c r="K2179" i="5" s="1"/>
  <c r="L2179" i="5" s="1"/>
  <c r="I2179" i="5"/>
  <c r="K2191" i="5"/>
  <c r="K2190" i="5" s="1"/>
  <c r="L2190" i="5" s="1"/>
  <c r="I2190" i="5"/>
  <c r="K2196" i="5"/>
  <c r="K2195" i="5" s="1"/>
  <c r="I2195" i="5"/>
  <c r="K2200" i="5"/>
  <c r="K2199" i="5" s="1"/>
  <c r="L2199" i="5" s="1"/>
  <c r="I2199" i="5"/>
  <c r="G1755" i="5"/>
  <c r="H1755" i="5" s="1"/>
  <c r="G1763" i="5"/>
  <c r="H1763" i="5" s="1"/>
  <c r="G1771" i="5"/>
  <c r="H1771" i="5" s="1"/>
  <c r="G1777" i="5"/>
  <c r="H1777" i="5" s="1"/>
  <c r="G1784" i="5"/>
  <c r="H1784" i="5" s="1"/>
  <c r="G1790" i="5"/>
  <c r="H1790" i="5" s="1"/>
  <c r="G1793" i="5"/>
  <c r="H1793" i="5" s="1"/>
  <c r="G1796" i="5"/>
  <c r="H1796" i="5" s="1"/>
  <c r="G1800" i="5"/>
  <c r="H1800" i="5" s="1"/>
  <c r="G1803" i="5"/>
  <c r="H1803" i="5" s="1"/>
  <c r="G1806" i="5"/>
  <c r="H1806" i="5" s="1"/>
  <c r="G1811" i="5"/>
  <c r="H1811" i="5" s="1"/>
  <c r="G1816" i="5"/>
  <c r="H1816" i="5" s="1"/>
  <c r="G1825" i="5"/>
  <c r="G1830" i="5"/>
  <c r="H1830" i="5" s="1"/>
  <c r="G1839" i="5"/>
  <c r="H1839" i="5" s="1"/>
  <c r="G1842" i="5"/>
  <c r="H1842" i="5" s="1"/>
  <c r="G1847" i="5"/>
  <c r="H1847" i="5" s="1"/>
  <c r="G1854" i="5"/>
  <c r="H1854" i="5" s="1"/>
  <c r="G1858" i="5"/>
  <c r="H1858" i="5" s="1"/>
  <c r="G1865" i="5"/>
  <c r="H1865" i="5" s="1"/>
  <c r="G1869" i="5"/>
  <c r="H1869" i="5" s="1"/>
  <c r="G1878" i="5"/>
  <c r="H1878" i="5" s="1"/>
  <c r="G1884" i="5"/>
  <c r="H1884" i="5" s="1"/>
  <c r="G1890" i="5"/>
  <c r="H1890" i="5" s="1"/>
  <c r="G1901" i="5"/>
  <c r="H1901" i="5" s="1"/>
  <c r="I1914" i="5"/>
  <c r="G1913" i="5"/>
  <c r="H1913" i="5" s="1"/>
  <c r="I1920" i="5"/>
  <c r="G1919" i="5"/>
  <c r="H1919" i="5" s="1"/>
  <c r="I1924" i="5"/>
  <c r="G1923" i="5"/>
  <c r="H1923" i="5" s="1"/>
  <c r="I1934" i="5"/>
  <c r="G1933" i="5"/>
  <c r="H1933" i="5" s="1"/>
  <c r="I2012" i="5"/>
  <c r="G2011" i="5"/>
  <c r="H2011" i="5" s="1"/>
  <c r="G2089" i="5"/>
  <c r="H2089" i="5" s="1"/>
  <c r="G2103" i="5"/>
  <c r="H2103" i="5" s="1"/>
  <c r="G2120" i="5"/>
  <c r="H2120" i="5" s="1"/>
  <c r="G2125" i="5"/>
  <c r="H2125" i="5" s="1"/>
  <c r="G2136" i="5"/>
  <c r="H2136" i="5" s="1"/>
  <c r="G2140" i="5"/>
  <c r="H2140" i="5" s="1"/>
  <c r="G2143" i="5"/>
  <c r="H2143" i="5" s="1"/>
  <c r="G2147" i="5"/>
  <c r="H2147" i="5" s="1"/>
  <c r="G2151" i="5"/>
  <c r="H2151" i="5" s="1"/>
  <c r="G2167" i="5"/>
  <c r="H2167" i="5" s="1"/>
  <c r="G2170" i="5"/>
  <c r="H2170" i="5" s="1"/>
  <c r="G2179" i="5"/>
  <c r="H2179" i="5" s="1"/>
  <c r="G2190" i="5"/>
  <c r="H2190" i="5" s="1"/>
  <c r="G2195" i="5"/>
  <c r="H2195" i="5" s="1"/>
  <c r="G2199" i="5"/>
  <c r="I2213" i="5"/>
  <c r="J2213" i="5" s="1"/>
  <c r="I2224" i="5"/>
  <c r="G2223" i="5"/>
  <c r="H2223" i="5" s="1"/>
  <c r="I2231" i="5"/>
  <c r="G2230" i="5"/>
  <c r="H2230" i="5" s="1"/>
  <c r="I2235" i="5"/>
  <c r="G2234" i="5"/>
  <c r="H2234" i="5" s="1"/>
  <c r="I2239" i="5"/>
  <c r="G2238" i="5"/>
  <c r="H2238" i="5" s="1"/>
  <c r="K2242" i="5"/>
  <c r="K2241" i="5" s="1"/>
  <c r="I2241" i="5"/>
  <c r="K2289" i="5"/>
  <c r="K2288" i="5" s="1"/>
  <c r="I2288" i="5"/>
  <c r="G2241" i="5"/>
  <c r="H2241" i="5" s="1"/>
  <c r="G2288" i="5"/>
  <c r="H2288" i="5" s="1"/>
  <c r="I2328" i="5"/>
  <c r="J2328" i="5" s="1"/>
  <c r="I2352" i="5"/>
  <c r="J2352" i="5" s="1"/>
  <c r="I2381" i="5"/>
  <c r="J2381" i="5" s="1"/>
  <c r="I2388" i="5"/>
  <c r="J2388" i="5" s="1"/>
  <c r="I2391" i="5"/>
  <c r="J2391" i="5" s="1"/>
  <c r="I2404" i="5"/>
  <c r="J2404" i="5" s="1"/>
  <c r="L2381" i="5"/>
  <c r="L2391" i="5"/>
  <c r="I2474" i="5"/>
  <c r="G2473" i="5"/>
  <c r="H2473" i="5" s="1"/>
  <c r="I2492" i="5"/>
  <c r="J2492" i="5" s="1"/>
  <c r="I2498" i="5"/>
  <c r="J2498" i="5" s="1"/>
  <c r="I2501" i="5"/>
  <c r="J2501" i="5" s="1"/>
  <c r="I2515" i="5"/>
  <c r="J2515" i="5" s="1"/>
  <c r="I2526" i="5"/>
  <c r="J2526" i="5" s="1"/>
  <c r="I2531" i="5"/>
  <c r="J2531" i="5" s="1"/>
  <c r="I2537" i="5"/>
  <c r="J2537" i="5" s="1"/>
  <c r="I2555" i="5"/>
  <c r="J2555" i="5" s="1"/>
  <c r="L2498" i="5"/>
  <c r="L2531" i="5"/>
  <c r="K2564" i="5"/>
  <c r="K2563" i="5" s="1"/>
  <c r="I2563" i="5"/>
  <c r="K2573" i="5"/>
  <c r="K2572" i="5" s="1"/>
  <c r="I2572" i="5"/>
  <c r="K2586" i="5"/>
  <c r="K2585" i="5" s="1"/>
  <c r="I2585" i="5"/>
  <c r="K2593" i="5"/>
  <c r="K2592" i="5" s="1"/>
  <c r="I2592" i="5"/>
  <c r="K2604" i="5"/>
  <c r="K2603" i="5" s="1"/>
  <c r="I2603" i="5"/>
  <c r="J2603" i="5" s="1"/>
  <c r="K2608" i="5"/>
  <c r="K2607" i="5" s="1"/>
  <c r="I2607" i="5"/>
  <c r="K2611" i="5"/>
  <c r="K2610" i="5" s="1"/>
  <c r="I2610" i="5"/>
  <c r="J2610" i="5" s="1"/>
  <c r="K2617" i="5"/>
  <c r="K2616" i="5" s="1"/>
  <c r="I2616" i="5"/>
  <c r="K2624" i="5"/>
  <c r="K2623" i="5" s="1"/>
  <c r="I2623" i="5"/>
  <c r="K2630" i="5"/>
  <c r="K2629" i="5" s="1"/>
  <c r="I2629" i="5"/>
  <c r="G2563" i="5"/>
  <c r="H2563" i="5" s="1"/>
  <c r="G2572" i="5"/>
  <c r="H2572" i="5" s="1"/>
  <c r="G2585" i="5"/>
  <c r="H2585" i="5" s="1"/>
  <c r="G2592" i="5"/>
  <c r="H2592" i="5" s="1"/>
  <c r="G2603" i="5"/>
  <c r="H2603" i="5" s="1"/>
  <c r="G2607" i="5"/>
  <c r="H2607" i="5" s="1"/>
  <c r="G2610" i="5"/>
  <c r="H2610" i="5" s="1"/>
  <c r="G2616" i="5"/>
  <c r="H2616" i="5" s="1"/>
  <c r="G2623" i="5"/>
  <c r="H2623" i="5" s="1"/>
  <c r="G2629" i="5"/>
  <c r="H2629" i="5" s="1"/>
  <c r="I2355" i="5" l="1"/>
  <c r="J2355" i="5" s="1"/>
  <c r="L1333" i="5"/>
  <c r="L1283" i="5"/>
  <c r="I564" i="5"/>
  <c r="G563" i="5"/>
  <c r="H563" i="5" s="1"/>
  <c r="L2213" i="5"/>
  <c r="L1316" i="5"/>
  <c r="L1278" i="5"/>
  <c r="I499" i="5"/>
  <c r="G498" i="5"/>
  <c r="H498" i="5" s="1"/>
  <c r="I536" i="5"/>
  <c r="G535" i="5"/>
  <c r="H535" i="5" s="1"/>
  <c r="J1869" i="5"/>
  <c r="J1790" i="5"/>
  <c r="L125" i="5"/>
  <c r="L451" i="5"/>
  <c r="L279" i="5"/>
  <c r="L155" i="5"/>
  <c r="G2395" i="5"/>
  <c r="H2395" i="5" s="1"/>
  <c r="I2398" i="5"/>
  <c r="G2488" i="5"/>
  <c r="H2488" i="5" s="1"/>
  <c r="I2489" i="5"/>
  <c r="G1987" i="5"/>
  <c r="H1987" i="5" s="1"/>
  <c r="L1313" i="5"/>
  <c r="L1275" i="5"/>
  <c r="G2520" i="5"/>
  <c r="H2520" i="5" s="1"/>
  <c r="I2522" i="5"/>
  <c r="H970" i="5"/>
  <c r="L1689" i="5"/>
  <c r="J675" i="5"/>
  <c r="L334" i="5"/>
  <c r="L115" i="5"/>
  <c r="L448" i="5"/>
  <c r="L254" i="5"/>
  <c r="L135" i="5"/>
  <c r="H2355" i="5"/>
  <c r="G852" i="5"/>
  <c r="H852" i="5" s="1"/>
  <c r="I853" i="5"/>
  <c r="H1300" i="5"/>
  <c r="L1261" i="5"/>
  <c r="H1007" i="5"/>
  <c r="H2404" i="5"/>
  <c r="H647" i="5"/>
  <c r="G835" i="5"/>
  <c r="H835" i="5" s="1"/>
  <c r="H2199" i="5"/>
  <c r="J2288" i="5"/>
  <c r="L2147" i="5"/>
  <c r="J1858" i="5"/>
  <c r="J1777" i="5"/>
  <c r="L1636" i="5"/>
  <c r="L1463" i="5"/>
  <c r="L1363" i="5"/>
  <c r="L526" i="5"/>
  <c r="H97" i="5"/>
  <c r="L274" i="5"/>
  <c r="L97" i="5"/>
  <c r="L418" i="5"/>
  <c r="L251" i="5"/>
  <c r="L127" i="5"/>
  <c r="H872" i="5"/>
  <c r="G1689" i="5"/>
  <c r="H1689" i="5" s="1"/>
  <c r="L1305" i="5"/>
  <c r="L1227" i="5"/>
  <c r="L505" i="5"/>
  <c r="G43" i="5"/>
  <c r="H43" i="5" s="1"/>
  <c r="G591" i="5"/>
  <c r="H591" i="5" s="1"/>
  <c r="I592" i="5"/>
  <c r="G1026" i="5"/>
  <c r="H1026" i="5" s="1"/>
  <c r="I1027" i="5"/>
  <c r="H24" i="5"/>
  <c r="L43" i="5"/>
  <c r="L390" i="5"/>
  <c r="G2371" i="5"/>
  <c r="H2371" i="5" s="1"/>
  <c r="I2373" i="5"/>
  <c r="J2585" i="5"/>
  <c r="H1825" i="5"/>
  <c r="L1300" i="5"/>
  <c r="L1020" i="5"/>
  <c r="I509" i="5"/>
  <c r="G508" i="5"/>
  <c r="H508" i="5" s="1"/>
  <c r="L2352" i="5"/>
  <c r="L2195" i="5"/>
  <c r="L2140" i="5"/>
  <c r="J1847" i="5"/>
  <c r="J1763" i="5"/>
  <c r="L1608" i="5"/>
  <c r="L1397" i="5"/>
  <c r="L1355" i="5"/>
  <c r="L204" i="5"/>
  <c r="J17" i="5"/>
  <c r="L362" i="5"/>
  <c r="L218" i="5"/>
  <c r="L2388" i="5"/>
  <c r="L1294" i="5"/>
  <c r="H2213" i="5"/>
  <c r="G2509" i="5"/>
  <c r="H2509" i="5" s="1"/>
  <c r="I2514" i="5"/>
  <c r="G932" i="5"/>
  <c r="H932" i="5" s="1"/>
  <c r="I933" i="5"/>
  <c r="L317" i="5"/>
  <c r="J2623" i="5"/>
  <c r="J2563" i="5"/>
  <c r="I1689" i="5"/>
  <c r="L1340" i="5"/>
  <c r="L1286" i="5"/>
  <c r="I859" i="5"/>
  <c r="J859" i="5" s="1"/>
  <c r="H2328" i="5"/>
  <c r="H889" i="5"/>
  <c r="H631" i="5"/>
  <c r="G859" i="5"/>
  <c r="H859" i="5" s="1"/>
  <c r="J2616" i="5"/>
  <c r="J2607" i="5"/>
  <c r="L2404" i="5"/>
  <c r="J2241" i="5"/>
  <c r="I1987" i="5"/>
  <c r="J1987" i="5" s="1"/>
  <c r="K1988" i="5"/>
  <c r="K1987" i="5" s="1"/>
  <c r="I1923" i="5"/>
  <c r="J1923" i="5" s="1"/>
  <c r="K1924" i="5"/>
  <c r="K1923" i="5" s="1"/>
  <c r="L2629" i="5"/>
  <c r="L2623" i="5"/>
  <c r="L2616" i="5"/>
  <c r="L2610" i="5"/>
  <c r="L2607" i="5"/>
  <c r="L2603" i="5"/>
  <c r="L2592" i="5"/>
  <c r="L2585" i="5"/>
  <c r="L2572" i="5"/>
  <c r="L2563" i="5"/>
  <c r="L2537" i="5"/>
  <c r="L2526" i="5"/>
  <c r="L2515" i="5"/>
  <c r="L2501" i="5"/>
  <c r="L2492" i="5"/>
  <c r="I2473" i="5"/>
  <c r="J2473" i="5" s="1"/>
  <c r="K2474" i="5"/>
  <c r="K2473" i="5" s="1"/>
  <c r="L2328" i="5"/>
  <c r="L2288" i="5"/>
  <c r="L2241" i="5"/>
  <c r="K2239" i="5"/>
  <c r="K2238" i="5" s="1"/>
  <c r="I2238" i="5"/>
  <c r="J2238" i="5" s="1"/>
  <c r="K2235" i="5"/>
  <c r="K2234" i="5" s="1"/>
  <c r="L2234" i="5" s="1"/>
  <c r="I2234" i="5"/>
  <c r="J2234" i="5" s="1"/>
  <c r="K2231" i="5"/>
  <c r="K2230" i="5" s="1"/>
  <c r="I2230" i="5"/>
  <c r="J2230" i="5" s="1"/>
  <c r="K2224" i="5"/>
  <c r="K2223" i="5" s="1"/>
  <c r="I2223" i="5"/>
  <c r="J2223" i="5" s="1"/>
  <c r="J2199" i="5"/>
  <c r="J2195" i="5"/>
  <c r="J2190" i="5"/>
  <c r="J2179" i="5"/>
  <c r="J2170" i="5"/>
  <c r="J2167" i="5"/>
  <c r="J2151" i="5"/>
  <c r="J2147" i="5"/>
  <c r="J2143" i="5"/>
  <c r="J2140" i="5"/>
  <c r="J2136" i="5"/>
  <c r="J2125" i="5"/>
  <c r="J2120" i="5"/>
  <c r="J2103" i="5"/>
  <c r="J2089" i="5"/>
  <c r="L1901" i="5"/>
  <c r="L1890" i="5"/>
  <c r="L1884" i="5"/>
  <c r="L1878" i="5"/>
  <c r="L1869" i="5"/>
  <c r="L1865" i="5"/>
  <c r="L1858" i="5"/>
  <c r="L1854" i="5"/>
  <c r="L1847" i="5"/>
  <c r="L1842" i="5"/>
  <c r="L1839" i="5"/>
  <c r="L1830" i="5"/>
  <c r="L1825" i="5"/>
  <c r="L1816" i="5"/>
  <c r="L1811" i="5"/>
  <c r="L1806" i="5"/>
  <c r="L1803" i="5"/>
  <c r="L1800" i="5"/>
  <c r="L1796" i="5"/>
  <c r="L1793" i="5"/>
  <c r="L1790" i="5"/>
  <c r="L1784" i="5"/>
  <c r="L1777" i="5"/>
  <c r="L1771" i="5"/>
  <c r="L1763" i="5"/>
  <c r="L1755" i="5"/>
  <c r="J1672" i="5"/>
  <c r="J1665" i="5"/>
  <c r="J1649" i="5"/>
  <c r="J1636" i="5"/>
  <c r="J1622" i="5"/>
  <c r="J1608" i="5"/>
  <c r="J1604" i="5"/>
  <c r="J1597" i="5"/>
  <c r="J1594" i="5"/>
  <c r="J1528" i="5"/>
  <c r="J1467" i="5"/>
  <c r="J1463" i="5"/>
  <c r="J1401" i="5"/>
  <c r="J1397" i="5"/>
  <c r="J1387" i="5"/>
  <c r="J1384" i="5"/>
  <c r="J1381" i="5"/>
  <c r="J1370" i="5"/>
  <c r="J1367" i="5"/>
  <c r="J1363" i="5"/>
  <c r="J1360" i="5"/>
  <c r="J1355" i="5"/>
  <c r="J1352" i="5"/>
  <c r="J1340" i="5"/>
  <c r="J1333" i="5"/>
  <c r="J1316" i="5"/>
  <c r="J1313" i="5"/>
  <c r="J1308" i="5"/>
  <c r="J1305" i="5"/>
  <c r="J1300" i="5"/>
  <c r="J1294" i="5"/>
  <c r="J1286" i="5"/>
  <c r="J1283" i="5"/>
  <c r="J1278" i="5"/>
  <c r="J1275" i="5"/>
  <c r="J1261" i="5"/>
  <c r="J1227" i="5"/>
  <c r="L1035" i="5"/>
  <c r="L1010" i="5"/>
  <c r="L970" i="5"/>
  <c r="L889" i="5"/>
  <c r="L863" i="5"/>
  <c r="L840" i="5"/>
  <c r="L729" i="5"/>
  <c r="L675" i="5"/>
  <c r="L659" i="5"/>
  <c r="L631" i="5"/>
  <c r="L617" i="5"/>
  <c r="I1106" i="5"/>
  <c r="J1106" i="5" s="1"/>
  <c r="K1107" i="5"/>
  <c r="K1106" i="5" s="1"/>
  <c r="I1100" i="5"/>
  <c r="J1100" i="5" s="1"/>
  <c r="K1101" i="5"/>
  <c r="K1100" i="5" s="1"/>
  <c r="I1068" i="5"/>
  <c r="J1068" i="5" s="1"/>
  <c r="K1069" i="5"/>
  <c r="K1068" i="5" s="1"/>
  <c r="I1060" i="5"/>
  <c r="J1060" i="5" s="1"/>
  <c r="K1061" i="5"/>
  <c r="K1060" i="5" s="1"/>
  <c r="I1053" i="5"/>
  <c r="J1053" i="5" s="1"/>
  <c r="K1054" i="5"/>
  <c r="K1053" i="5" s="1"/>
  <c r="J421" i="5"/>
  <c r="J368" i="5"/>
  <c r="J345" i="5"/>
  <c r="J339" i="5"/>
  <c r="J334" i="5"/>
  <c r="J274" i="5"/>
  <c r="J225" i="5"/>
  <c r="J204" i="5"/>
  <c r="J198" i="5"/>
  <c r="J146" i="5"/>
  <c r="J129" i="5"/>
  <c r="J125" i="5"/>
  <c r="J115" i="5"/>
  <c r="J97" i="5"/>
  <c r="J43" i="5"/>
  <c r="L17" i="5"/>
  <c r="J493" i="5"/>
  <c r="J485" i="5"/>
  <c r="J465" i="5"/>
  <c r="J451" i="5"/>
  <c r="J448" i="5"/>
  <c r="J418" i="5"/>
  <c r="J390" i="5"/>
  <c r="J362" i="5"/>
  <c r="J317" i="5"/>
  <c r="J303" i="5"/>
  <c r="J288" i="5"/>
  <c r="J279" i="5"/>
  <c r="J254" i="5"/>
  <c r="J251" i="5"/>
  <c r="J233" i="5"/>
  <c r="J218" i="5"/>
  <c r="J210" i="5"/>
  <c r="J184" i="5"/>
  <c r="J174" i="5"/>
  <c r="J155" i="5"/>
  <c r="J135" i="5"/>
  <c r="J127" i="5"/>
  <c r="J24" i="5"/>
  <c r="L7" i="5"/>
  <c r="J2629" i="5"/>
  <c r="J2592" i="5"/>
  <c r="J2572" i="5"/>
  <c r="I2011" i="5"/>
  <c r="J2011" i="5" s="1"/>
  <c r="K2012" i="5"/>
  <c r="K2011" i="5" s="1"/>
  <c r="L2011" i="5" s="1"/>
  <c r="I1933" i="5"/>
  <c r="J1933" i="5" s="1"/>
  <c r="K1934" i="5"/>
  <c r="K1933" i="5" s="1"/>
  <c r="L1933" i="5" s="1"/>
  <c r="I1919" i="5"/>
  <c r="J1919" i="5" s="1"/>
  <c r="K1920" i="5"/>
  <c r="K1919" i="5" s="1"/>
  <c r="L1919" i="5" s="1"/>
  <c r="I1913" i="5"/>
  <c r="J1913" i="5" s="1"/>
  <c r="K1914" i="5"/>
  <c r="K1913" i="5" s="1"/>
  <c r="L1913" i="5" s="1"/>
  <c r="I1926" i="5"/>
  <c r="J1926" i="5" s="1"/>
  <c r="K1927" i="5"/>
  <c r="K1926" i="5" s="1"/>
  <c r="L1926" i="5" s="1"/>
  <c r="I1906" i="5"/>
  <c r="J1906" i="5" s="1"/>
  <c r="K1907" i="5"/>
  <c r="K1906" i="5" s="1"/>
  <c r="L1906" i="5" s="1"/>
  <c r="J1890" i="5"/>
  <c r="J1878" i="5"/>
  <c r="J1865" i="5"/>
  <c r="J1854" i="5"/>
  <c r="J1842" i="5"/>
  <c r="J1830" i="5"/>
  <c r="J1816" i="5"/>
  <c r="J1806" i="5"/>
  <c r="J1800" i="5"/>
  <c r="J1793" i="5"/>
  <c r="J1784" i="5"/>
  <c r="J1771" i="5"/>
  <c r="J1755" i="5"/>
  <c r="I1744" i="5"/>
  <c r="J1744" i="5" s="1"/>
  <c r="K1745" i="5"/>
  <c r="K1744" i="5" s="1"/>
  <c r="I1708" i="5"/>
  <c r="J1708" i="5" s="1"/>
  <c r="K1709" i="5"/>
  <c r="K1708" i="5" s="1"/>
  <c r="I1728" i="5"/>
  <c r="J1728" i="5" s="1"/>
  <c r="K1729" i="5"/>
  <c r="K1728" i="5" s="1"/>
  <c r="I1717" i="5"/>
  <c r="J1717" i="5" s="1"/>
  <c r="K1718" i="5"/>
  <c r="K1717" i="5" s="1"/>
  <c r="I1697" i="5"/>
  <c r="J1697" i="5" s="1"/>
  <c r="K1698" i="5"/>
  <c r="K1697" i="5" s="1"/>
  <c r="L1352" i="5"/>
  <c r="I1203" i="5"/>
  <c r="J1203" i="5" s="1"/>
  <c r="K1204" i="5"/>
  <c r="K1203" i="5" s="1"/>
  <c r="L1203" i="5" s="1"/>
  <c r="I1171" i="5"/>
  <c r="J1171" i="5" s="1"/>
  <c r="K1172" i="5"/>
  <c r="K1171" i="5" s="1"/>
  <c r="L1171" i="5" s="1"/>
  <c r="I1137" i="5"/>
  <c r="J1137" i="5" s="1"/>
  <c r="K1138" i="5"/>
  <c r="K1137" i="5" s="1"/>
  <c r="L1137" i="5" s="1"/>
  <c r="I1122" i="5"/>
  <c r="J1122" i="5" s="1"/>
  <c r="K1123" i="5"/>
  <c r="K1122" i="5" s="1"/>
  <c r="L1122" i="5" s="1"/>
  <c r="I1184" i="5"/>
  <c r="J1184" i="5" s="1"/>
  <c r="K1185" i="5"/>
  <c r="K1184" i="5" s="1"/>
  <c r="L1184" i="5" s="1"/>
  <c r="I1128" i="5"/>
  <c r="J1128" i="5" s="1"/>
  <c r="K1129" i="5"/>
  <c r="K1128" i="5" s="1"/>
  <c r="L1128" i="5" s="1"/>
  <c r="I1103" i="5"/>
  <c r="J1103" i="5" s="1"/>
  <c r="K1104" i="5"/>
  <c r="K1103" i="5" s="1"/>
  <c r="L1103" i="5" s="1"/>
  <c r="I1042" i="5"/>
  <c r="J1042" i="5" s="1"/>
  <c r="K1043" i="5"/>
  <c r="K1042" i="5" s="1"/>
  <c r="L1042" i="5" s="1"/>
  <c r="J7" i="5"/>
  <c r="J1689" i="5" l="1"/>
  <c r="L2238" i="5"/>
  <c r="K2522" i="5"/>
  <c r="K2520" i="5" s="1"/>
  <c r="I2520" i="5"/>
  <c r="J2520" i="5" s="1"/>
  <c r="K536" i="5"/>
  <c r="K535" i="5" s="1"/>
  <c r="I535" i="5"/>
  <c r="J535" i="5" s="1"/>
  <c r="K2373" i="5"/>
  <c r="K2371" i="5" s="1"/>
  <c r="I2371" i="5"/>
  <c r="J2371" i="5" s="1"/>
  <c r="K499" i="5"/>
  <c r="K498" i="5" s="1"/>
  <c r="I498" i="5"/>
  <c r="J498" i="5" s="1"/>
  <c r="J835" i="5"/>
  <c r="L2473" i="5"/>
  <c r="K853" i="5"/>
  <c r="K852" i="5" s="1"/>
  <c r="I852" i="5"/>
  <c r="J852" i="5" s="1"/>
  <c r="K2489" i="5"/>
  <c r="K2488" i="5" s="1"/>
  <c r="I2488" i="5"/>
  <c r="J2488" i="5" s="1"/>
  <c r="K1027" i="5"/>
  <c r="K1026" i="5" s="1"/>
  <c r="I1026" i="5"/>
  <c r="J1026" i="5" s="1"/>
  <c r="K2398" i="5"/>
  <c r="K2395" i="5" s="1"/>
  <c r="L2395" i="5" s="1"/>
  <c r="I2395" i="5"/>
  <c r="J2395" i="5" s="1"/>
  <c r="K933" i="5"/>
  <c r="K932" i="5" s="1"/>
  <c r="I932" i="5"/>
  <c r="J932" i="5" s="1"/>
  <c r="K592" i="5"/>
  <c r="K591" i="5" s="1"/>
  <c r="I591" i="5"/>
  <c r="J591" i="5" s="1"/>
  <c r="K564" i="5"/>
  <c r="K563" i="5" s="1"/>
  <c r="I563" i="5"/>
  <c r="J563" i="5" s="1"/>
  <c r="L2223" i="5"/>
  <c r="K2514" i="5"/>
  <c r="K2509" i="5" s="1"/>
  <c r="I2509" i="5"/>
  <c r="J2509" i="5" s="1"/>
  <c r="L2230" i="5"/>
  <c r="K509" i="5"/>
  <c r="K508" i="5" s="1"/>
  <c r="I508" i="5"/>
  <c r="J508" i="5" s="1"/>
  <c r="L2355" i="5"/>
  <c r="L859" i="5"/>
  <c r="L1697" i="5"/>
  <c r="L1717" i="5"/>
  <c r="L1728" i="5"/>
  <c r="L1708" i="5"/>
  <c r="L1744" i="5"/>
  <c r="L1053" i="5"/>
  <c r="L1060" i="5"/>
  <c r="L1068" i="5"/>
  <c r="L1100" i="5"/>
  <c r="L1106" i="5"/>
  <c r="L1923" i="5"/>
  <c r="L1987" i="5"/>
  <c r="L852" i="5" l="1"/>
  <c r="L508" i="5"/>
  <c r="L591" i="5"/>
  <c r="L2509" i="5"/>
  <c r="L498" i="5"/>
  <c r="L2371" i="5"/>
  <c r="L535" i="5"/>
  <c r="L2488" i="5"/>
  <c r="L563" i="5"/>
  <c r="L932" i="5"/>
  <c r="L2520" i="5"/>
  <c r="L1026" i="5"/>
  <c r="O1529" i="3"/>
  <c r="L1529" i="3"/>
  <c r="I1529" i="3"/>
  <c r="F1529" i="3"/>
  <c r="E1529" i="3" s="1"/>
  <c r="D1529" i="3" s="1"/>
  <c r="E1528" i="3"/>
  <c r="D1528" i="3"/>
  <c r="H1528" i="3" s="1"/>
  <c r="G1528" i="3" s="1"/>
  <c r="K1528" i="3" s="1"/>
  <c r="J1528" i="3" s="1"/>
  <c r="N1528" i="3" s="1"/>
  <c r="M1528" i="3" s="1"/>
  <c r="E1527" i="3"/>
  <c r="D1527" i="3"/>
  <c r="H1527" i="3" s="1"/>
  <c r="G1527" i="3" s="1"/>
  <c r="K1527" i="3" s="1"/>
  <c r="J1527" i="3" s="1"/>
  <c r="N1527" i="3" s="1"/>
  <c r="M1527" i="3" s="1"/>
  <c r="O1526" i="3"/>
  <c r="L1526" i="3"/>
  <c r="I1526" i="3"/>
  <c r="F1526" i="3"/>
  <c r="E1526" i="3" s="1"/>
  <c r="D1526" i="3" s="1"/>
  <c r="H1526" i="3" s="1"/>
  <c r="G1526" i="3" s="1"/>
  <c r="K1526" i="3" s="1"/>
  <c r="J1526" i="3" s="1"/>
  <c r="N1526" i="3" s="1"/>
  <c r="M1526" i="3" s="1"/>
  <c r="E1525" i="3"/>
  <c r="D1525" i="3"/>
  <c r="H1525" i="3" s="1"/>
  <c r="G1525" i="3" s="1"/>
  <c r="K1525" i="3" s="1"/>
  <c r="J1525" i="3" s="1"/>
  <c r="N1525" i="3" s="1"/>
  <c r="M1525" i="3" s="1"/>
  <c r="E1524" i="3"/>
  <c r="D1524" i="3"/>
  <c r="H1524" i="3" s="1"/>
  <c r="G1524" i="3" s="1"/>
  <c r="K1524" i="3" s="1"/>
  <c r="J1524" i="3" s="1"/>
  <c r="N1524" i="3" s="1"/>
  <c r="M1524" i="3" s="1"/>
  <c r="O1523" i="3"/>
  <c r="L1523" i="3"/>
  <c r="I1523" i="3"/>
  <c r="F1523" i="3"/>
  <c r="E1523" i="3" s="1"/>
  <c r="D1523" i="3" s="1"/>
  <c r="O1522" i="3"/>
  <c r="L1522" i="3"/>
  <c r="I1522" i="3"/>
  <c r="F1522" i="3"/>
  <c r="E1522" i="3" s="1"/>
  <c r="D1522" i="3" s="1"/>
  <c r="H1522" i="3" s="1"/>
  <c r="G1522" i="3" s="1"/>
  <c r="K1522" i="3" s="1"/>
  <c r="J1522" i="3" s="1"/>
  <c r="N1522" i="3" s="1"/>
  <c r="M1522" i="3" s="1"/>
  <c r="O1521" i="3"/>
  <c r="L1521" i="3"/>
  <c r="I1521" i="3"/>
  <c r="F1521" i="3"/>
  <c r="E1521" i="3" s="1"/>
  <c r="D1521" i="3" s="1"/>
  <c r="H1521" i="3" s="1"/>
  <c r="G1521" i="3" s="1"/>
  <c r="K1521" i="3" s="1"/>
  <c r="J1521" i="3" s="1"/>
  <c r="N1521" i="3" s="1"/>
  <c r="M1521" i="3" s="1"/>
  <c r="O1520" i="3"/>
  <c r="L1520" i="3"/>
  <c r="I1520" i="3"/>
  <c r="F1520" i="3"/>
  <c r="E1520" i="3" s="1"/>
  <c r="O1517" i="3"/>
  <c r="F1517" i="3"/>
  <c r="E1517" i="3" s="1"/>
  <c r="D1517" i="3" s="1"/>
  <c r="H1517" i="3" s="1"/>
  <c r="G1517" i="3" s="1"/>
  <c r="K1517" i="3" s="1"/>
  <c r="J1517" i="3" s="1"/>
  <c r="N1517" i="3" s="1"/>
  <c r="M1517" i="3" s="1"/>
  <c r="O1516" i="3"/>
  <c r="F1516" i="3"/>
  <c r="E1516" i="3" s="1"/>
  <c r="O1513" i="3"/>
  <c r="L1513" i="3"/>
  <c r="I1513" i="3"/>
  <c r="H1513" i="3"/>
  <c r="G1513" i="3" s="1"/>
  <c r="K1513" i="3" s="1"/>
  <c r="J1513" i="3" s="1"/>
  <c r="N1513" i="3" s="1"/>
  <c r="M1513" i="3" s="1"/>
  <c r="E1513" i="3"/>
  <c r="D1513" i="3" s="1"/>
  <c r="O1512" i="3"/>
  <c r="L1512" i="3"/>
  <c r="I1512" i="3"/>
  <c r="O1511" i="3"/>
  <c r="L1511" i="3"/>
  <c r="I1511" i="3"/>
  <c r="E1511" i="3"/>
  <c r="D1511" i="3" s="1"/>
  <c r="H1511" i="3" s="1"/>
  <c r="G1511" i="3" s="1"/>
  <c r="K1511" i="3" s="1"/>
  <c r="J1511" i="3" s="1"/>
  <c r="N1511" i="3" s="1"/>
  <c r="M1511" i="3" s="1"/>
  <c r="O1510" i="3"/>
  <c r="L1510" i="3"/>
  <c r="I1510" i="3"/>
  <c r="O1509" i="3"/>
  <c r="L1509" i="3"/>
  <c r="O1508" i="3"/>
  <c r="L1508" i="3"/>
  <c r="O1507" i="3"/>
  <c r="L1507" i="3"/>
  <c r="O1506" i="3"/>
  <c r="L1506" i="3"/>
  <c r="E1506" i="3"/>
  <c r="D1506" i="3"/>
  <c r="H1506" i="3" s="1"/>
  <c r="G1506" i="3" s="1"/>
  <c r="K1506" i="3" s="1"/>
  <c r="J1506" i="3" s="1"/>
  <c r="N1506" i="3" s="1"/>
  <c r="M1506" i="3" s="1"/>
  <c r="O1505" i="3"/>
  <c r="L1505" i="3"/>
  <c r="F1505" i="3"/>
  <c r="E1505" i="3"/>
  <c r="D1505" i="3" s="1"/>
  <c r="H1505" i="3" s="1"/>
  <c r="G1505" i="3" s="1"/>
  <c r="K1505" i="3" s="1"/>
  <c r="J1505" i="3" s="1"/>
  <c r="N1505" i="3" s="1"/>
  <c r="M1505" i="3" s="1"/>
  <c r="O1504" i="3"/>
  <c r="L1504" i="3"/>
  <c r="F1504" i="3"/>
  <c r="E1504" i="3" s="1"/>
  <c r="D1504" i="3" s="1"/>
  <c r="H1504" i="3" s="1"/>
  <c r="G1504" i="3" s="1"/>
  <c r="K1504" i="3" s="1"/>
  <c r="J1504" i="3" s="1"/>
  <c r="O1503" i="3"/>
  <c r="L1503" i="3"/>
  <c r="F1503" i="3"/>
  <c r="E1503" i="3" s="1"/>
  <c r="D1503" i="3" s="1"/>
  <c r="H1503" i="3" s="1"/>
  <c r="G1503" i="3" s="1"/>
  <c r="K1503" i="3" s="1"/>
  <c r="J1503" i="3" s="1"/>
  <c r="N1503" i="3" s="1"/>
  <c r="M1503" i="3" s="1"/>
  <c r="O1502" i="3"/>
  <c r="L1502" i="3"/>
  <c r="F1502" i="3"/>
  <c r="E1502" i="3" s="1"/>
  <c r="D1502" i="3" s="1"/>
  <c r="H1502" i="3" s="1"/>
  <c r="G1502" i="3" s="1"/>
  <c r="K1502" i="3" s="1"/>
  <c r="J1502" i="3" s="1"/>
  <c r="N1502" i="3" s="1"/>
  <c r="M1502" i="3" s="1"/>
  <c r="O1501" i="3"/>
  <c r="L1501" i="3"/>
  <c r="F1501" i="3"/>
  <c r="E1501" i="3"/>
  <c r="D1501" i="3" s="1"/>
  <c r="H1501" i="3" s="1"/>
  <c r="G1501" i="3" s="1"/>
  <c r="K1501" i="3" s="1"/>
  <c r="J1501" i="3" s="1"/>
  <c r="N1501" i="3" s="1"/>
  <c r="M1501" i="3" s="1"/>
  <c r="O1500" i="3"/>
  <c r="L1500" i="3"/>
  <c r="E1500" i="3"/>
  <c r="D1500" i="3" s="1"/>
  <c r="H1500" i="3" s="1"/>
  <c r="G1500" i="3" s="1"/>
  <c r="K1500" i="3" s="1"/>
  <c r="J1500" i="3" s="1"/>
  <c r="N1500" i="3" s="1"/>
  <c r="M1500" i="3" s="1"/>
  <c r="O1499" i="3"/>
  <c r="L1499" i="3"/>
  <c r="F1499" i="3"/>
  <c r="E1499" i="3" s="1"/>
  <c r="D1499" i="3" s="1"/>
  <c r="H1499" i="3" s="1"/>
  <c r="G1499" i="3" s="1"/>
  <c r="O1498" i="3"/>
  <c r="L1498" i="3"/>
  <c r="F1498" i="3"/>
  <c r="E1498" i="3" s="1"/>
  <c r="D1498" i="3" s="1"/>
  <c r="H1498" i="3" s="1"/>
  <c r="G1498" i="3" s="1"/>
  <c r="K1498" i="3" s="1"/>
  <c r="J1498" i="3" s="1"/>
  <c r="N1498" i="3" s="1"/>
  <c r="M1498" i="3" s="1"/>
  <c r="O1497" i="3"/>
  <c r="L1497" i="3"/>
  <c r="F1497" i="3"/>
  <c r="E1497" i="3" s="1"/>
  <c r="D1497" i="3" s="1"/>
  <c r="H1497" i="3" s="1"/>
  <c r="G1497" i="3" s="1"/>
  <c r="O1496" i="3"/>
  <c r="L1496" i="3"/>
  <c r="F1496" i="3"/>
  <c r="E1496" i="3" s="1"/>
  <c r="D1496" i="3" s="1"/>
  <c r="H1496" i="3" s="1"/>
  <c r="G1496" i="3" s="1"/>
  <c r="K1496" i="3" s="1"/>
  <c r="J1496" i="3" s="1"/>
  <c r="N1496" i="3" s="1"/>
  <c r="M1496" i="3" s="1"/>
  <c r="O1495" i="3"/>
  <c r="L1495" i="3"/>
  <c r="F1495" i="3"/>
  <c r="E1495" i="3" s="1"/>
  <c r="D1495" i="3" s="1"/>
  <c r="O1484" i="3"/>
  <c r="L1484" i="3"/>
  <c r="I1484" i="3"/>
  <c r="E1484" i="3"/>
  <c r="D1484" i="3" s="1"/>
  <c r="H1484" i="3" s="1"/>
  <c r="G1484" i="3" s="1"/>
  <c r="K1484" i="3" s="1"/>
  <c r="J1484" i="3" s="1"/>
  <c r="N1484" i="3" s="1"/>
  <c r="M1484" i="3" s="1"/>
  <c r="O1483" i="3"/>
  <c r="L1483" i="3"/>
  <c r="I1483" i="3"/>
  <c r="E1483" i="3"/>
  <c r="D1483" i="3" s="1"/>
  <c r="H1483" i="3" s="1"/>
  <c r="G1483" i="3" s="1"/>
  <c r="K1483" i="3" s="1"/>
  <c r="J1483" i="3" s="1"/>
  <c r="N1483" i="3" s="1"/>
  <c r="M1483" i="3" s="1"/>
  <c r="O1482" i="3"/>
  <c r="L1482" i="3"/>
  <c r="I1482" i="3"/>
  <c r="E1482" i="3"/>
  <c r="D1482" i="3" s="1"/>
  <c r="H1482" i="3" s="1"/>
  <c r="G1482" i="3" s="1"/>
  <c r="K1482" i="3" s="1"/>
  <c r="J1482" i="3" s="1"/>
  <c r="N1482" i="3" s="1"/>
  <c r="M1482" i="3" s="1"/>
  <c r="O1481" i="3"/>
  <c r="L1481" i="3"/>
  <c r="I1481" i="3"/>
  <c r="O1480" i="3"/>
  <c r="L1480" i="3"/>
  <c r="I1480" i="3"/>
  <c r="O1479" i="3"/>
  <c r="L1479" i="3"/>
  <c r="O1478" i="3"/>
  <c r="L1478" i="3"/>
  <c r="I1478" i="3"/>
  <c r="O1477" i="3"/>
  <c r="L1477" i="3"/>
  <c r="I1477" i="3"/>
  <c r="E1477" i="3"/>
  <c r="D1477" i="3" s="1"/>
  <c r="H1477" i="3" s="1"/>
  <c r="G1477" i="3" s="1"/>
  <c r="K1477" i="3" s="1"/>
  <c r="J1477" i="3" s="1"/>
  <c r="N1477" i="3" s="1"/>
  <c r="M1477" i="3" s="1"/>
  <c r="O1476" i="3"/>
  <c r="L1476" i="3"/>
  <c r="I1476" i="3"/>
  <c r="F1476" i="3"/>
  <c r="E1476" i="3"/>
  <c r="D1476" i="3" s="1"/>
  <c r="O1475" i="3"/>
  <c r="L1475" i="3"/>
  <c r="I1475" i="3"/>
  <c r="F1475" i="3"/>
  <c r="E1475" i="3"/>
  <c r="D1475" i="3" s="1"/>
  <c r="O1474" i="3"/>
  <c r="L1474" i="3"/>
  <c r="I1474" i="3"/>
  <c r="F1474" i="3"/>
  <c r="E1474" i="3" s="1"/>
  <c r="D1474" i="3" s="1"/>
  <c r="O1473" i="3"/>
  <c r="L1473" i="3"/>
  <c r="I1473" i="3"/>
  <c r="F1473" i="3"/>
  <c r="E1473" i="3" s="1"/>
  <c r="D1473" i="3" s="1"/>
  <c r="O1472" i="3"/>
  <c r="L1472" i="3"/>
  <c r="I1472" i="3"/>
  <c r="F1472" i="3"/>
  <c r="E1472" i="3"/>
  <c r="D1472" i="3" s="1"/>
  <c r="O1471" i="3"/>
  <c r="L1471" i="3"/>
  <c r="I1471" i="3"/>
  <c r="E1471" i="3"/>
  <c r="D1471" i="3"/>
  <c r="O1470" i="3"/>
  <c r="L1470" i="3"/>
  <c r="F1470" i="3"/>
  <c r="E1470" i="3" s="1"/>
  <c r="D1470" i="3" s="1"/>
  <c r="H1470" i="3" s="1"/>
  <c r="G1470" i="3" s="1"/>
  <c r="K1470" i="3" s="1"/>
  <c r="J1470" i="3" s="1"/>
  <c r="N1470" i="3" s="1"/>
  <c r="M1470" i="3" s="1"/>
  <c r="O1469" i="3"/>
  <c r="L1469" i="3"/>
  <c r="F1469" i="3"/>
  <c r="E1469" i="3" s="1"/>
  <c r="D1469" i="3" s="1"/>
  <c r="H1469" i="3" s="1"/>
  <c r="G1469" i="3" s="1"/>
  <c r="K1469" i="3" s="1"/>
  <c r="J1469" i="3" s="1"/>
  <c r="N1469" i="3" s="1"/>
  <c r="M1469" i="3" s="1"/>
  <c r="O1468" i="3"/>
  <c r="L1468" i="3"/>
  <c r="I1468" i="3"/>
  <c r="F1468" i="3"/>
  <c r="E1468" i="3" s="1"/>
  <c r="D1468" i="3" s="1"/>
  <c r="H1468" i="3" s="1"/>
  <c r="G1468" i="3" s="1"/>
  <c r="K1468" i="3" s="1"/>
  <c r="J1468" i="3" s="1"/>
  <c r="O1467" i="3"/>
  <c r="L1467" i="3"/>
  <c r="F1467" i="3"/>
  <c r="E1467" i="3" s="1"/>
  <c r="D1467" i="3" s="1"/>
  <c r="H1467" i="3" s="1"/>
  <c r="G1467" i="3" s="1"/>
  <c r="K1467" i="3" s="1"/>
  <c r="J1467" i="3" s="1"/>
  <c r="N1467" i="3" s="1"/>
  <c r="M1467" i="3" s="1"/>
  <c r="O1466" i="3"/>
  <c r="L1466" i="3"/>
  <c r="E1466" i="3"/>
  <c r="D1466" i="3" s="1"/>
  <c r="H1466" i="3" s="1"/>
  <c r="E1463" i="3"/>
  <c r="D1463" i="3" s="1"/>
  <c r="D1462" i="3" s="1"/>
  <c r="O1454" i="3"/>
  <c r="L1454" i="3"/>
  <c r="I1454" i="3"/>
  <c r="F1454" i="3"/>
  <c r="E1454" i="3" s="1"/>
  <c r="D1454" i="3" s="1"/>
  <c r="H1454" i="3" s="1"/>
  <c r="G1454" i="3" s="1"/>
  <c r="K1454" i="3" s="1"/>
  <c r="J1454" i="3" s="1"/>
  <c r="N1454" i="3" s="1"/>
  <c r="M1454" i="3" s="1"/>
  <c r="O1453" i="3"/>
  <c r="L1453" i="3"/>
  <c r="I1453" i="3"/>
  <c r="F1453" i="3"/>
  <c r="E1453" i="3"/>
  <c r="D1453" i="3" s="1"/>
  <c r="O1450" i="3"/>
  <c r="L1450" i="3"/>
  <c r="I1450" i="3"/>
  <c r="F1450" i="3"/>
  <c r="E1450" i="3" s="1"/>
  <c r="D1450" i="3" s="1"/>
  <c r="H1450" i="3" s="1"/>
  <c r="G1450" i="3" s="1"/>
  <c r="K1450" i="3" s="1"/>
  <c r="J1450" i="3" s="1"/>
  <c r="N1450" i="3" s="1"/>
  <c r="M1450" i="3" s="1"/>
  <c r="O1449" i="3"/>
  <c r="L1449" i="3"/>
  <c r="I1449" i="3"/>
  <c r="F1449" i="3"/>
  <c r="E1449" i="3" s="1"/>
  <c r="D1449" i="3" s="1"/>
  <c r="H1449" i="3" s="1"/>
  <c r="G1449" i="3" s="1"/>
  <c r="K1449" i="3" s="1"/>
  <c r="J1449" i="3" s="1"/>
  <c r="N1449" i="3" s="1"/>
  <c r="M1449" i="3" s="1"/>
  <c r="O1448" i="3"/>
  <c r="L1448" i="3"/>
  <c r="I1448" i="3"/>
  <c r="E1448" i="3"/>
  <c r="D1448" i="3"/>
  <c r="O1447" i="3"/>
  <c r="L1447" i="3"/>
  <c r="I1447" i="3"/>
  <c r="F1447" i="3"/>
  <c r="E1447" i="3" s="1"/>
  <c r="D1447" i="3"/>
  <c r="H1447" i="3" s="1"/>
  <c r="O1444" i="3"/>
  <c r="L1444" i="3"/>
  <c r="I1444" i="3"/>
  <c r="H1444" i="3" s="1"/>
  <c r="G1444" i="3" s="1"/>
  <c r="K1444" i="3" s="1"/>
  <c r="J1444" i="3" s="1"/>
  <c r="N1444" i="3" s="1"/>
  <c r="M1444" i="3" s="1"/>
  <c r="E1444" i="3"/>
  <c r="D1444" i="3" s="1"/>
  <c r="O1443" i="3"/>
  <c r="L1443" i="3"/>
  <c r="I1443" i="3"/>
  <c r="F1443" i="3"/>
  <c r="E1443" i="3" s="1"/>
  <c r="D1443" i="3" s="1"/>
  <c r="O1442" i="3"/>
  <c r="L1442" i="3"/>
  <c r="I1442" i="3"/>
  <c r="F1442" i="3"/>
  <c r="E1442" i="3" s="1"/>
  <c r="D1442" i="3" s="1"/>
  <c r="O1441" i="3"/>
  <c r="L1441" i="3"/>
  <c r="I1441" i="3"/>
  <c r="F1441" i="3"/>
  <c r="E1441" i="3" s="1"/>
  <c r="D1441" i="3" s="1"/>
  <c r="O1440" i="3"/>
  <c r="L1440" i="3"/>
  <c r="I1440" i="3"/>
  <c r="F1440" i="3"/>
  <c r="E1440" i="3"/>
  <c r="D1440" i="3" s="1"/>
  <c r="E1439" i="3"/>
  <c r="D1439" i="3" s="1"/>
  <c r="H1439" i="3" s="1"/>
  <c r="G1439" i="3" s="1"/>
  <c r="K1439" i="3" s="1"/>
  <c r="J1439" i="3" s="1"/>
  <c r="N1439" i="3" s="1"/>
  <c r="M1439" i="3" s="1"/>
  <c r="O1438" i="3"/>
  <c r="L1438" i="3"/>
  <c r="I1438" i="3"/>
  <c r="E1438" i="3"/>
  <c r="D1438" i="3" s="1"/>
  <c r="H1438" i="3" s="1"/>
  <c r="G1438" i="3" s="1"/>
  <c r="K1438" i="3" s="1"/>
  <c r="J1438" i="3" s="1"/>
  <c r="N1438" i="3" s="1"/>
  <c r="M1438" i="3" s="1"/>
  <c r="L1437" i="3"/>
  <c r="I1437" i="3"/>
  <c r="F1437" i="3"/>
  <c r="E1437" i="3"/>
  <c r="D1437" i="3" s="1"/>
  <c r="H1437" i="3" s="1"/>
  <c r="G1437" i="3" s="1"/>
  <c r="K1437" i="3" s="1"/>
  <c r="J1437" i="3" s="1"/>
  <c r="N1437" i="3" s="1"/>
  <c r="M1437" i="3" s="1"/>
  <c r="L1436" i="3"/>
  <c r="I1436" i="3"/>
  <c r="E1436" i="3"/>
  <c r="D1436" i="3" s="1"/>
  <c r="H1436" i="3" s="1"/>
  <c r="G1436" i="3" s="1"/>
  <c r="K1436" i="3" s="1"/>
  <c r="J1436" i="3" s="1"/>
  <c r="N1436" i="3" s="1"/>
  <c r="M1436" i="3" s="1"/>
  <c r="L1435" i="3"/>
  <c r="I1435" i="3"/>
  <c r="E1435" i="3"/>
  <c r="D1435" i="3" s="1"/>
  <c r="H1435" i="3" s="1"/>
  <c r="G1435" i="3" s="1"/>
  <c r="K1435" i="3" s="1"/>
  <c r="J1435" i="3" s="1"/>
  <c r="N1435" i="3" s="1"/>
  <c r="M1435" i="3" s="1"/>
  <c r="L1434" i="3"/>
  <c r="I1434" i="3"/>
  <c r="E1434" i="3"/>
  <c r="D1434" i="3" s="1"/>
  <c r="L1433" i="3"/>
  <c r="I1433" i="3"/>
  <c r="E1433" i="3"/>
  <c r="D1433" i="3" s="1"/>
  <c r="L1432" i="3"/>
  <c r="I1432" i="3"/>
  <c r="E1432" i="3"/>
  <c r="D1432" i="3" s="1"/>
  <c r="H1432" i="3" s="1"/>
  <c r="G1432" i="3" s="1"/>
  <c r="K1432" i="3" s="1"/>
  <c r="J1432" i="3" s="1"/>
  <c r="N1432" i="3" s="1"/>
  <c r="M1432" i="3" s="1"/>
  <c r="L1431" i="3"/>
  <c r="E1431" i="3"/>
  <c r="D1431" i="3" s="1"/>
  <c r="H1431" i="3" s="1"/>
  <c r="G1431" i="3" s="1"/>
  <c r="K1431" i="3" s="1"/>
  <c r="J1431" i="3" s="1"/>
  <c r="N1431" i="3" s="1"/>
  <c r="M1431" i="3" s="1"/>
  <c r="L1430" i="3"/>
  <c r="F1430" i="3"/>
  <c r="E1430" i="3" s="1"/>
  <c r="D1430" i="3" s="1"/>
  <c r="H1430" i="3" s="1"/>
  <c r="G1430" i="3" s="1"/>
  <c r="K1430" i="3" s="1"/>
  <c r="J1430" i="3" s="1"/>
  <c r="N1430" i="3" s="1"/>
  <c r="M1430" i="3" s="1"/>
  <c r="L1429" i="3"/>
  <c r="E1429" i="3"/>
  <c r="D1429" i="3" s="1"/>
  <c r="H1429" i="3" s="1"/>
  <c r="G1429" i="3" s="1"/>
  <c r="K1429" i="3" s="1"/>
  <c r="J1429" i="3" s="1"/>
  <c r="N1429" i="3" s="1"/>
  <c r="M1429" i="3" s="1"/>
  <c r="L1428" i="3"/>
  <c r="F1428" i="3"/>
  <c r="E1428" i="3"/>
  <c r="D1428" i="3" s="1"/>
  <c r="H1428" i="3" s="1"/>
  <c r="G1428" i="3" s="1"/>
  <c r="K1428" i="3" s="1"/>
  <c r="J1428" i="3" s="1"/>
  <c r="N1428" i="3" s="1"/>
  <c r="M1428" i="3" s="1"/>
  <c r="E1427" i="3"/>
  <c r="D1427" i="3" s="1"/>
  <c r="H1427" i="3" s="1"/>
  <c r="G1427" i="3" s="1"/>
  <c r="K1427" i="3" s="1"/>
  <c r="J1427" i="3" s="1"/>
  <c r="N1427" i="3" s="1"/>
  <c r="M1427" i="3" s="1"/>
  <c r="E1426" i="3"/>
  <c r="D1426" i="3" s="1"/>
  <c r="H1426" i="3" s="1"/>
  <c r="G1426" i="3" s="1"/>
  <c r="K1426" i="3" s="1"/>
  <c r="J1426" i="3" s="1"/>
  <c r="N1426" i="3" s="1"/>
  <c r="M1426" i="3" s="1"/>
  <c r="E1425" i="3"/>
  <c r="D1425" i="3" s="1"/>
  <c r="H1425" i="3" s="1"/>
  <c r="G1425" i="3" s="1"/>
  <c r="K1425" i="3" s="1"/>
  <c r="J1425" i="3" s="1"/>
  <c r="N1425" i="3" s="1"/>
  <c r="M1425" i="3" s="1"/>
  <c r="E1424" i="3"/>
  <c r="D1424" i="3" s="1"/>
  <c r="H1424" i="3" s="1"/>
  <c r="G1424" i="3" s="1"/>
  <c r="K1424" i="3" s="1"/>
  <c r="J1424" i="3" s="1"/>
  <c r="N1424" i="3" s="1"/>
  <c r="M1424" i="3" s="1"/>
  <c r="E1423" i="3"/>
  <c r="D1423" i="3" s="1"/>
  <c r="H1423" i="3" s="1"/>
  <c r="G1423" i="3" s="1"/>
  <c r="K1423" i="3" s="1"/>
  <c r="J1423" i="3" s="1"/>
  <c r="N1423" i="3" s="1"/>
  <c r="M1423" i="3" s="1"/>
  <c r="E1422" i="3"/>
  <c r="D1422" i="3" s="1"/>
  <c r="H1422" i="3" s="1"/>
  <c r="G1422" i="3" s="1"/>
  <c r="K1422" i="3" s="1"/>
  <c r="J1422" i="3" s="1"/>
  <c r="N1422" i="3" s="1"/>
  <c r="M1422" i="3" s="1"/>
  <c r="E1421" i="3"/>
  <c r="D1421" i="3" s="1"/>
  <c r="H1421" i="3" s="1"/>
  <c r="G1421" i="3" s="1"/>
  <c r="K1421" i="3" s="1"/>
  <c r="J1421" i="3" s="1"/>
  <c r="N1421" i="3" s="1"/>
  <c r="M1421" i="3" s="1"/>
  <c r="E1420" i="3"/>
  <c r="D1420" i="3" s="1"/>
  <c r="H1420" i="3" s="1"/>
  <c r="G1420" i="3" s="1"/>
  <c r="K1420" i="3" s="1"/>
  <c r="J1420" i="3" s="1"/>
  <c r="N1420" i="3" s="1"/>
  <c r="M1420" i="3" s="1"/>
  <c r="F1419" i="3"/>
  <c r="E1419" i="3" s="1"/>
  <c r="D1419" i="3" s="1"/>
  <c r="H1419" i="3" s="1"/>
  <c r="G1419" i="3" s="1"/>
  <c r="K1419" i="3" s="1"/>
  <c r="J1419" i="3" s="1"/>
  <c r="N1419" i="3" s="1"/>
  <c r="M1419" i="3" s="1"/>
  <c r="F1418" i="3"/>
  <c r="E1418" i="3"/>
  <c r="D1418" i="3" s="1"/>
  <c r="H1418" i="3" s="1"/>
  <c r="G1418" i="3" s="1"/>
  <c r="K1418" i="3" s="1"/>
  <c r="J1418" i="3" s="1"/>
  <c r="N1418" i="3" s="1"/>
  <c r="M1418" i="3" s="1"/>
  <c r="E1417" i="3"/>
  <c r="D1417" i="3" s="1"/>
  <c r="H1417" i="3" s="1"/>
  <c r="G1417" i="3" s="1"/>
  <c r="K1417" i="3" s="1"/>
  <c r="J1417" i="3" s="1"/>
  <c r="N1417" i="3" s="1"/>
  <c r="M1417" i="3" s="1"/>
  <c r="I1416" i="3"/>
  <c r="E1415" i="3"/>
  <c r="D1415" i="3" s="1"/>
  <c r="H1415" i="3" s="1"/>
  <c r="G1415" i="3" s="1"/>
  <c r="K1415" i="3" s="1"/>
  <c r="J1415" i="3" s="1"/>
  <c r="N1415" i="3" s="1"/>
  <c r="M1415" i="3" s="1"/>
  <c r="I1414" i="3"/>
  <c r="E1414" i="3"/>
  <c r="D1414" i="3" s="1"/>
  <c r="H1414" i="3" s="1"/>
  <c r="G1414" i="3" s="1"/>
  <c r="K1414" i="3" s="1"/>
  <c r="J1414" i="3" s="1"/>
  <c r="N1414" i="3" s="1"/>
  <c r="M1414" i="3" s="1"/>
  <c r="I1413" i="3"/>
  <c r="E1413" i="3"/>
  <c r="D1413" i="3" s="1"/>
  <c r="H1413" i="3" s="1"/>
  <c r="G1413" i="3" s="1"/>
  <c r="K1413" i="3" s="1"/>
  <c r="J1413" i="3" s="1"/>
  <c r="N1413" i="3" s="1"/>
  <c r="M1413" i="3" s="1"/>
  <c r="I1412" i="3"/>
  <c r="E1412" i="3"/>
  <c r="D1412" i="3" s="1"/>
  <c r="H1412" i="3" s="1"/>
  <c r="G1412" i="3" s="1"/>
  <c r="K1412" i="3" s="1"/>
  <c r="J1412" i="3" s="1"/>
  <c r="N1412" i="3" s="1"/>
  <c r="M1412" i="3" s="1"/>
  <c r="I1411" i="3"/>
  <c r="E1411" i="3"/>
  <c r="D1411" i="3" s="1"/>
  <c r="H1411" i="3" s="1"/>
  <c r="G1411" i="3" s="1"/>
  <c r="K1411" i="3" s="1"/>
  <c r="J1411" i="3" s="1"/>
  <c r="N1411" i="3" s="1"/>
  <c r="M1411" i="3" s="1"/>
  <c r="I1410" i="3"/>
  <c r="E1410" i="3"/>
  <c r="D1410" i="3"/>
  <c r="H1410" i="3" s="1"/>
  <c r="G1410" i="3" s="1"/>
  <c r="K1410" i="3" s="1"/>
  <c r="J1410" i="3" s="1"/>
  <c r="N1410" i="3" s="1"/>
  <c r="M1410" i="3" s="1"/>
  <c r="E1409" i="3"/>
  <c r="D1409" i="3"/>
  <c r="H1409" i="3" s="1"/>
  <c r="G1409" i="3" s="1"/>
  <c r="K1409" i="3" s="1"/>
  <c r="J1409" i="3" s="1"/>
  <c r="N1409" i="3" s="1"/>
  <c r="M1409" i="3" s="1"/>
  <c r="I1408" i="3"/>
  <c r="F1408" i="3"/>
  <c r="E1408" i="3" s="1"/>
  <c r="D1408" i="3" s="1"/>
  <c r="H1408" i="3" s="1"/>
  <c r="G1408" i="3" s="1"/>
  <c r="K1408" i="3" s="1"/>
  <c r="J1408" i="3" s="1"/>
  <c r="N1408" i="3" s="1"/>
  <c r="M1408" i="3" s="1"/>
  <c r="I1407" i="3"/>
  <c r="E1407" i="3"/>
  <c r="D1407" i="3" s="1"/>
  <c r="I1406" i="3"/>
  <c r="E1406" i="3"/>
  <c r="D1406" i="3" s="1"/>
  <c r="H1406" i="3" s="1"/>
  <c r="G1406" i="3" s="1"/>
  <c r="K1406" i="3" s="1"/>
  <c r="J1406" i="3" s="1"/>
  <c r="N1406" i="3" s="1"/>
  <c r="M1406" i="3" s="1"/>
  <c r="I1405" i="3"/>
  <c r="E1405" i="3"/>
  <c r="D1405" i="3" s="1"/>
  <c r="I1404" i="3"/>
  <c r="E1404" i="3"/>
  <c r="D1404" i="3"/>
  <c r="H1404" i="3" s="1"/>
  <c r="G1404" i="3" s="1"/>
  <c r="K1404" i="3" s="1"/>
  <c r="J1404" i="3" s="1"/>
  <c r="N1404" i="3" s="1"/>
  <c r="M1404" i="3" s="1"/>
  <c r="E1403" i="3"/>
  <c r="D1403" i="3"/>
  <c r="H1403" i="3" s="1"/>
  <c r="G1403" i="3" s="1"/>
  <c r="K1403" i="3" s="1"/>
  <c r="J1403" i="3" s="1"/>
  <c r="N1403" i="3" s="1"/>
  <c r="M1403" i="3" s="1"/>
  <c r="I1402" i="3"/>
  <c r="I1401" i="3"/>
  <c r="E1401" i="3"/>
  <c r="D1401" i="3" s="1"/>
  <c r="F1400" i="3"/>
  <c r="E1400" i="3" s="1"/>
  <c r="D1400" i="3" s="1"/>
  <c r="H1400" i="3" s="1"/>
  <c r="G1400" i="3" s="1"/>
  <c r="K1400" i="3" s="1"/>
  <c r="J1400" i="3" s="1"/>
  <c r="N1400" i="3" s="1"/>
  <c r="M1400" i="3" s="1"/>
  <c r="I1399" i="3"/>
  <c r="E1399" i="3"/>
  <c r="D1399" i="3" s="1"/>
  <c r="I1398" i="3"/>
  <c r="E1398" i="3"/>
  <c r="D1398" i="3" s="1"/>
  <c r="H1398" i="3" s="1"/>
  <c r="G1398" i="3" s="1"/>
  <c r="K1398" i="3" s="1"/>
  <c r="J1398" i="3" s="1"/>
  <c r="N1398" i="3" s="1"/>
  <c r="M1398" i="3" s="1"/>
  <c r="E1397" i="3"/>
  <c r="D1397" i="3" s="1"/>
  <c r="H1397" i="3" s="1"/>
  <c r="G1397" i="3" s="1"/>
  <c r="K1397" i="3" s="1"/>
  <c r="J1397" i="3" s="1"/>
  <c r="N1397" i="3" s="1"/>
  <c r="M1397" i="3" s="1"/>
  <c r="I1396" i="3"/>
  <c r="E1396" i="3"/>
  <c r="D1396" i="3" s="1"/>
  <c r="H1396" i="3" s="1"/>
  <c r="G1396" i="3" s="1"/>
  <c r="K1396" i="3" s="1"/>
  <c r="J1396" i="3" s="1"/>
  <c r="N1396" i="3" s="1"/>
  <c r="M1396" i="3" s="1"/>
  <c r="I1395" i="3"/>
  <c r="E1395" i="3"/>
  <c r="D1395" i="3" s="1"/>
  <c r="I1394" i="3"/>
  <c r="F1394" i="3"/>
  <c r="E1394" i="3"/>
  <c r="D1394" i="3" s="1"/>
  <c r="I1393" i="3"/>
  <c r="E1393" i="3"/>
  <c r="D1393" i="3"/>
  <c r="H1393" i="3" s="1"/>
  <c r="G1393" i="3" s="1"/>
  <c r="K1393" i="3" s="1"/>
  <c r="J1393" i="3" s="1"/>
  <c r="N1393" i="3" s="1"/>
  <c r="M1393" i="3" s="1"/>
  <c r="I1392" i="3"/>
  <c r="F1392" i="3"/>
  <c r="E1392" i="3" s="1"/>
  <c r="I1391" i="3"/>
  <c r="E1391" i="3"/>
  <c r="D1391" i="3" s="1"/>
  <c r="H1391" i="3" s="1"/>
  <c r="G1391" i="3" s="1"/>
  <c r="K1391" i="3" s="1"/>
  <c r="J1391" i="3" s="1"/>
  <c r="N1391" i="3" s="1"/>
  <c r="M1391" i="3" s="1"/>
  <c r="I1390" i="3"/>
  <c r="E1390" i="3"/>
  <c r="D1390" i="3" s="1"/>
  <c r="H1390" i="3" s="1"/>
  <c r="G1390" i="3" s="1"/>
  <c r="K1390" i="3" s="1"/>
  <c r="J1390" i="3" s="1"/>
  <c r="N1390" i="3" s="1"/>
  <c r="M1390" i="3" s="1"/>
  <c r="I1389" i="3"/>
  <c r="E1389" i="3"/>
  <c r="D1389" i="3" s="1"/>
  <c r="H1389" i="3" s="1"/>
  <c r="G1389" i="3" s="1"/>
  <c r="K1389" i="3" s="1"/>
  <c r="J1389" i="3" s="1"/>
  <c r="N1389" i="3" s="1"/>
  <c r="M1389" i="3" s="1"/>
  <c r="I1388" i="3"/>
  <c r="E1388" i="3"/>
  <c r="D1388" i="3" s="1"/>
  <c r="H1388" i="3" s="1"/>
  <c r="G1388" i="3" s="1"/>
  <c r="K1388" i="3" s="1"/>
  <c r="J1388" i="3" s="1"/>
  <c r="N1388" i="3" s="1"/>
  <c r="M1388" i="3" s="1"/>
  <c r="I1387" i="3"/>
  <c r="E1387" i="3"/>
  <c r="D1387" i="3" s="1"/>
  <c r="O1379" i="3"/>
  <c r="L1379" i="3"/>
  <c r="I1379" i="3"/>
  <c r="F1379" i="3"/>
  <c r="E1379" i="3" s="1"/>
  <c r="O1378" i="3"/>
  <c r="L1378" i="3"/>
  <c r="I1378" i="3"/>
  <c r="F1378" i="3"/>
  <c r="E1378" i="3"/>
  <c r="D1378" i="3" s="1"/>
  <c r="O1373" i="3"/>
  <c r="L1373" i="3"/>
  <c r="I1373" i="3"/>
  <c r="E1373" i="3"/>
  <c r="D1373" i="3"/>
  <c r="H1373" i="3" s="1"/>
  <c r="G1373" i="3" s="1"/>
  <c r="K1373" i="3" s="1"/>
  <c r="J1373" i="3" s="1"/>
  <c r="N1373" i="3" s="1"/>
  <c r="M1373" i="3" s="1"/>
  <c r="O1372" i="3"/>
  <c r="L1372" i="3"/>
  <c r="I1372" i="3"/>
  <c r="E1372" i="3"/>
  <c r="D1372" i="3" s="1"/>
  <c r="H1372" i="3" s="1"/>
  <c r="G1372" i="3" s="1"/>
  <c r="K1372" i="3" s="1"/>
  <c r="J1372" i="3" s="1"/>
  <c r="O1371" i="3"/>
  <c r="L1371" i="3"/>
  <c r="I1371" i="3"/>
  <c r="E1371" i="3"/>
  <c r="D1371" i="3"/>
  <c r="H1371" i="3" s="1"/>
  <c r="G1371" i="3" s="1"/>
  <c r="K1371" i="3" s="1"/>
  <c r="J1371" i="3" s="1"/>
  <c r="N1371" i="3" s="1"/>
  <c r="M1371" i="3" s="1"/>
  <c r="O1370" i="3"/>
  <c r="L1370" i="3"/>
  <c r="I1370" i="3"/>
  <c r="E1370" i="3"/>
  <c r="D1370" i="3" s="1"/>
  <c r="O1369" i="3"/>
  <c r="L1369" i="3"/>
  <c r="I1369" i="3"/>
  <c r="E1369" i="3"/>
  <c r="D1369" i="3" s="1"/>
  <c r="H1369" i="3" s="1"/>
  <c r="O1366" i="3"/>
  <c r="L1366" i="3"/>
  <c r="I1366" i="3"/>
  <c r="F1366" i="3"/>
  <c r="E1366" i="3" s="1"/>
  <c r="D1366" i="3" s="1"/>
  <c r="H1366" i="3" s="1"/>
  <c r="G1366" i="3" s="1"/>
  <c r="K1366" i="3" s="1"/>
  <c r="J1366" i="3" s="1"/>
  <c r="N1366" i="3" s="1"/>
  <c r="M1366" i="3" s="1"/>
  <c r="O1365" i="3"/>
  <c r="L1365" i="3"/>
  <c r="I1365" i="3"/>
  <c r="F1365" i="3"/>
  <c r="E1365" i="3" s="1"/>
  <c r="O1364" i="3"/>
  <c r="L1364" i="3"/>
  <c r="I1364" i="3"/>
  <c r="E1364" i="3"/>
  <c r="D1364" i="3" s="1"/>
  <c r="H1364" i="3" s="1"/>
  <c r="G1364" i="3" s="1"/>
  <c r="O1363" i="3"/>
  <c r="L1363" i="3"/>
  <c r="I1363" i="3"/>
  <c r="F1363" i="3"/>
  <c r="E1363" i="3" s="1"/>
  <c r="D1363" i="3" s="1"/>
  <c r="H1363" i="3" s="1"/>
  <c r="G1363" i="3" s="1"/>
  <c r="K1363" i="3" s="1"/>
  <c r="J1363" i="3" s="1"/>
  <c r="N1363" i="3" s="1"/>
  <c r="M1363" i="3" s="1"/>
  <c r="O1362" i="3"/>
  <c r="L1362" i="3"/>
  <c r="I1362" i="3"/>
  <c r="E1362" i="3"/>
  <c r="D1362" i="3"/>
  <c r="O1361" i="3"/>
  <c r="L1361" i="3"/>
  <c r="I1361" i="3"/>
  <c r="E1361" i="3"/>
  <c r="D1361" i="3" s="1"/>
  <c r="H1361" i="3" s="1"/>
  <c r="G1361" i="3" s="1"/>
  <c r="K1361" i="3" s="1"/>
  <c r="J1361" i="3" s="1"/>
  <c r="N1361" i="3" s="1"/>
  <c r="M1361" i="3" s="1"/>
  <c r="O1360" i="3"/>
  <c r="L1360" i="3"/>
  <c r="I1360" i="3"/>
  <c r="E1360" i="3"/>
  <c r="D1360" i="3"/>
  <c r="H1360" i="3" s="1"/>
  <c r="G1360" i="3" s="1"/>
  <c r="K1360" i="3" s="1"/>
  <c r="J1360" i="3" s="1"/>
  <c r="N1360" i="3" s="1"/>
  <c r="M1360" i="3" s="1"/>
  <c r="O1359" i="3"/>
  <c r="L1359" i="3"/>
  <c r="I1359" i="3"/>
  <c r="E1359" i="3"/>
  <c r="D1359" i="3" s="1"/>
  <c r="H1359" i="3" s="1"/>
  <c r="G1359" i="3" s="1"/>
  <c r="K1359" i="3" s="1"/>
  <c r="J1359" i="3" s="1"/>
  <c r="N1359" i="3" s="1"/>
  <c r="M1359" i="3" s="1"/>
  <c r="O1358" i="3"/>
  <c r="L1358" i="3"/>
  <c r="I1358" i="3"/>
  <c r="E1358" i="3"/>
  <c r="D1358" i="3"/>
  <c r="H1358" i="3" s="1"/>
  <c r="G1358" i="3" s="1"/>
  <c r="K1358" i="3" s="1"/>
  <c r="J1358" i="3" s="1"/>
  <c r="N1358" i="3" s="1"/>
  <c r="M1358" i="3" s="1"/>
  <c r="O1357" i="3"/>
  <c r="L1357" i="3"/>
  <c r="I1357" i="3"/>
  <c r="E1357" i="3"/>
  <c r="D1357" i="3" s="1"/>
  <c r="O1351" i="3"/>
  <c r="L1351" i="3"/>
  <c r="E1351" i="3"/>
  <c r="D1351" i="3" s="1"/>
  <c r="H1351" i="3" s="1"/>
  <c r="G1351" i="3" s="1"/>
  <c r="K1351" i="3" s="1"/>
  <c r="J1351" i="3" s="1"/>
  <c r="N1351" i="3" s="1"/>
  <c r="M1351" i="3" s="1"/>
  <c r="O1350" i="3"/>
  <c r="L1350" i="3"/>
  <c r="E1350" i="3"/>
  <c r="D1350" i="3" s="1"/>
  <c r="H1350" i="3" s="1"/>
  <c r="G1350" i="3" s="1"/>
  <c r="K1350" i="3" s="1"/>
  <c r="J1350" i="3" s="1"/>
  <c r="N1350" i="3" s="1"/>
  <c r="M1350" i="3" s="1"/>
  <c r="O1349" i="3"/>
  <c r="L1349" i="3"/>
  <c r="E1349" i="3"/>
  <c r="D1349" i="3" s="1"/>
  <c r="H1349" i="3" s="1"/>
  <c r="G1349" i="3" s="1"/>
  <c r="O1348" i="3"/>
  <c r="L1348" i="3"/>
  <c r="E1348" i="3"/>
  <c r="D1348" i="3" s="1"/>
  <c r="H1348" i="3" s="1"/>
  <c r="G1348" i="3" s="1"/>
  <c r="K1348" i="3" s="1"/>
  <c r="J1348" i="3" s="1"/>
  <c r="N1348" i="3" s="1"/>
  <c r="M1348" i="3" s="1"/>
  <c r="O1347" i="3"/>
  <c r="L1347" i="3"/>
  <c r="E1347" i="3"/>
  <c r="D1347" i="3" s="1"/>
  <c r="H1347" i="3" s="1"/>
  <c r="G1347" i="3" s="1"/>
  <c r="O1346" i="3"/>
  <c r="L1346" i="3"/>
  <c r="E1346" i="3"/>
  <c r="D1346" i="3" s="1"/>
  <c r="H1346" i="3" s="1"/>
  <c r="G1346" i="3" s="1"/>
  <c r="K1346" i="3" s="1"/>
  <c r="J1346" i="3" s="1"/>
  <c r="N1346" i="3" s="1"/>
  <c r="M1346" i="3" s="1"/>
  <c r="O1345" i="3"/>
  <c r="E1345" i="3"/>
  <c r="D1345" i="3" s="1"/>
  <c r="H1345" i="3" s="1"/>
  <c r="G1345" i="3" s="1"/>
  <c r="K1345" i="3" s="1"/>
  <c r="J1345" i="3" s="1"/>
  <c r="N1345" i="3" s="1"/>
  <c r="M1345" i="3" s="1"/>
  <c r="O1344" i="3"/>
  <c r="E1344" i="3"/>
  <c r="D1344" i="3" s="1"/>
  <c r="H1344" i="3" s="1"/>
  <c r="G1344" i="3" s="1"/>
  <c r="K1344" i="3" s="1"/>
  <c r="J1344" i="3" s="1"/>
  <c r="N1344" i="3" s="1"/>
  <c r="M1344" i="3" s="1"/>
  <c r="O1343" i="3"/>
  <c r="E1343" i="3"/>
  <c r="D1343" i="3" s="1"/>
  <c r="H1343" i="3" s="1"/>
  <c r="G1343" i="3" s="1"/>
  <c r="K1343" i="3" s="1"/>
  <c r="J1343" i="3" s="1"/>
  <c r="N1343" i="3" s="1"/>
  <c r="M1343" i="3" s="1"/>
  <c r="O1342" i="3"/>
  <c r="E1342" i="3"/>
  <c r="D1342" i="3" s="1"/>
  <c r="H1342" i="3" s="1"/>
  <c r="G1342" i="3" s="1"/>
  <c r="K1342" i="3" s="1"/>
  <c r="J1342" i="3" s="1"/>
  <c r="N1342" i="3" s="1"/>
  <c r="M1342" i="3" s="1"/>
  <c r="O1341" i="3"/>
  <c r="F1341" i="3"/>
  <c r="E1341" i="3" s="1"/>
  <c r="D1341" i="3" s="1"/>
  <c r="H1341" i="3" s="1"/>
  <c r="G1341" i="3" s="1"/>
  <c r="K1341" i="3" s="1"/>
  <c r="J1341" i="3" s="1"/>
  <c r="N1341" i="3" s="1"/>
  <c r="M1341" i="3" s="1"/>
  <c r="O1340" i="3"/>
  <c r="E1340" i="3"/>
  <c r="D1340" i="3"/>
  <c r="H1340" i="3" s="1"/>
  <c r="G1340" i="3" s="1"/>
  <c r="K1340" i="3" s="1"/>
  <c r="J1340" i="3" s="1"/>
  <c r="N1340" i="3" s="1"/>
  <c r="M1340" i="3" s="1"/>
  <c r="O1339" i="3"/>
  <c r="E1339" i="3"/>
  <c r="D1339" i="3" s="1"/>
  <c r="H1339" i="3" s="1"/>
  <c r="G1339" i="3" s="1"/>
  <c r="K1339" i="3" s="1"/>
  <c r="J1339" i="3" s="1"/>
  <c r="O1338" i="3"/>
  <c r="E1338" i="3"/>
  <c r="D1338" i="3"/>
  <c r="H1338" i="3" s="1"/>
  <c r="G1338" i="3" s="1"/>
  <c r="K1338" i="3" s="1"/>
  <c r="J1338" i="3" s="1"/>
  <c r="N1338" i="3" s="1"/>
  <c r="M1338" i="3" s="1"/>
  <c r="O1337" i="3"/>
  <c r="E1337" i="3"/>
  <c r="D1337" i="3" s="1"/>
  <c r="H1337" i="3" s="1"/>
  <c r="G1337" i="3" s="1"/>
  <c r="K1337" i="3" s="1"/>
  <c r="J1337" i="3" s="1"/>
  <c r="O1336" i="3"/>
  <c r="E1336" i="3"/>
  <c r="D1336" i="3"/>
  <c r="H1336" i="3" s="1"/>
  <c r="G1336" i="3" s="1"/>
  <c r="K1336" i="3" s="1"/>
  <c r="J1336" i="3" s="1"/>
  <c r="N1336" i="3" s="1"/>
  <c r="M1336" i="3" s="1"/>
  <c r="O1335" i="3"/>
  <c r="E1335" i="3"/>
  <c r="D1335" i="3" s="1"/>
  <c r="H1335" i="3" s="1"/>
  <c r="G1335" i="3" s="1"/>
  <c r="K1335" i="3" s="1"/>
  <c r="J1335" i="3" s="1"/>
  <c r="N1335" i="3" s="1"/>
  <c r="M1335" i="3" s="1"/>
  <c r="O1334" i="3"/>
  <c r="E1334" i="3"/>
  <c r="D1334" i="3" s="1"/>
  <c r="H1334" i="3" s="1"/>
  <c r="G1334" i="3" s="1"/>
  <c r="K1334" i="3" s="1"/>
  <c r="J1334" i="3" s="1"/>
  <c r="N1334" i="3" s="1"/>
  <c r="M1334" i="3" s="1"/>
  <c r="E1333" i="3"/>
  <c r="D1333" i="3"/>
  <c r="H1333" i="3" s="1"/>
  <c r="G1333" i="3" s="1"/>
  <c r="K1333" i="3" s="1"/>
  <c r="J1333" i="3" s="1"/>
  <c r="N1333" i="3" s="1"/>
  <c r="M1333" i="3" s="1"/>
  <c r="O1332" i="3"/>
  <c r="F1332" i="3"/>
  <c r="E1332" i="3" s="1"/>
  <c r="D1332" i="3" s="1"/>
  <c r="H1332" i="3" s="1"/>
  <c r="G1332" i="3" s="1"/>
  <c r="K1332" i="3" s="1"/>
  <c r="J1332" i="3" s="1"/>
  <c r="N1332" i="3" s="1"/>
  <c r="M1332" i="3" s="1"/>
  <c r="E1331" i="3"/>
  <c r="D1331" i="3"/>
  <c r="H1331" i="3" s="1"/>
  <c r="G1331" i="3" s="1"/>
  <c r="K1331" i="3" s="1"/>
  <c r="J1331" i="3" s="1"/>
  <c r="N1331" i="3" s="1"/>
  <c r="M1331" i="3" s="1"/>
  <c r="E1330" i="3"/>
  <c r="D1330" i="3" s="1"/>
  <c r="H1330" i="3" s="1"/>
  <c r="G1330" i="3" s="1"/>
  <c r="K1330" i="3" s="1"/>
  <c r="J1330" i="3" s="1"/>
  <c r="N1330" i="3" s="1"/>
  <c r="M1330" i="3" s="1"/>
  <c r="E1329" i="3"/>
  <c r="D1329" i="3"/>
  <c r="H1329" i="3" s="1"/>
  <c r="G1329" i="3" s="1"/>
  <c r="K1329" i="3" s="1"/>
  <c r="J1329" i="3" s="1"/>
  <c r="N1329" i="3" s="1"/>
  <c r="M1329" i="3" s="1"/>
  <c r="E1328" i="3"/>
  <c r="D1328" i="3" s="1"/>
  <c r="H1328" i="3" s="1"/>
  <c r="G1328" i="3" s="1"/>
  <c r="K1328" i="3" s="1"/>
  <c r="J1328" i="3" s="1"/>
  <c r="N1328" i="3" s="1"/>
  <c r="M1328" i="3" s="1"/>
  <c r="E1326" i="3"/>
  <c r="D1326" i="3" s="1"/>
  <c r="H1326" i="3" s="1"/>
  <c r="G1326" i="3" s="1"/>
  <c r="K1326" i="3" s="1"/>
  <c r="J1326" i="3" s="1"/>
  <c r="N1326" i="3" s="1"/>
  <c r="M1326" i="3" s="1"/>
  <c r="E1324" i="3"/>
  <c r="D1324" i="3"/>
  <c r="H1324" i="3" s="1"/>
  <c r="G1324" i="3" s="1"/>
  <c r="K1324" i="3" s="1"/>
  <c r="J1324" i="3" s="1"/>
  <c r="N1324" i="3" s="1"/>
  <c r="M1324" i="3" s="1"/>
  <c r="E1323" i="3"/>
  <c r="D1323" i="3"/>
  <c r="H1323" i="3" s="1"/>
  <c r="G1323" i="3" s="1"/>
  <c r="K1323" i="3" s="1"/>
  <c r="J1323" i="3" s="1"/>
  <c r="N1323" i="3" s="1"/>
  <c r="M1323" i="3" s="1"/>
  <c r="E1322" i="3"/>
  <c r="D1322" i="3" s="1"/>
  <c r="H1322" i="3" s="1"/>
  <c r="G1322" i="3" s="1"/>
  <c r="K1322" i="3" s="1"/>
  <c r="J1322" i="3" s="1"/>
  <c r="N1322" i="3" s="1"/>
  <c r="M1322" i="3" s="1"/>
  <c r="E1321" i="3"/>
  <c r="D1321" i="3" s="1"/>
  <c r="H1321" i="3" s="1"/>
  <c r="G1321" i="3" s="1"/>
  <c r="K1321" i="3" s="1"/>
  <c r="J1321" i="3" s="1"/>
  <c r="N1321" i="3" s="1"/>
  <c r="M1321" i="3" s="1"/>
  <c r="E1320" i="3"/>
  <c r="D1320" i="3" s="1"/>
  <c r="H1320" i="3" s="1"/>
  <c r="G1320" i="3" s="1"/>
  <c r="K1320" i="3" s="1"/>
  <c r="J1320" i="3" s="1"/>
  <c r="N1320" i="3" s="1"/>
  <c r="M1320" i="3" s="1"/>
  <c r="E1319" i="3"/>
  <c r="D1319" i="3" s="1"/>
  <c r="H1319" i="3" s="1"/>
  <c r="G1319" i="3" s="1"/>
  <c r="K1319" i="3" s="1"/>
  <c r="J1319" i="3" s="1"/>
  <c r="N1319" i="3" s="1"/>
  <c r="M1319" i="3" s="1"/>
  <c r="E1318" i="3"/>
  <c r="D1318" i="3"/>
  <c r="H1318" i="3" s="1"/>
  <c r="G1318" i="3" s="1"/>
  <c r="K1318" i="3" s="1"/>
  <c r="J1318" i="3" s="1"/>
  <c r="N1318" i="3" s="1"/>
  <c r="M1318" i="3" s="1"/>
  <c r="E1317" i="3"/>
  <c r="D1317" i="3"/>
  <c r="H1317" i="3" s="1"/>
  <c r="G1317" i="3" s="1"/>
  <c r="K1317" i="3" s="1"/>
  <c r="J1317" i="3" s="1"/>
  <c r="N1317" i="3" s="1"/>
  <c r="M1317" i="3" s="1"/>
  <c r="E1316" i="3"/>
  <c r="D1316" i="3"/>
  <c r="H1316" i="3" s="1"/>
  <c r="G1316" i="3" s="1"/>
  <c r="K1316" i="3" s="1"/>
  <c r="J1316" i="3" s="1"/>
  <c r="N1316" i="3" s="1"/>
  <c r="M1316" i="3" s="1"/>
  <c r="E1315" i="3"/>
  <c r="D1315" i="3"/>
  <c r="H1315" i="3" s="1"/>
  <c r="G1315" i="3" s="1"/>
  <c r="K1315" i="3" s="1"/>
  <c r="J1315" i="3" s="1"/>
  <c r="N1315" i="3" s="1"/>
  <c r="M1315" i="3" s="1"/>
  <c r="E1314" i="3"/>
  <c r="D1314" i="3" s="1"/>
  <c r="H1314" i="3" s="1"/>
  <c r="G1314" i="3" s="1"/>
  <c r="K1314" i="3" s="1"/>
  <c r="J1314" i="3" s="1"/>
  <c r="N1314" i="3" s="1"/>
  <c r="M1314" i="3" s="1"/>
  <c r="E1313" i="3"/>
  <c r="D1313" i="3" s="1"/>
  <c r="H1313" i="3" s="1"/>
  <c r="G1313" i="3" s="1"/>
  <c r="K1313" i="3" s="1"/>
  <c r="J1313" i="3" s="1"/>
  <c r="N1313" i="3" s="1"/>
  <c r="M1313" i="3" s="1"/>
  <c r="E1312" i="3"/>
  <c r="D1312" i="3" s="1"/>
  <c r="H1312" i="3" s="1"/>
  <c r="G1312" i="3" s="1"/>
  <c r="K1312" i="3" s="1"/>
  <c r="J1312" i="3" s="1"/>
  <c r="N1312" i="3" s="1"/>
  <c r="M1312" i="3" s="1"/>
  <c r="E1311" i="3"/>
  <c r="D1311" i="3" s="1"/>
  <c r="H1311" i="3" s="1"/>
  <c r="G1311" i="3" s="1"/>
  <c r="K1311" i="3" s="1"/>
  <c r="J1311" i="3" s="1"/>
  <c r="N1311" i="3" s="1"/>
  <c r="M1311" i="3" s="1"/>
  <c r="E1310" i="3"/>
  <c r="D1310" i="3"/>
  <c r="H1310" i="3" s="1"/>
  <c r="G1310" i="3" s="1"/>
  <c r="K1310" i="3" s="1"/>
  <c r="J1310" i="3" s="1"/>
  <c r="N1310" i="3" s="1"/>
  <c r="M1310" i="3" s="1"/>
  <c r="E1309" i="3"/>
  <c r="D1309" i="3"/>
  <c r="H1309" i="3" s="1"/>
  <c r="G1309" i="3" s="1"/>
  <c r="K1309" i="3" s="1"/>
  <c r="J1309" i="3" s="1"/>
  <c r="N1309" i="3" s="1"/>
  <c r="M1309" i="3" s="1"/>
  <c r="E1308" i="3"/>
  <c r="D1308" i="3"/>
  <c r="H1308" i="3" s="1"/>
  <c r="G1308" i="3" s="1"/>
  <c r="K1308" i="3" s="1"/>
  <c r="J1308" i="3" s="1"/>
  <c r="N1308" i="3" s="1"/>
  <c r="M1308" i="3" s="1"/>
  <c r="E1307" i="3"/>
  <c r="D1307" i="3"/>
  <c r="H1307" i="3" s="1"/>
  <c r="G1307" i="3" s="1"/>
  <c r="K1307" i="3" s="1"/>
  <c r="J1307" i="3" s="1"/>
  <c r="N1307" i="3" s="1"/>
  <c r="M1307" i="3" s="1"/>
  <c r="E1306" i="3"/>
  <c r="D1306" i="3" s="1"/>
  <c r="H1306" i="3" s="1"/>
  <c r="G1306" i="3" s="1"/>
  <c r="K1306" i="3" s="1"/>
  <c r="J1306" i="3" s="1"/>
  <c r="N1306" i="3" s="1"/>
  <c r="M1306" i="3" s="1"/>
  <c r="E1305" i="3"/>
  <c r="D1305" i="3" s="1"/>
  <c r="H1305" i="3" s="1"/>
  <c r="O1302" i="3"/>
  <c r="L1302" i="3"/>
  <c r="I1302" i="3"/>
  <c r="E1302" i="3"/>
  <c r="D1302" i="3" s="1"/>
  <c r="H1302" i="3" s="1"/>
  <c r="G1302" i="3" s="1"/>
  <c r="K1302" i="3" s="1"/>
  <c r="J1302" i="3" s="1"/>
  <c r="N1302" i="3" s="1"/>
  <c r="M1302" i="3" s="1"/>
  <c r="O1301" i="3"/>
  <c r="L1301" i="3"/>
  <c r="I1301" i="3"/>
  <c r="E1301" i="3"/>
  <c r="D1301" i="3"/>
  <c r="O1300" i="3"/>
  <c r="L1300" i="3"/>
  <c r="I1300" i="3"/>
  <c r="E1300" i="3"/>
  <c r="D1300" i="3" s="1"/>
  <c r="O1299" i="3"/>
  <c r="L1299" i="3"/>
  <c r="I1299" i="3"/>
  <c r="E1299" i="3"/>
  <c r="D1299" i="3" s="1"/>
  <c r="H1299" i="3" s="1"/>
  <c r="G1299" i="3" s="1"/>
  <c r="K1299" i="3" s="1"/>
  <c r="J1299" i="3" s="1"/>
  <c r="N1299" i="3" s="1"/>
  <c r="M1299" i="3" s="1"/>
  <c r="O1298" i="3"/>
  <c r="L1298" i="3"/>
  <c r="I1298" i="3"/>
  <c r="E1298" i="3"/>
  <c r="D1298" i="3" s="1"/>
  <c r="H1298" i="3" s="1"/>
  <c r="G1298" i="3" s="1"/>
  <c r="K1298" i="3" s="1"/>
  <c r="J1298" i="3" s="1"/>
  <c r="N1298" i="3" s="1"/>
  <c r="M1298" i="3" s="1"/>
  <c r="O1297" i="3"/>
  <c r="L1297" i="3"/>
  <c r="I1297" i="3"/>
  <c r="E1297" i="3"/>
  <c r="D1297" i="3"/>
  <c r="O1296" i="3"/>
  <c r="L1296" i="3"/>
  <c r="E1296" i="3"/>
  <c r="D1296" i="3"/>
  <c r="H1296" i="3" s="1"/>
  <c r="G1296" i="3" s="1"/>
  <c r="K1296" i="3" s="1"/>
  <c r="J1296" i="3" s="1"/>
  <c r="N1296" i="3" s="1"/>
  <c r="M1296" i="3" s="1"/>
  <c r="E1295" i="3"/>
  <c r="D1295" i="3" s="1"/>
  <c r="H1295" i="3" s="1"/>
  <c r="G1295" i="3" s="1"/>
  <c r="K1295" i="3" s="1"/>
  <c r="J1295" i="3" s="1"/>
  <c r="N1295" i="3" s="1"/>
  <c r="M1295" i="3" s="1"/>
  <c r="O1294" i="3"/>
  <c r="L1294" i="3"/>
  <c r="E1294" i="3"/>
  <c r="D1294" i="3" s="1"/>
  <c r="H1294" i="3" s="1"/>
  <c r="G1294" i="3" s="1"/>
  <c r="K1294" i="3" s="1"/>
  <c r="J1294" i="3" s="1"/>
  <c r="N1294" i="3" s="1"/>
  <c r="M1294" i="3" s="1"/>
  <c r="O1293" i="3"/>
  <c r="L1293" i="3"/>
  <c r="E1293" i="3"/>
  <c r="D1293" i="3" s="1"/>
  <c r="H1293" i="3" s="1"/>
  <c r="G1293" i="3" s="1"/>
  <c r="K1293" i="3" s="1"/>
  <c r="J1293" i="3" s="1"/>
  <c r="N1293" i="3" s="1"/>
  <c r="M1293" i="3" s="1"/>
  <c r="O1292" i="3"/>
  <c r="L1292" i="3"/>
  <c r="E1292" i="3"/>
  <c r="D1292" i="3" s="1"/>
  <c r="H1292" i="3" s="1"/>
  <c r="G1292" i="3" s="1"/>
  <c r="K1292" i="3" s="1"/>
  <c r="J1292" i="3" s="1"/>
  <c r="N1292" i="3" s="1"/>
  <c r="M1292" i="3" s="1"/>
  <c r="O1291" i="3"/>
  <c r="L1291" i="3"/>
  <c r="E1291" i="3"/>
  <c r="D1291" i="3" s="1"/>
  <c r="H1291" i="3" s="1"/>
  <c r="G1291" i="3" s="1"/>
  <c r="E1290" i="3"/>
  <c r="D1290" i="3" s="1"/>
  <c r="H1290" i="3" s="1"/>
  <c r="G1290" i="3" s="1"/>
  <c r="K1290" i="3" s="1"/>
  <c r="J1290" i="3" s="1"/>
  <c r="N1290" i="3" s="1"/>
  <c r="M1290" i="3" s="1"/>
  <c r="E1289" i="3"/>
  <c r="D1289" i="3" s="1"/>
  <c r="H1289" i="3" s="1"/>
  <c r="G1289" i="3" s="1"/>
  <c r="K1289" i="3" s="1"/>
  <c r="J1289" i="3" s="1"/>
  <c r="N1289" i="3" s="1"/>
  <c r="M1289" i="3" s="1"/>
  <c r="O1288" i="3"/>
  <c r="L1288" i="3"/>
  <c r="E1288" i="3"/>
  <c r="D1288" i="3" s="1"/>
  <c r="O1287" i="3"/>
  <c r="E1287" i="3"/>
  <c r="D1287" i="3"/>
  <c r="H1287" i="3" s="1"/>
  <c r="G1287" i="3" s="1"/>
  <c r="K1287" i="3" s="1"/>
  <c r="J1287" i="3" s="1"/>
  <c r="O1286" i="3"/>
  <c r="L1286" i="3"/>
  <c r="E1286" i="3"/>
  <c r="D1286" i="3" s="1"/>
  <c r="H1286" i="3" s="1"/>
  <c r="G1286" i="3" s="1"/>
  <c r="K1286" i="3" s="1"/>
  <c r="J1286" i="3" s="1"/>
  <c r="N1286" i="3" s="1"/>
  <c r="M1286" i="3" s="1"/>
  <c r="O1285" i="3"/>
  <c r="L1285" i="3"/>
  <c r="E1285" i="3"/>
  <c r="D1285" i="3" s="1"/>
  <c r="H1285" i="3" s="1"/>
  <c r="G1285" i="3" s="1"/>
  <c r="K1285" i="3" s="1"/>
  <c r="J1285" i="3" s="1"/>
  <c r="N1285" i="3" s="1"/>
  <c r="M1285" i="3" s="1"/>
  <c r="E1284" i="3"/>
  <c r="H1284" i="3"/>
  <c r="G1284" i="3" s="1"/>
  <c r="K1284" i="3" s="1"/>
  <c r="J1284" i="3" s="1"/>
  <c r="N1284" i="3" s="1"/>
  <c r="M1284" i="3" s="1"/>
  <c r="E1283" i="3"/>
  <c r="D1283" i="3"/>
  <c r="H1283" i="3" s="1"/>
  <c r="G1283" i="3" s="1"/>
  <c r="K1283" i="3" s="1"/>
  <c r="J1283" i="3" s="1"/>
  <c r="N1283" i="3" s="1"/>
  <c r="M1283" i="3" s="1"/>
  <c r="E1282" i="3"/>
  <c r="D1282" i="3"/>
  <c r="H1282" i="3" s="1"/>
  <c r="O1277" i="3"/>
  <c r="L1277" i="3"/>
  <c r="I1277" i="3"/>
  <c r="E1277" i="3"/>
  <c r="D1277" i="3" s="1"/>
  <c r="H1277" i="3" s="1"/>
  <c r="G1277" i="3" s="1"/>
  <c r="K1277" i="3" s="1"/>
  <c r="J1277" i="3" s="1"/>
  <c r="N1277" i="3" s="1"/>
  <c r="M1277" i="3" s="1"/>
  <c r="O1276" i="3"/>
  <c r="L1276" i="3"/>
  <c r="I1276" i="3"/>
  <c r="E1276" i="3"/>
  <c r="D1276" i="3"/>
  <c r="H1276" i="3" s="1"/>
  <c r="G1276" i="3" s="1"/>
  <c r="K1276" i="3" s="1"/>
  <c r="J1276" i="3" s="1"/>
  <c r="L1275" i="3"/>
  <c r="I1275" i="3"/>
  <c r="E1275" i="3"/>
  <c r="D1275" i="3" s="1"/>
  <c r="H1275" i="3" s="1"/>
  <c r="G1275" i="3" s="1"/>
  <c r="K1275" i="3" s="1"/>
  <c r="J1275" i="3" s="1"/>
  <c r="N1275" i="3" s="1"/>
  <c r="M1275" i="3" s="1"/>
  <c r="L1274" i="3"/>
  <c r="I1274" i="3"/>
  <c r="E1274" i="3"/>
  <c r="D1274" i="3" s="1"/>
  <c r="H1274" i="3" s="1"/>
  <c r="G1274" i="3" s="1"/>
  <c r="K1274" i="3" s="1"/>
  <c r="J1274" i="3" s="1"/>
  <c r="N1274" i="3" s="1"/>
  <c r="M1274" i="3" s="1"/>
  <c r="L1273" i="3"/>
  <c r="I1273" i="3"/>
  <c r="E1273" i="3"/>
  <c r="D1273" i="3"/>
  <c r="H1273" i="3" s="1"/>
  <c r="G1273" i="3" s="1"/>
  <c r="K1273" i="3" s="1"/>
  <c r="J1273" i="3" s="1"/>
  <c r="N1273" i="3" s="1"/>
  <c r="M1273" i="3" s="1"/>
  <c r="E1272" i="3"/>
  <c r="D1272" i="3" s="1"/>
  <c r="H1272" i="3" s="1"/>
  <c r="G1272" i="3" s="1"/>
  <c r="K1272" i="3" s="1"/>
  <c r="J1272" i="3" s="1"/>
  <c r="N1272" i="3" s="1"/>
  <c r="M1272" i="3" s="1"/>
  <c r="L1271" i="3"/>
  <c r="E1271" i="3"/>
  <c r="D1271" i="3" s="1"/>
  <c r="H1271" i="3" s="1"/>
  <c r="G1271" i="3" s="1"/>
  <c r="K1271" i="3" s="1"/>
  <c r="J1271" i="3" s="1"/>
  <c r="N1271" i="3" s="1"/>
  <c r="M1271" i="3" s="1"/>
  <c r="L1270" i="3"/>
  <c r="E1270" i="3"/>
  <c r="D1270" i="3"/>
  <c r="H1270" i="3" s="1"/>
  <c r="G1270" i="3" s="1"/>
  <c r="K1270" i="3" s="1"/>
  <c r="J1270" i="3" s="1"/>
  <c r="N1270" i="3" s="1"/>
  <c r="M1270" i="3" s="1"/>
  <c r="L1269" i="3"/>
  <c r="E1269" i="3"/>
  <c r="D1269" i="3" s="1"/>
  <c r="H1269" i="3" s="1"/>
  <c r="G1269" i="3" s="1"/>
  <c r="K1269" i="3" s="1"/>
  <c r="J1269" i="3" s="1"/>
  <c r="N1269" i="3" s="1"/>
  <c r="M1269" i="3" s="1"/>
  <c r="L1268" i="3"/>
  <c r="E1268" i="3"/>
  <c r="D1268" i="3" s="1"/>
  <c r="H1268" i="3" s="1"/>
  <c r="G1268" i="3" s="1"/>
  <c r="K1268" i="3" s="1"/>
  <c r="J1268" i="3" s="1"/>
  <c r="N1268" i="3" s="1"/>
  <c r="M1268" i="3" s="1"/>
  <c r="L1267" i="3"/>
  <c r="E1267" i="3"/>
  <c r="D1267" i="3" s="1"/>
  <c r="H1267" i="3" s="1"/>
  <c r="G1267" i="3" s="1"/>
  <c r="L1266" i="3"/>
  <c r="E1266" i="3"/>
  <c r="D1266" i="3" s="1"/>
  <c r="H1266" i="3" s="1"/>
  <c r="G1266" i="3" s="1"/>
  <c r="K1266" i="3" s="1"/>
  <c r="J1266" i="3" s="1"/>
  <c r="N1266" i="3" s="1"/>
  <c r="M1266" i="3" s="1"/>
  <c r="E1265" i="3"/>
  <c r="D1265" i="3" s="1"/>
  <c r="H1265" i="3" s="1"/>
  <c r="G1265" i="3" s="1"/>
  <c r="K1265" i="3" s="1"/>
  <c r="J1265" i="3" s="1"/>
  <c r="N1265" i="3" s="1"/>
  <c r="M1265" i="3" s="1"/>
  <c r="E1264" i="3"/>
  <c r="D1264" i="3" s="1"/>
  <c r="H1264" i="3" s="1"/>
  <c r="G1264" i="3" s="1"/>
  <c r="K1264" i="3" s="1"/>
  <c r="J1264" i="3" s="1"/>
  <c r="N1264" i="3" s="1"/>
  <c r="M1264" i="3" s="1"/>
  <c r="E1263" i="3"/>
  <c r="D1263" i="3"/>
  <c r="H1263" i="3" s="1"/>
  <c r="G1263" i="3" s="1"/>
  <c r="K1263" i="3" s="1"/>
  <c r="J1263" i="3" s="1"/>
  <c r="N1263" i="3" s="1"/>
  <c r="M1263" i="3" s="1"/>
  <c r="E1262" i="3"/>
  <c r="D1262" i="3"/>
  <c r="H1262" i="3" s="1"/>
  <c r="G1262" i="3" s="1"/>
  <c r="K1262" i="3" s="1"/>
  <c r="J1262" i="3" s="1"/>
  <c r="N1262" i="3" s="1"/>
  <c r="M1262" i="3" s="1"/>
  <c r="E1261" i="3"/>
  <c r="D1261" i="3"/>
  <c r="H1261" i="3" s="1"/>
  <c r="G1261" i="3" s="1"/>
  <c r="K1261" i="3" s="1"/>
  <c r="J1261" i="3" s="1"/>
  <c r="N1261" i="3" s="1"/>
  <c r="M1261" i="3" s="1"/>
  <c r="E1260" i="3"/>
  <c r="D1260" i="3"/>
  <c r="H1260" i="3" s="1"/>
  <c r="G1260" i="3" s="1"/>
  <c r="K1260" i="3" s="1"/>
  <c r="J1260" i="3" s="1"/>
  <c r="N1260" i="3" s="1"/>
  <c r="M1260" i="3" s="1"/>
  <c r="E1259" i="3"/>
  <c r="D1259" i="3"/>
  <c r="H1259" i="3" s="1"/>
  <c r="G1259" i="3" s="1"/>
  <c r="K1259" i="3" s="1"/>
  <c r="J1259" i="3" s="1"/>
  <c r="N1259" i="3" s="1"/>
  <c r="M1259" i="3" s="1"/>
  <c r="E1258" i="3"/>
  <c r="D1258" i="3" s="1"/>
  <c r="H1258" i="3" s="1"/>
  <c r="G1258" i="3" s="1"/>
  <c r="K1258" i="3" s="1"/>
  <c r="J1258" i="3" s="1"/>
  <c r="N1258" i="3" s="1"/>
  <c r="M1258" i="3" s="1"/>
  <c r="E1257" i="3"/>
  <c r="D1257" i="3" s="1"/>
  <c r="H1257" i="3" s="1"/>
  <c r="G1257" i="3" s="1"/>
  <c r="K1257" i="3" s="1"/>
  <c r="J1257" i="3" s="1"/>
  <c r="N1257" i="3" s="1"/>
  <c r="M1257" i="3" s="1"/>
  <c r="E1256" i="3"/>
  <c r="D1256" i="3" s="1"/>
  <c r="H1256" i="3" s="1"/>
  <c r="G1256" i="3" s="1"/>
  <c r="K1256" i="3" s="1"/>
  <c r="J1256" i="3" s="1"/>
  <c r="N1256" i="3" s="1"/>
  <c r="M1256" i="3" s="1"/>
  <c r="E1255" i="3"/>
  <c r="D1255" i="3"/>
  <c r="H1255" i="3" s="1"/>
  <c r="G1255" i="3" s="1"/>
  <c r="K1255" i="3" s="1"/>
  <c r="J1255" i="3" s="1"/>
  <c r="N1255" i="3" s="1"/>
  <c r="M1255" i="3" s="1"/>
  <c r="E1254" i="3"/>
  <c r="D1254" i="3"/>
  <c r="H1254" i="3" s="1"/>
  <c r="G1254" i="3" s="1"/>
  <c r="K1254" i="3" s="1"/>
  <c r="J1254" i="3" s="1"/>
  <c r="N1254" i="3" s="1"/>
  <c r="M1254" i="3" s="1"/>
  <c r="E1253" i="3"/>
  <c r="D1253" i="3"/>
  <c r="H1253" i="3" s="1"/>
  <c r="G1253" i="3" s="1"/>
  <c r="K1253" i="3" s="1"/>
  <c r="J1253" i="3" s="1"/>
  <c r="N1253" i="3" s="1"/>
  <c r="M1253" i="3" s="1"/>
  <c r="E1252" i="3"/>
  <c r="D1252" i="3"/>
  <c r="H1252" i="3" s="1"/>
  <c r="G1252" i="3" s="1"/>
  <c r="K1252" i="3" s="1"/>
  <c r="J1252" i="3" s="1"/>
  <c r="N1252" i="3" s="1"/>
  <c r="M1252" i="3" s="1"/>
  <c r="E1251" i="3"/>
  <c r="D1251" i="3"/>
  <c r="H1251" i="3" s="1"/>
  <c r="G1251" i="3" s="1"/>
  <c r="K1251" i="3" s="1"/>
  <c r="J1251" i="3" s="1"/>
  <c r="N1251" i="3" s="1"/>
  <c r="M1251" i="3" s="1"/>
  <c r="E1250" i="3"/>
  <c r="D1250" i="3" s="1"/>
  <c r="H1250" i="3" s="1"/>
  <c r="G1250" i="3" s="1"/>
  <c r="K1250" i="3" s="1"/>
  <c r="J1250" i="3" s="1"/>
  <c r="N1250" i="3" s="1"/>
  <c r="M1250" i="3" s="1"/>
  <c r="E1249" i="3"/>
  <c r="D1249" i="3" s="1"/>
  <c r="H1249" i="3" s="1"/>
  <c r="G1249" i="3" s="1"/>
  <c r="K1249" i="3" s="1"/>
  <c r="J1249" i="3" s="1"/>
  <c r="N1249" i="3" s="1"/>
  <c r="M1249" i="3" s="1"/>
  <c r="E1248" i="3"/>
  <c r="D1248" i="3" s="1"/>
  <c r="H1248" i="3" s="1"/>
  <c r="G1248" i="3" s="1"/>
  <c r="K1248" i="3" s="1"/>
  <c r="J1248" i="3" s="1"/>
  <c r="N1248" i="3" s="1"/>
  <c r="M1248" i="3" s="1"/>
  <c r="E1247" i="3"/>
  <c r="D1247" i="3"/>
  <c r="H1247" i="3" s="1"/>
  <c r="G1247" i="3" s="1"/>
  <c r="K1247" i="3" s="1"/>
  <c r="J1247" i="3" s="1"/>
  <c r="N1247" i="3" s="1"/>
  <c r="M1247" i="3" s="1"/>
  <c r="E1246" i="3"/>
  <c r="D1246" i="3"/>
  <c r="H1246" i="3" s="1"/>
  <c r="G1246" i="3" s="1"/>
  <c r="K1246" i="3" s="1"/>
  <c r="J1246" i="3" s="1"/>
  <c r="N1246" i="3" s="1"/>
  <c r="M1246" i="3" s="1"/>
  <c r="E1245" i="3"/>
  <c r="D1245" i="3"/>
  <c r="H1245" i="3" s="1"/>
  <c r="G1245" i="3" s="1"/>
  <c r="K1245" i="3" s="1"/>
  <c r="J1245" i="3" s="1"/>
  <c r="N1245" i="3" s="1"/>
  <c r="M1245" i="3" s="1"/>
  <c r="E1244" i="3"/>
  <c r="D1244" i="3"/>
  <c r="H1244" i="3" s="1"/>
  <c r="G1244" i="3" s="1"/>
  <c r="K1244" i="3" s="1"/>
  <c r="J1244" i="3" s="1"/>
  <c r="N1244" i="3" s="1"/>
  <c r="M1244" i="3" s="1"/>
  <c r="E1243" i="3"/>
  <c r="D1243" i="3"/>
  <c r="H1243" i="3" s="1"/>
  <c r="G1243" i="3" s="1"/>
  <c r="K1243" i="3" s="1"/>
  <c r="J1243" i="3" s="1"/>
  <c r="N1243" i="3" s="1"/>
  <c r="M1243" i="3" s="1"/>
  <c r="E1242" i="3"/>
  <c r="D1242" i="3" s="1"/>
  <c r="H1242" i="3" s="1"/>
  <c r="G1242" i="3" s="1"/>
  <c r="K1242" i="3" s="1"/>
  <c r="J1242" i="3" s="1"/>
  <c r="N1242" i="3" s="1"/>
  <c r="M1242" i="3" s="1"/>
  <c r="E1241" i="3"/>
  <c r="D1241" i="3" s="1"/>
  <c r="H1241" i="3" s="1"/>
  <c r="G1241" i="3" s="1"/>
  <c r="K1241" i="3" s="1"/>
  <c r="J1241" i="3" s="1"/>
  <c r="N1241" i="3" s="1"/>
  <c r="M1241" i="3" s="1"/>
  <c r="E1240" i="3"/>
  <c r="D1240" i="3" s="1"/>
  <c r="H1240" i="3" s="1"/>
  <c r="G1240" i="3" s="1"/>
  <c r="K1240" i="3" s="1"/>
  <c r="J1240" i="3" s="1"/>
  <c r="N1240" i="3" s="1"/>
  <c r="M1240" i="3" s="1"/>
  <c r="E1239" i="3"/>
  <c r="D1239" i="3"/>
  <c r="H1239" i="3" s="1"/>
  <c r="G1239" i="3" s="1"/>
  <c r="K1239" i="3" s="1"/>
  <c r="J1239" i="3" s="1"/>
  <c r="N1239" i="3" s="1"/>
  <c r="M1239" i="3" s="1"/>
  <c r="E1238" i="3"/>
  <c r="D1238" i="3"/>
  <c r="H1238" i="3" s="1"/>
  <c r="G1238" i="3" s="1"/>
  <c r="K1238" i="3" s="1"/>
  <c r="J1238" i="3" s="1"/>
  <c r="N1238" i="3" s="1"/>
  <c r="M1238" i="3" s="1"/>
  <c r="E1237" i="3"/>
  <c r="D1237" i="3"/>
  <c r="H1237" i="3" s="1"/>
  <c r="G1237" i="3" s="1"/>
  <c r="K1237" i="3" s="1"/>
  <c r="J1237" i="3" s="1"/>
  <c r="N1237" i="3" s="1"/>
  <c r="M1237" i="3" s="1"/>
  <c r="E1236" i="3"/>
  <c r="D1236" i="3"/>
  <c r="H1236" i="3" s="1"/>
  <c r="G1236" i="3" s="1"/>
  <c r="K1236" i="3" s="1"/>
  <c r="J1236" i="3" s="1"/>
  <c r="N1236" i="3" s="1"/>
  <c r="M1236" i="3" s="1"/>
  <c r="E1235" i="3"/>
  <c r="D1235" i="3"/>
  <c r="H1235" i="3" s="1"/>
  <c r="G1235" i="3" s="1"/>
  <c r="K1235" i="3" s="1"/>
  <c r="J1235" i="3" s="1"/>
  <c r="N1235" i="3" s="1"/>
  <c r="M1235" i="3" s="1"/>
  <c r="E1234" i="3"/>
  <c r="D1234" i="3" s="1"/>
  <c r="H1234" i="3" s="1"/>
  <c r="G1234" i="3" s="1"/>
  <c r="K1234" i="3" s="1"/>
  <c r="J1234" i="3" s="1"/>
  <c r="N1234" i="3" s="1"/>
  <c r="M1234" i="3" s="1"/>
  <c r="E1233" i="3"/>
  <c r="D1233" i="3" s="1"/>
  <c r="H1233" i="3" s="1"/>
  <c r="G1233" i="3" s="1"/>
  <c r="K1233" i="3" s="1"/>
  <c r="J1233" i="3" s="1"/>
  <c r="N1233" i="3" s="1"/>
  <c r="M1233" i="3" s="1"/>
  <c r="E1232" i="3"/>
  <c r="D1232" i="3" s="1"/>
  <c r="H1232" i="3" s="1"/>
  <c r="G1232" i="3" s="1"/>
  <c r="K1232" i="3" s="1"/>
  <c r="J1232" i="3" s="1"/>
  <c r="N1232" i="3" s="1"/>
  <c r="M1232" i="3" s="1"/>
  <c r="E1231" i="3"/>
  <c r="D1231" i="3"/>
  <c r="H1231" i="3" s="1"/>
  <c r="G1231" i="3" s="1"/>
  <c r="K1231" i="3" s="1"/>
  <c r="J1231" i="3" s="1"/>
  <c r="N1231" i="3" s="1"/>
  <c r="M1231" i="3" s="1"/>
  <c r="E1230" i="3"/>
  <c r="D1230" i="3"/>
  <c r="H1230" i="3" s="1"/>
  <c r="G1230" i="3" s="1"/>
  <c r="K1230" i="3" s="1"/>
  <c r="J1230" i="3" s="1"/>
  <c r="N1230" i="3" s="1"/>
  <c r="M1230" i="3" s="1"/>
  <c r="E1229" i="3"/>
  <c r="D1229" i="3"/>
  <c r="H1229" i="3" s="1"/>
  <c r="G1229" i="3" s="1"/>
  <c r="K1229" i="3" s="1"/>
  <c r="J1229" i="3" s="1"/>
  <c r="N1229" i="3" s="1"/>
  <c r="M1229" i="3" s="1"/>
  <c r="E1228" i="3"/>
  <c r="D1228" i="3"/>
  <c r="H1228" i="3" s="1"/>
  <c r="G1228" i="3" s="1"/>
  <c r="K1228" i="3" s="1"/>
  <c r="J1228" i="3" s="1"/>
  <c r="N1228" i="3" s="1"/>
  <c r="M1228" i="3" s="1"/>
  <c r="E1227" i="3"/>
  <c r="D1227" i="3"/>
  <c r="H1227" i="3" s="1"/>
  <c r="G1227" i="3" s="1"/>
  <c r="K1227" i="3" s="1"/>
  <c r="J1227" i="3" s="1"/>
  <c r="N1227" i="3" s="1"/>
  <c r="M1227" i="3" s="1"/>
  <c r="E1226" i="3"/>
  <c r="D1226" i="3" s="1"/>
  <c r="H1226" i="3" s="1"/>
  <c r="G1226" i="3" s="1"/>
  <c r="K1226" i="3" s="1"/>
  <c r="J1226" i="3" s="1"/>
  <c r="N1226" i="3" s="1"/>
  <c r="M1226" i="3" s="1"/>
  <c r="E1225" i="3"/>
  <c r="D1225" i="3" s="1"/>
  <c r="H1225" i="3" s="1"/>
  <c r="G1225" i="3" s="1"/>
  <c r="K1225" i="3" s="1"/>
  <c r="J1225" i="3" s="1"/>
  <c r="N1225" i="3" s="1"/>
  <c r="M1225" i="3" s="1"/>
  <c r="E1224" i="3"/>
  <c r="D1224" i="3" s="1"/>
  <c r="H1224" i="3" s="1"/>
  <c r="G1224" i="3" s="1"/>
  <c r="K1224" i="3" s="1"/>
  <c r="J1224" i="3" s="1"/>
  <c r="N1224" i="3" s="1"/>
  <c r="M1224" i="3" s="1"/>
  <c r="E1223" i="3"/>
  <c r="D1223" i="3"/>
  <c r="H1223" i="3" s="1"/>
  <c r="G1223" i="3" s="1"/>
  <c r="K1223" i="3" s="1"/>
  <c r="J1223" i="3" s="1"/>
  <c r="N1223" i="3" s="1"/>
  <c r="M1223" i="3" s="1"/>
  <c r="E1222" i="3"/>
  <c r="D1222" i="3"/>
  <c r="H1222" i="3" s="1"/>
  <c r="G1222" i="3" s="1"/>
  <c r="K1222" i="3" s="1"/>
  <c r="J1222" i="3" s="1"/>
  <c r="N1222" i="3" s="1"/>
  <c r="M1222" i="3" s="1"/>
  <c r="E1221" i="3"/>
  <c r="D1221" i="3"/>
  <c r="H1221" i="3" s="1"/>
  <c r="G1221" i="3" s="1"/>
  <c r="K1221" i="3" s="1"/>
  <c r="J1221" i="3" s="1"/>
  <c r="N1221" i="3" s="1"/>
  <c r="M1221" i="3" s="1"/>
  <c r="E1220" i="3"/>
  <c r="D1220" i="3"/>
  <c r="H1220" i="3" s="1"/>
  <c r="G1220" i="3" s="1"/>
  <c r="K1220" i="3" s="1"/>
  <c r="J1220" i="3" s="1"/>
  <c r="N1220" i="3" s="1"/>
  <c r="M1220" i="3" s="1"/>
  <c r="E1219" i="3"/>
  <c r="D1219" i="3"/>
  <c r="H1219" i="3" s="1"/>
  <c r="G1219" i="3" s="1"/>
  <c r="K1219" i="3" s="1"/>
  <c r="J1219" i="3" s="1"/>
  <c r="N1219" i="3" s="1"/>
  <c r="M1219" i="3" s="1"/>
  <c r="E1218" i="3"/>
  <c r="D1218" i="3" s="1"/>
  <c r="H1218" i="3" s="1"/>
  <c r="G1218" i="3" s="1"/>
  <c r="K1218" i="3" s="1"/>
  <c r="J1218" i="3" s="1"/>
  <c r="N1218" i="3" s="1"/>
  <c r="M1218" i="3" s="1"/>
  <c r="E1217" i="3"/>
  <c r="D1217" i="3" s="1"/>
  <c r="H1217" i="3" s="1"/>
  <c r="G1217" i="3" s="1"/>
  <c r="K1217" i="3" s="1"/>
  <c r="J1217" i="3" s="1"/>
  <c r="N1217" i="3" s="1"/>
  <c r="M1217" i="3" s="1"/>
  <c r="E1216" i="3"/>
  <c r="D1216" i="3" s="1"/>
  <c r="H1216" i="3" s="1"/>
  <c r="G1216" i="3" s="1"/>
  <c r="K1216" i="3" s="1"/>
  <c r="J1216" i="3" s="1"/>
  <c r="N1216" i="3" s="1"/>
  <c r="M1216" i="3" s="1"/>
  <c r="E1215" i="3"/>
  <c r="D1215" i="3"/>
  <c r="H1215" i="3" s="1"/>
  <c r="G1215" i="3" s="1"/>
  <c r="K1215" i="3" s="1"/>
  <c r="J1215" i="3" s="1"/>
  <c r="N1215" i="3" s="1"/>
  <c r="M1215" i="3" s="1"/>
  <c r="E1214" i="3"/>
  <c r="D1214" i="3"/>
  <c r="H1214" i="3" s="1"/>
  <c r="G1214" i="3" s="1"/>
  <c r="K1214" i="3" s="1"/>
  <c r="J1214" i="3" s="1"/>
  <c r="N1214" i="3" s="1"/>
  <c r="M1214" i="3" s="1"/>
  <c r="E1213" i="3"/>
  <c r="D1213" i="3"/>
  <c r="H1213" i="3" s="1"/>
  <c r="G1213" i="3" s="1"/>
  <c r="K1213" i="3" s="1"/>
  <c r="J1213" i="3" s="1"/>
  <c r="N1213" i="3" s="1"/>
  <c r="M1213" i="3" s="1"/>
  <c r="E1212" i="3"/>
  <c r="D1212" i="3"/>
  <c r="H1212" i="3" s="1"/>
  <c r="G1212" i="3" s="1"/>
  <c r="K1212" i="3" s="1"/>
  <c r="J1212" i="3" s="1"/>
  <c r="N1212" i="3" s="1"/>
  <c r="M1212" i="3" s="1"/>
  <c r="E1211" i="3"/>
  <c r="D1211" i="3"/>
  <c r="H1211" i="3" s="1"/>
  <c r="G1211" i="3" s="1"/>
  <c r="K1211" i="3" s="1"/>
  <c r="J1211" i="3" s="1"/>
  <c r="N1211" i="3" s="1"/>
  <c r="M1211" i="3" s="1"/>
  <c r="E1210" i="3"/>
  <c r="D1210" i="3" s="1"/>
  <c r="H1210" i="3" s="1"/>
  <c r="G1210" i="3" s="1"/>
  <c r="K1210" i="3" s="1"/>
  <c r="J1210" i="3" s="1"/>
  <c r="N1210" i="3" s="1"/>
  <c r="M1210" i="3" s="1"/>
  <c r="E1209" i="3"/>
  <c r="D1209" i="3" s="1"/>
  <c r="H1209" i="3" s="1"/>
  <c r="G1209" i="3" s="1"/>
  <c r="K1209" i="3" s="1"/>
  <c r="J1209" i="3" s="1"/>
  <c r="N1209" i="3" s="1"/>
  <c r="M1209" i="3" s="1"/>
  <c r="E1208" i="3"/>
  <c r="D1208" i="3" s="1"/>
  <c r="H1208" i="3" s="1"/>
  <c r="G1208" i="3" s="1"/>
  <c r="K1208" i="3" s="1"/>
  <c r="J1208" i="3" s="1"/>
  <c r="N1208" i="3" s="1"/>
  <c r="M1208" i="3" s="1"/>
  <c r="E1207" i="3"/>
  <c r="D1207" i="3"/>
  <c r="H1207" i="3" s="1"/>
  <c r="G1207" i="3" s="1"/>
  <c r="K1207" i="3" s="1"/>
  <c r="J1207" i="3" s="1"/>
  <c r="N1207" i="3" s="1"/>
  <c r="M1207" i="3" s="1"/>
  <c r="E1206" i="3"/>
  <c r="D1206" i="3"/>
  <c r="H1206" i="3" s="1"/>
  <c r="G1206" i="3" s="1"/>
  <c r="K1206" i="3" s="1"/>
  <c r="J1206" i="3" s="1"/>
  <c r="N1206" i="3" s="1"/>
  <c r="M1206" i="3" s="1"/>
  <c r="E1205" i="3"/>
  <c r="D1205" i="3"/>
  <c r="H1205" i="3" s="1"/>
  <c r="G1205" i="3" s="1"/>
  <c r="K1205" i="3" s="1"/>
  <c r="J1205" i="3" s="1"/>
  <c r="N1205" i="3" s="1"/>
  <c r="M1205" i="3" s="1"/>
  <c r="E1204" i="3"/>
  <c r="D1204" i="3"/>
  <c r="H1204" i="3" s="1"/>
  <c r="G1204" i="3" s="1"/>
  <c r="K1204" i="3" s="1"/>
  <c r="J1204" i="3" s="1"/>
  <c r="N1204" i="3" s="1"/>
  <c r="M1204" i="3" s="1"/>
  <c r="E1203" i="3"/>
  <c r="D1203" i="3"/>
  <c r="H1203" i="3" s="1"/>
  <c r="G1203" i="3" s="1"/>
  <c r="K1203" i="3" s="1"/>
  <c r="J1203" i="3" s="1"/>
  <c r="N1203" i="3" s="1"/>
  <c r="M1203" i="3" s="1"/>
  <c r="E1202" i="3"/>
  <c r="D1202" i="3" s="1"/>
  <c r="H1202" i="3" s="1"/>
  <c r="G1202" i="3" s="1"/>
  <c r="K1202" i="3" s="1"/>
  <c r="J1202" i="3" s="1"/>
  <c r="N1202" i="3" s="1"/>
  <c r="M1202" i="3" s="1"/>
  <c r="E1201" i="3"/>
  <c r="D1201" i="3" s="1"/>
  <c r="H1201" i="3" s="1"/>
  <c r="G1201" i="3" s="1"/>
  <c r="K1201" i="3" s="1"/>
  <c r="J1201" i="3" s="1"/>
  <c r="N1201" i="3" s="1"/>
  <c r="M1201" i="3" s="1"/>
  <c r="E1200" i="3"/>
  <c r="D1200" i="3" s="1"/>
  <c r="H1200" i="3" s="1"/>
  <c r="G1200" i="3" s="1"/>
  <c r="K1200" i="3" s="1"/>
  <c r="J1200" i="3" s="1"/>
  <c r="N1200" i="3" s="1"/>
  <c r="M1200" i="3" s="1"/>
  <c r="E1199" i="3"/>
  <c r="D1199" i="3"/>
  <c r="H1199" i="3" s="1"/>
  <c r="G1199" i="3" s="1"/>
  <c r="K1199" i="3" s="1"/>
  <c r="J1199" i="3" s="1"/>
  <c r="N1199" i="3" s="1"/>
  <c r="M1199" i="3" s="1"/>
  <c r="E1198" i="3"/>
  <c r="D1198" i="3"/>
  <c r="H1198" i="3" s="1"/>
  <c r="G1198" i="3" s="1"/>
  <c r="K1198" i="3" s="1"/>
  <c r="J1198" i="3" s="1"/>
  <c r="N1198" i="3" s="1"/>
  <c r="M1198" i="3" s="1"/>
  <c r="E1197" i="3"/>
  <c r="D1197" i="3"/>
  <c r="H1197" i="3" s="1"/>
  <c r="G1197" i="3" s="1"/>
  <c r="K1197" i="3" s="1"/>
  <c r="J1197" i="3" s="1"/>
  <c r="N1197" i="3" s="1"/>
  <c r="M1197" i="3" s="1"/>
  <c r="E1196" i="3"/>
  <c r="D1196" i="3"/>
  <c r="H1196" i="3" s="1"/>
  <c r="G1196" i="3" s="1"/>
  <c r="K1196" i="3" s="1"/>
  <c r="J1196" i="3" s="1"/>
  <c r="N1196" i="3" s="1"/>
  <c r="M1196" i="3" s="1"/>
  <c r="E1195" i="3"/>
  <c r="D1195" i="3"/>
  <c r="H1195" i="3" s="1"/>
  <c r="G1195" i="3" s="1"/>
  <c r="K1195" i="3" s="1"/>
  <c r="J1195" i="3" s="1"/>
  <c r="N1195" i="3" s="1"/>
  <c r="M1195" i="3" s="1"/>
  <c r="E1194" i="3"/>
  <c r="D1194" i="3" s="1"/>
  <c r="H1194" i="3" s="1"/>
  <c r="G1194" i="3" s="1"/>
  <c r="K1194" i="3" s="1"/>
  <c r="J1194" i="3" s="1"/>
  <c r="N1194" i="3" s="1"/>
  <c r="M1194" i="3" s="1"/>
  <c r="E1193" i="3"/>
  <c r="D1193" i="3" s="1"/>
  <c r="H1193" i="3" s="1"/>
  <c r="G1193" i="3" s="1"/>
  <c r="K1193" i="3" s="1"/>
  <c r="J1193" i="3" s="1"/>
  <c r="N1193" i="3" s="1"/>
  <c r="M1193" i="3" s="1"/>
  <c r="E1192" i="3"/>
  <c r="D1192" i="3" s="1"/>
  <c r="H1192" i="3" s="1"/>
  <c r="G1192" i="3" s="1"/>
  <c r="K1192" i="3" s="1"/>
  <c r="J1192" i="3" s="1"/>
  <c r="N1192" i="3" s="1"/>
  <c r="M1192" i="3" s="1"/>
  <c r="E1191" i="3"/>
  <c r="D1191" i="3"/>
  <c r="H1191" i="3" s="1"/>
  <c r="G1191" i="3" s="1"/>
  <c r="K1191" i="3" s="1"/>
  <c r="J1191" i="3" s="1"/>
  <c r="N1191" i="3" s="1"/>
  <c r="M1191" i="3" s="1"/>
  <c r="E1190" i="3"/>
  <c r="D1190" i="3"/>
  <c r="H1190" i="3" s="1"/>
  <c r="G1190" i="3" s="1"/>
  <c r="K1190" i="3" s="1"/>
  <c r="J1190" i="3" s="1"/>
  <c r="N1190" i="3" s="1"/>
  <c r="M1190" i="3" s="1"/>
  <c r="E1189" i="3"/>
  <c r="D1189" i="3"/>
  <c r="H1189" i="3" s="1"/>
  <c r="G1189" i="3" s="1"/>
  <c r="K1189" i="3" s="1"/>
  <c r="J1189" i="3" s="1"/>
  <c r="N1189" i="3" s="1"/>
  <c r="M1189" i="3" s="1"/>
  <c r="E1188" i="3"/>
  <c r="D1188" i="3"/>
  <c r="H1188" i="3" s="1"/>
  <c r="G1188" i="3" s="1"/>
  <c r="K1188" i="3" s="1"/>
  <c r="J1188" i="3" s="1"/>
  <c r="N1188" i="3" s="1"/>
  <c r="M1188" i="3" s="1"/>
  <c r="E1187" i="3"/>
  <c r="D1187" i="3"/>
  <c r="H1187" i="3" s="1"/>
  <c r="G1187" i="3" s="1"/>
  <c r="K1187" i="3" s="1"/>
  <c r="J1187" i="3" s="1"/>
  <c r="N1187" i="3" s="1"/>
  <c r="M1187" i="3" s="1"/>
  <c r="E1186" i="3"/>
  <c r="D1186" i="3" s="1"/>
  <c r="H1186" i="3" s="1"/>
  <c r="G1186" i="3" s="1"/>
  <c r="K1186" i="3" s="1"/>
  <c r="J1186" i="3" s="1"/>
  <c r="N1186" i="3" s="1"/>
  <c r="M1186" i="3" s="1"/>
  <c r="M1185" i="3"/>
  <c r="E1185" i="3"/>
  <c r="D1185" i="3" s="1"/>
  <c r="H1185" i="3" s="1"/>
  <c r="G1185" i="3" s="1"/>
  <c r="K1185" i="3" s="1"/>
  <c r="J1185" i="3" s="1"/>
  <c r="E1184" i="3"/>
  <c r="D1184" i="3" s="1"/>
  <c r="H1184" i="3" s="1"/>
  <c r="G1184" i="3" s="1"/>
  <c r="K1184" i="3" s="1"/>
  <c r="J1184" i="3" s="1"/>
  <c r="N1184" i="3" s="1"/>
  <c r="M1184" i="3" s="1"/>
  <c r="H1183" i="3"/>
  <c r="G1183" i="3" s="1"/>
  <c r="K1183" i="3" s="1"/>
  <c r="J1183" i="3" s="1"/>
  <c r="N1183" i="3" s="1"/>
  <c r="M1183" i="3" s="1"/>
  <c r="E1183" i="3"/>
  <c r="D1183" i="3" s="1"/>
  <c r="H1182" i="3"/>
  <c r="G1182" i="3" s="1"/>
  <c r="K1182" i="3" s="1"/>
  <c r="J1182" i="3" s="1"/>
  <c r="N1182" i="3" s="1"/>
  <c r="M1182" i="3" s="1"/>
  <c r="E1182" i="3"/>
  <c r="D1182" i="3" s="1"/>
  <c r="H1181" i="3"/>
  <c r="G1181" i="3" s="1"/>
  <c r="K1181" i="3" s="1"/>
  <c r="J1181" i="3" s="1"/>
  <c r="N1181" i="3" s="1"/>
  <c r="M1181" i="3" s="1"/>
  <c r="E1181" i="3"/>
  <c r="D1181" i="3" s="1"/>
  <c r="H1180" i="3"/>
  <c r="G1180" i="3" s="1"/>
  <c r="K1180" i="3" s="1"/>
  <c r="J1180" i="3" s="1"/>
  <c r="N1180" i="3" s="1"/>
  <c r="M1180" i="3" s="1"/>
  <c r="E1180" i="3"/>
  <c r="D1180" i="3" s="1"/>
  <c r="E1179" i="3"/>
  <c r="D1179" i="3" s="1"/>
  <c r="H1179" i="3" s="1"/>
  <c r="G1179" i="3" s="1"/>
  <c r="K1179" i="3" s="1"/>
  <c r="J1179" i="3" s="1"/>
  <c r="N1179" i="3" s="1"/>
  <c r="M1179" i="3" s="1"/>
  <c r="E1178" i="3"/>
  <c r="D1178" i="3" s="1"/>
  <c r="H1178" i="3" s="1"/>
  <c r="G1178" i="3" s="1"/>
  <c r="K1178" i="3" s="1"/>
  <c r="J1178" i="3" s="1"/>
  <c r="N1178" i="3" s="1"/>
  <c r="M1178" i="3" s="1"/>
  <c r="E1177" i="3"/>
  <c r="D1177" i="3" s="1"/>
  <c r="H1177" i="3" s="1"/>
  <c r="G1177" i="3" s="1"/>
  <c r="K1177" i="3" s="1"/>
  <c r="J1177" i="3" s="1"/>
  <c r="N1177" i="3" s="1"/>
  <c r="M1177" i="3" s="1"/>
  <c r="E1176" i="3"/>
  <c r="D1176" i="3" s="1"/>
  <c r="H1176" i="3" s="1"/>
  <c r="G1176" i="3" s="1"/>
  <c r="K1176" i="3" s="1"/>
  <c r="J1176" i="3" s="1"/>
  <c r="N1176" i="3" s="1"/>
  <c r="M1176" i="3" s="1"/>
  <c r="H1175" i="3"/>
  <c r="G1175" i="3" s="1"/>
  <c r="K1175" i="3" s="1"/>
  <c r="J1175" i="3" s="1"/>
  <c r="N1175" i="3" s="1"/>
  <c r="M1175" i="3" s="1"/>
  <c r="E1175" i="3"/>
  <c r="D1175" i="3" s="1"/>
  <c r="H1174" i="3"/>
  <c r="G1174" i="3" s="1"/>
  <c r="K1174" i="3" s="1"/>
  <c r="J1174" i="3" s="1"/>
  <c r="N1174" i="3" s="1"/>
  <c r="M1174" i="3" s="1"/>
  <c r="E1174" i="3"/>
  <c r="D1174" i="3" s="1"/>
  <c r="H1173" i="3"/>
  <c r="G1173" i="3" s="1"/>
  <c r="K1173" i="3" s="1"/>
  <c r="J1173" i="3" s="1"/>
  <c r="N1173" i="3" s="1"/>
  <c r="M1173" i="3" s="1"/>
  <c r="E1173" i="3"/>
  <c r="D1173" i="3" s="1"/>
  <c r="H1172" i="3"/>
  <c r="G1172" i="3" s="1"/>
  <c r="K1172" i="3" s="1"/>
  <c r="J1172" i="3" s="1"/>
  <c r="N1172" i="3" s="1"/>
  <c r="M1172" i="3" s="1"/>
  <c r="E1172" i="3"/>
  <c r="D1172" i="3" s="1"/>
  <c r="E1171" i="3"/>
  <c r="D1171" i="3" s="1"/>
  <c r="H1171" i="3" s="1"/>
  <c r="G1171" i="3" s="1"/>
  <c r="K1171" i="3" s="1"/>
  <c r="J1171" i="3" s="1"/>
  <c r="N1171" i="3" s="1"/>
  <c r="M1171" i="3" s="1"/>
  <c r="E1170" i="3"/>
  <c r="D1170" i="3" s="1"/>
  <c r="H1170" i="3" s="1"/>
  <c r="G1170" i="3" s="1"/>
  <c r="K1170" i="3" s="1"/>
  <c r="J1170" i="3" s="1"/>
  <c r="N1170" i="3" s="1"/>
  <c r="M1170" i="3" s="1"/>
  <c r="E1169" i="3"/>
  <c r="D1169" i="3" s="1"/>
  <c r="H1169" i="3" s="1"/>
  <c r="G1169" i="3" s="1"/>
  <c r="K1169" i="3" s="1"/>
  <c r="J1169" i="3" s="1"/>
  <c r="N1169" i="3" s="1"/>
  <c r="M1169" i="3" s="1"/>
  <c r="E1168" i="3"/>
  <c r="D1168" i="3" s="1"/>
  <c r="H1168" i="3" s="1"/>
  <c r="G1168" i="3" s="1"/>
  <c r="K1168" i="3" s="1"/>
  <c r="J1168" i="3" s="1"/>
  <c r="N1168" i="3" s="1"/>
  <c r="M1168" i="3" s="1"/>
  <c r="H1167" i="3"/>
  <c r="G1167" i="3" s="1"/>
  <c r="K1167" i="3" s="1"/>
  <c r="J1167" i="3" s="1"/>
  <c r="N1167" i="3" s="1"/>
  <c r="M1167" i="3" s="1"/>
  <c r="E1167" i="3"/>
  <c r="D1167" i="3" s="1"/>
  <c r="H1166" i="3"/>
  <c r="G1166" i="3" s="1"/>
  <c r="K1166" i="3" s="1"/>
  <c r="J1166" i="3" s="1"/>
  <c r="N1166" i="3" s="1"/>
  <c r="M1166" i="3" s="1"/>
  <c r="E1166" i="3"/>
  <c r="D1166" i="3" s="1"/>
  <c r="H1165" i="3"/>
  <c r="G1165" i="3" s="1"/>
  <c r="K1165" i="3" s="1"/>
  <c r="J1165" i="3" s="1"/>
  <c r="N1165" i="3" s="1"/>
  <c r="M1165" i="3" s="1"/>
  <c r="E1165" i="3"/>
  <c r="D1165" i="3" s="1"/>
  <c r="H1164" i="3"/>
  <c r="G1164" i="3" s="1"/>
  <c r="K1164" i="3" s="1"/>
  <c r="J1164" i="3" s="1"/>
  <c r="N1164" i="3" s="1"/>
  <c r="M1164" i="3" s="1"/>
  <c r="E1164" i="3"/>
  <c r="D1164" i="3" s="1"/>
  <c r="E1163" i="3"/>
  <c r="D1163" i="3" s="1"/>
  <c r="H1163" i="3" s="1"/>
  <c r="G1163" i="3" s="1"/>
  <c r="K1163" i="3" s="1"/>
  <c r="J1163" i="3" s="1"/>
  <c r="N1163" i="3" s="1"/>
  <c r="M1163" i="3" s="1"/>
  <c r="E1162" i="3"/>
  <c r="D1162" i="3" s="1"/>
  <c r="H1162" i="3" s="1"/>
  <c r="G1162" i="3" s="1"/>
  <c r="K1162" i="3" s="1"/>
  <c r="J1162" i="3" s="1"/>
  <c r="N1162" i="3" s="1"/>
  <c r="M1162" i="3" s="1"/>
  <c r="E1161" i="3"/>
  <c r="D1161" i="3" s="1"/>
  <c r="H1161" i="3" s="1"/>
  <c r="G1161" i="3" s="1"/>
  <c r="K1161" i="3" s="1"/>
  <c r="J1161" i="3" s="1"/>
  <c r="N1161" i="3" s="1"/>
  <c r="M1161" i="3" s="1"/>
  <c r="E1160" i="3"/>
  <c r="D1160" i="3" s="1"/>
  <c r="H1160" i="3" s="1"/>
  <c r="G1160" i="3" s="1"/>
  <c r="K1160" i="3" s="1"/>
  <c r="J1160" i="3" s="1"/>
  <c r="N1160" i="3" s="1"/>
  <c r="M1160" i="3" s="1"/>
  <c r="H1159" i="3"/>
  <c r="G1159" i="3" s="1"/>
  <c r="K1159" i="3" s="1"/>
  <c r="J1159" i="3" s="1"/>
  <c r="N1159" i="3" s="1"/>
  <c r="M1159" i="3" s="1"/>
  <c r="E1159" i="3"/>
  <c r="D1159" i="3" s="1"/>
  <c r="H1158" i="3"/>
  <c r="G1158" i="3" s="1"/>
  <c r="K1158" i="3" s="1"/>
  <c r="J1158" i="3" s="1"/>
  <c r="N1158" i="3" s="1"/>
  <c r="M1158" i="3" s="1"/>
  <c r="E1158" i="3"/>
  <c r="D1158" i="3" s="1"/>
  <c r="H1157" i="3"/>
  <c r="G1157" i="3" s="1"/>
  <c r="K1157" i="3" s="1"/>
  <c r="J1157" i="3" s="1"/>
  <c r="N1157" i="3" s="1"/>
  <c r="M1157" i="3" s="1"/>
  <c r="E1157" i="3"/>
  <c r="D1157" i="3" s="1"/>
  <c r="H1156" i="3"/>
  <c r="G1156" i="3" s="1"/>
  <c r="K1156" i="3" s="1"/>
  <c r="J1156" i="3" s="1"/>
  <c r="N1156" i="3" s="1"/>
  <c r="M1156" i="3" s="1"/>
  <c r="E1156" i="3"/>
  <c r="D1156" i="3" s="1"/>
  <c r="E1155" i="3"/>
  <c r="D1155" i="3" s="1"/>
  <c r="H1155" i="3" s="1"/>
  <c r="G1155" i="3" s="1"/>
  <c r="K1155" i="3" s="1"/>
  <c r="J1155" i="3" s="1"/>
  <c r="N1155" i="3" s="1"/>
  <c r="M1155" i="3" s="1"/>
  <c r="E1154" i="3"/>
  <c r="D1154" i="3" s="1"/>
  <c r="H1154" i="3" s="1"/>
  <c r="G1154" i="3" s="1"/>
  <c r="K1154" i="3" s="1"/>
  <c r="J1154" i="3" s="1"/>
  <c r="N1154" i="3" s="1"/>
  <c r="M1154" i="3" s="1"/>
  <c r="E1153" i="3"/>
  <c r="D1153" i="3" s="1"/>
  <c r="H1153" i="3" s="1"/>
  <c r="G1153" i="3" s="1"/>
  <c r="K1153" i="3" s="1"/>
  <c r="J1153" i="3" s="1"/>
  <c r="N1153" i="3" s="1"/>
  <c r="M1153" i="3" s="1"/>
  <c r="E1152" i="3"/>
  <c r="D1152" i="3" s="1"/>
  <c r="H1152" i="3" s="1"/>
  <c r="G1152" i="3" s="1"/>
  <c r="K1152" i="3" s="1"/>
  <c r="J1152" i="3" s="1"/>
  <c r="N1152" i="3" s="1"/>
  <c r="M1152" i="3" s="1"/>
  <c r="H1151" i="3"/>
  <c r="G1151" i="3" s="1"/>
  <c r="K1151" i="3" s="1"/>
  <c r="J1151" i="3" s="1"/>
  <c r="N1151" i="3" s="1"/>
  <c r="M1151" i="3" s="1"/>
  <c r="E1151" i="3"/>
  <c r="D1151" i="3" s="1"/>
  <c r="H1150" i="3"/>
  <c r="G1150" i="3" s="1"/>
  <c r="K1150" i="3" s="1"/>
  <c r="J1150" i="3" s="1"/>
  <c r="N1150" i="3" s="1"/>
  <c r="M1150" i="3" s="1"/>
  <c r="E1150" i="3"/>
  <c r="D1150" i="3" s="1"/>
  <c r="H1149" i="3"/>
  <c r="G1149" i="3" s="1"/>
  <c r="K1149" i="3" s="1"/>
  <c r="J1149" i="3" s="1"/>
  <c r="N1149" i="3" s="1"/>
  <c r="M1149" i="3" s="1"/>
  <c r="E1149" i="3"/>
  <c r="D1149" i="3" s="1"/>
  <c r="H1148" i="3"/>
  <c r="G1148" i="3" s="1"/>
  <c r="K1148" i="3" s="1"/>
  <c r="J1148" i="3" s="1"/>
  <c r="N1148" i="3" s="1"/>
  <c r="M1148" i="3" s="1"/>
  <c r="E1148" i="3"/>
  <c r="D1148" i="3" s="1"/>
  <c r="E1147" i="3"/>
  <c r="D1147" i="3" s="1"/>
  <c r="H1147" i="3" s="1"/>
  <c r="G1147" i="3" s="1"/>
  <c r="K1147" i="3" s="1"/>
  <c r="J1147" i="3" s="1"/>
  <c r="N1147" i="3" s="1"/>
  <c r="M1147" i="3" s="1"/>
  <c r="E1146" i="3"/>
  <c r="D1146" i="3" s="1"/>
  <c r="H1146" i="3" s="1"/>
  <c r="G1146" i="3" s="1"/>
  <c r="K1146" i="3" s="1"/>
  <c r="J1146" i="3" s="1"/>
  <c r="N1146" i="3" s="1"/>
  <c r="M1146" i="3" s="1"/>
  <c r="E1145" i="3"/>
  <c r="D1145" i="3" s="1"/>
  <c r="H1145" i="3" s="1"/>
  <c r="G1145" i="3" s="1"/>
  <c r="K1145" i="3" s="1"/>
  <c r="J1145" i="3" s="1"/>
  <c r="N1145" i="3" s="1"/>
  <c r="M1145" i="3" s="1"/>
  <c r="E1144" i="3"/>
  <c r="D1144" i="3" s="1"/>
  <c r="H1144" i="3" s="1"/>
  <c r="G1144" i="3" s="1"/>
  <c r="K1144" i="3" s="1"/>
  <c r="J1144" i="3" s="1"/>
  <c r="N1144" i="3" s="1"/>
  <c r="M1144" i="3" s="1"/>
  <c r="H1143" i="3"/>
  <c r="G1143" i="3" s="1"/>
  <c r="K1143" i="3" s="1"/>
  <c r="J1143" i="3" s="1"/>
  <c r="N1143" i="3" s="1"/>
  <c r="M1143" i="3" s="1"/>
  <c r="E1143" i="3"/>
  <c r="D1143" i="3" s="1"/>
  <c r="H1142" i="3"/>
  <c r="G1142" i="3" s="1"/>
  <c r="K1142" i="3" s="1"/>
  <c r="J1142" i="3" s="1"/>
  <c r="N1142" i="3" s="1"/>
  <c r="M1142" i="3" s="1"/>
  <c r="E1142" i="3"/>
  <c r="D1142" i="3" s="1"/>
  <c r="H1141" i="3"/>
  <c r="G1141" i="3" s="1"/>
  <c r="K1141" i="3" s="1"/>
  <c r="J1141" i="3" s="1"/>
  <c r="N1141" i="3" s="1"/>
  <c r="M1141" i="3" s="1"/>
  <c r="E1141" i="3"/>
  <c r="D1141" i="3" s="1"/>
  <c r="H1140" i="3"/>
  <c r="G1140" i="3" s="1"/>
  <c r="K1140" i="3" s="1"/>
  <c r="J1140" i="3" s="1"/>
  <c r="N1140" i="3" s="1"/>
  <c r="M1140" i="3" s="1"/>
  <c r="E1140" i="3"/>
  <c r="D1140" i="3" s="1"/>
  <c r="E1139" i="3"/>
  <c r="D1139" i="3" s="1"/>
  <c r="H1139" i="3" s="1"/>
  <c r="G1139" i="3" s="1"/>
  <c r="K1139" i="3" s="1"/>
  <c r="J1139" i="3" s="1"/>
  <c r="N1139" i="3" s="1"/>
  <c r="M1139" i="3" s="1"/>
  <c r="E1138" i="3"/>
  <c r="D1138" i="3" s="1"/>
  <c r="H1138" i="3" s="1"/>
  <c r="G1138" i="3" s="1"/>
  <c r="K1138" i="3" s="1"/>
  <c r="J1138" i="3" s="1"/>
  <c r="N1138" i="3" s="1"/>
  <c r="M1138" i="3" s="1"/>
  <c r="E1137" i="3"/>
  <c r="D1137" i="3" s="1"/>
  <c r="H1137" i="3" s="1"/>
  <c r="G1137" i="3" s="1"/>
  <c r="K1137" i="3" s="1"/>
  <c r="J1137" i="3" s="1"/>
  <c r="N1137" i="3" s="1"/>
  <c r="M1137" i="3" s="1"/>
  <c r="E1136" i="3"/>
  <c r="D1136" i="3" s="1"/>
  <c r="H1136" i="3" s="1"/>
  <c r="G1136" i="3" s="1"/>
  <c r="K1136" i="3" s="1"/>
  <c r="J1136" i="3" s="1"/>
  <c r="N1136" i="3" s="1"/>
  <c r="M1136" i="3" s="1"/>
  <c r="H1135" i="3"/>
  <c r="G1135" i="3" s="1"/>
  <c r="K1135" i="3" s="1"/>
  <c r="J1135" i="3" s="1"/>
  <c r="N1135" i="3" s="1"/>
  <c r="M1135" i="3" s="1"/>
  <c r="E1135" i="3"/>
  <c r="D1135" i="3" s="1"/>
  <c r="H1134" i="3"/>
  <c r="G1134" i="3" s="1"/>
  <c r="K1134" i="3" s="1"/>
  <c r="J1134" i="3" s="1"/>
  <c r="N1134" i="3" s="1"/>
  <c r="M1134" i="3" s="1"/>
  <c r="E1134" i="3"/>
  <c r="D1134" i="3" s="1"/>
  <c r="H1133" i="3"/>
  <c r="G1133" i="3" s="1"/>
  <c r="K1133" i="3" s="1"/>
  <c r="J1133" i="3" s="1"/>
  <c r="N1133" i="3" s="1"/>
  <c r="M1133" i="3" s="1"/>
  <c r="E1133" i="3"/>
  <c r="D1133" i="3" s="1"/>
  <c r="H1132" i="3"/>
  <c r="G1132" i="3" s="1"/>
  <c r="K1132" i="3" s="1"/>
  <c r="J1132" i="3" s="1"/>
  <c r="N1132" i="3" s="1"/>
  <c r="M1132" i="3" s="1"/>
  <c r="E1132" i="3"/>
  <c r="D1132" i="3" s="1"/>
  <c r="E1131" i="3"/>
  <c r="D1131" i="3" s="1"/>
  <c r="H1131" i="3" s="1"/>
  <c r="G1131" i="3" s="1"/>
  <c r="K1131" i="3" s="1"/>
  <c r="J1131" i="3" s="1"/>
  <c r="N1131" i="3" s="1"/>
  <c r="M1131" i="3" s="1"/>
  <c r="E1130" i="3"/>
  <c r="D1130" i="3" s="1"/>
  <c r="H1130" i="3" s="1"/>
  <c r="G1130" i="3" s="1"/>
  <c r="K1130" i="3" s="1"/>
  <c r="J1130" i="3" s="1"/>
  <c r="N1130" i="3" s="1"/>
  <c r="M1130" i="3" s="1"/>
  <c r="E1129" i="3"/>
  <c r="D1129" i="3" s="1"/>
  <c r="H1129" i="3" s="1"/>
  <c r="G1129" i="3" s="1"/>
  <c r="K1129" i="3" s="1"/>
  <c r="J1129" i="3" s="1"/>
  <c r="N1129" i="3" s="1"/>
  <c r="M1129" i="3" s="1"/>
  <c r="E1128" i="3"/>
  <c r="D1128" i="3" s="1"/>
  <c r="H1128" i="3" s="1"/>
  <c r="G1128" i="3" s="1"/>
  <c r="K1128" i="3" s="1"/>
  <c r="J1128" i="3" s="1"/>
  <c r="N1128" i="3" s="1"/>
  <c r="M1128" i="3" s="1"/>
  <c r="H1127" i="3"/>
  <c r="G1127" i="3" s="1"/>
  <c r="K1127" i="3" s="1"/>
  <c r="J1127" i="3" s="1"/>
  <c r="N1127" i="3" s="1"/>
  <c r="M1127" i="3" s="1"/>
  <c r="E1127" i="3"/>
  <c r="D1127" i="3" s="1"/>
  <c r="H1126" i="3"/>
  <c r="G1126" i="3" s="1"/>
  <c r="K1126" i="3" s="1"/>
  <c r="J1126" i="3" s="1"/>
  <c r="N1126" i="3" s="1"/>
  <c r="M1126" i="3" s="1"/>
  <c r="E1126" i="3"/>
  <c r="D1126" i="3" s="1"/>
  <c r="H1125" i="3"/>
  <c r="G1125" i="3" s="1"/>
  <c r="K1125" i="3" s="1"/>
  <c r="J1125" i="3" s="1"/>
  <c r="N1125" i="3" s="1"/>
  <c r="M1125" i="3" s="1"/>
  <c r="E1125" i="3"/>
  <c r="D1125" i="3" s="1"/>
  <c r="H1124" i="3"/>
  <c r="G1124" i="3" s="1"/>
  <c r="K1124" i="3" s="1"/>
  <c r="J1124" i="3" s="1"/>
  <c r="N1124" i="3" s="1"/>
  <c r="M1124" i="3" s="1"/>
  <c r="E1124" i="3"/>
  <c r="D1124" i="3" s="1"/>
  <c r="E1123" i="3"/>
  <c r="D1123" i="3" s="1"/>
  <c r="H1123" i="3" s="1"/>
  <c r="G1123" i="3" s="1"/>
  <c r="K1123" i="3" s="1"/>
  <c r="J1123" i="3" s="1"/>
  <c r="N1123" i="3" s="1"/>
  <c r="M1123" i="3" s="1"/>
  <c r="E1122" i="3"/>
  <c r="D1122" i="3" s="1"/>
  <c r="H1122" i="3" s="1"/>
  <c r="G1122" i="3" s="1"/>
  <c r="K1122" i="3" s="1"/>
  <c r="J1122" i="3" s="1"/>
  <c r="N1122" i="3" s="1"/>
  <c r="M1122" i="3" s="1"/>
  <c r="E1121" i="3"/>
  <c r="D1121" i="3" s="1"/>
  <c r="H1121" i="3" s="1"/>
  <c r="G1121" i="3" s="1"/>
  <c r="K1121" i="3" s="1"/>
  <c r="J1121" i="3" s="1"/>
  <c r="N1121" i="3" s="1"/>
  <c r="M1121" i="3" s="1"/>
  <c r="E1120" i="3"/>
  <c r="D1120" i="3" s="1"/>
  <c r="H1120" i="3" s="1"/>
  <c r="G1120" i="3" s="1"/>
  <c r="K1120" i="3" s="1"/>
  <c r="J1120" i="3" s="1"/>
  <c r="N1120" i="3" s="1"/>
  <c r="M1120" i="3" s="1"/>
  <c r="H1119" i="3"/>
  <c r="G1119" i="3" s="1"/>
  <c r="K1119" i="3" s="1"/>
  <c r="J1119" i="3" s="1"/>
  <c r="N1119" i="3" s="1"/>
  <c r="M1119" i="3" s="1"/>
  <c r="E1119" i="3"/>
  <c r="D1119" i="3" s="1"/>
  <c r="H1118" i="3"/>
  <c r="G1118" i="3" s="1"/>
  <c r="K1118" i="3" s="1"/>
  <c r="J1118" i="3" s="1"/>
  <c r="N1118" i="3" s="1"/>
  <c r="M1118" i="3" s="1"/>
  <c r="E1118" i="3"/>
  <c r="D1118" i="3" s="1"/>
  <c r="H1117" i="3"/>
  <c r="G1117" i="3" s="1"/>
  <c r="K1117" i="3" s="1"/>
  <c r="J1117" i="3" s="1"/>
  <c r="N1117" i="3" s="1"/>
  <c r="M1117" i="3" s="1"/>
  <c r="E1117" i="3"/>
  <c r="D1117" i="3" s="1"/>
  <c r="H1116" i="3"/>
  <c r="G1116" i="3" s="1"/>
  <c r="K1116" i="3" s="1"/>
  <c r="J1116" i="3" s="1"/>
  <c r="N1116" i="3" s="1"/>
  <c r="M1116" i="3" s="1"/>
  <c r="E1116" i="3"/>
  <c r="D1116" i="3" s="1"/>
  <c r="E1115" i="3"/>
  <c r="D1115" i="3" s="1"/>
  <c r="H1115" i="3" s="1"/>
  <c r="G1115" i="3" s="1"/>
  <c r="K1115" i="3" s="1"/>
  <c r="J1115" i="3" s="1"/>
  <c r="N1115" i="3" s="1"/>
  <c r="M1115" i="3" s="1"/>
  <c r="E1114" i="3"/>
  <c r="D1114" i="3" s="1"/>
  <c r="H1114" i="3" s="1"/>
  <c r="G1114" i="3" s="1"/>
  <c r="K1114" i="3" s="1"/>
  <c r="J1114" i="3" s="1"/>
  <c r="N1114" i="3" s="1"/>
  <c r="M1114" i="3" s="1"/>
  <c r="E1113" i="3"/>
  <c r="D1113" i="3" s="1"/>
  <c r="H1113" i="3" s="1"/>
  <c r="G1113" i="3" s="1"/>
  <c r="K1113" i="3" s="1"/>
  <c r="J1113" i="3" s="1"/>
  <c r="N1113" i="3" s="1"/>
  <c r="M1113" i="3" s="1"/>
  <c r="E1112" i="3"/>
  <c r="D1112" i="3" s="1"/>
  <c r="H1112" i="3" s="1"/>
  <c r="G1112" i="3" s="1"/>
  <c r="K1112" i="3" s="1"/>
  <c r="J1112" i="3" s="1"/>
  <c r="N1112" i="3" s="1"/>
  <c r="M1112" i="3" s="1"/>
  <c r="H1111" i="3"/>
  <c r="G1111" i="3" s="1"/>
  <c r="K1111" i="3" s="1"/>
  <c r="J1111" i="3" s="1"/>
  <c r="N1111" i="3" s="1"/>
  <c r="M1111" i="3" s="1"/>
  <c r="E1111" i="3"/>
  <c r="D1111" i="3" s="1"/>
  <c r="H1110" i="3"/>
  <c r="G1110" i="3" s="1"/>
  <c r="K1110" i="3" s="1"/>
  <c r="J1110" i="3" s="1"/>
  <c r="N1110" i="3" s="1"/>
  <c r="M1110" i="3" s="1"/>
  <c r="E1110" i="3"/>
  <c r="D1110" i="3" s="1"/>
  <c r="H1109" i="3"/>
  <c r="G1109" i="3" s="1"/>
  <c r="K1109" i="3" s="1"/>
  <c r="J1109" i="3" s="1"/>
  <c r="N1109" i="3" s="1"/>
  <c r="M1109" i="3" s="1"/>
  <c r="E1109" i="3"/>
  <c r="D1109" i="3" s="1"/>
  <c r="H1108" i="3"/>
  <c r="G1108" i="3" s="1"/>
  <c r="K1108" i="3" s="1"/>
  <c r="J1108" i="3" s="1"/>
  <c r="N1108" i="3" s="1"/>
  <c r="M1108" i="3" s="1"/>
  <c r="E1108" i="3"/>
  <c r="D1108" i="3" s="1"/>
  <c r="E1107" i="3"/>
  <c r="D1107" i="3" s="1"/>
  <c r="H1107" i="3" s="1"/>
  <c r="G1107" i="3" s="1"/>
  <c r="K1107" i="3" s="1"/>
  <c r="J1107" i="3" s="1"/>
  <c r="N1107" i="3" s="1"/>
  <c r="M1107" i="3" s="1"/>
  <c r="E1106" i="3"/>
  <c r="D1106" i="3" s="1"/>
  <c r="H1106" i="3" s="1"/>
  <c r="G1106" i="3" s="1"/>
  <c r="K1106" i="3" s="1"/>
  <c r="J1106" i="3" s="1"/>
  <c r="N1106" i="3" s="1"/>
  <c r="M1106" i="3" s="1"/>
  <c r="E1105" i="3"/>
  <c r="D1105" i="3" s="1"/>
  <c r="H1105" i="3" s="1"/>
  <c r="G1105" i="3" s="1"/>
  <c r="K1105" i="3" s="1"/>
  <c r="J1105" i="3" s="1"/>
  <c r="N1105" i="3" s="1"/>
  <c r="M1105" i="3" s="1"/>
  <c r="E1104" i="3"/>
  <c r="D1104" i="3" s="1"/>
  <c r="H1104" i="3" s="1"/>
  <c r="G1104" i="3" s="1"/>
  <c r="K1104" i="3" s="1"/>
  <c r="J1104" i="3" s="1"/>
  <c r="N1104" i="3" s="1"/>
  <c r="M1104" i="3" s="1"/>
  <c r="H1103" i="3"/>
  <c r="G1103" i="3" s="1"/>
  <c r="K1103" i="3" s="1"/>
  <c r="J1103" i="3" s="1"/>
  <c r="N1103" i="3" s="1"/>
  <c r="M1103" i="3" s="1"/>
  <c r="E1103" i="3"/>
  <c r="D1103" i="3" s="1"/>
  <c r="H1102" i="3"/>
  <c r="G1102" i="3" s="1"/>
  <c r="K1102" i="3" s="1"/>
  <c r="J1102" i="3" s="1"/>
  <c r="N1102" i="3" s="1"/>
  <c r="M1102" i="3" s="1"/>
  <c r="E1102" i="3"/>
  <c r="D1102" i="3" s="1"/>
  <c r="E1101" i="3"/>
  <c r="D1101" i="3" s="1"/>
  <c r="H1101" i="3" s="1"/>
  <c r="G1101" i="3" s="1"/>
  <c r="K1101" i="3" s="1"/>
  <c r="J1101" i="3" s="1"/>
  <c r="N1101" i="3" s="1"/>
  <c r="M1101" i="3" s="1"/>
  <c r="E1100" i="3"/>
  <c r="D1100" i="3" s="1"/>
  <c r="H1100" i="3" s="1"/>
  <c r="G1100" i="3" s="1"/>
  <c r="K1100" i="3" s="1"/>
  <c r="J1100" i="3" s="1"/>
  <c r="N1100" i="3" s="1"/>
  <c r="M1100" i="3" s="1"/>
  <c r="E1099" i="3"/>
  <c r="D1099" i="3" s="1"/>
  <c r="H1099" i="3" s="1"/>
  <c r="G1099" i="3" s="1"/>
  <c r="K1099" i="3" s="1"/>
  <c r="J1099" i="3" s="1"/>
  <c r="N1099" i="3" s="1"/>
  <c r="M1099" i="3" s="1"/>
  <c r="E1098" i="3"/>
  <c r="D1098" i="3" s="1"/>
  <c r="H1098" i="3" s="1"/>
  <c r="G1098" i="3" s="1"/>
  <c r="K1098" i="3" s="1"/>
  <c r="J1098" i="3" s="1"/>
  <c r="N1098" i="3" s="1"/>
  <c r="M1098" i="3" s="1"/>
  <c r="E1097" i="3"/>
  <c r="D1097" i="3" s="1"/>
  <c r="H1097" i="3" s="1"/>
  <c r="G1097" i="3" s="1"/>
  <c r="K1097" i="3" s="1"/>
  <c r="J1097" i="3" s="1"/>
  <c r="N1097" i="3" s="1"/>
  <c r="M1097" i="3" s="1"/>
  <c r="E1096" i="3"/>
  <c r="D1096" i="3" s="1"/>
  <c r="H1096" i="3" s="1"/>
  <c r="G1096" i="3" s="1"/>
  <c r="K1096" i="3" s="1"/>
  <c r="J1096" i="3" s="1"/>
  <c r="N1096" i="3" s="1"/>
  <c r="M1096" i="3" s="1"/>
  <c r="E1095" i="3"/>
  <c r="D1095" i="3" s="1"/>
  <c r="H1095" i="3" s="1"/>
  <c r="G1095" i="3" s="1"/>
  <c r="K1095" i="3" s="1"/>
  <c r="J1095" i="3" s="1"/>
  <c r="N1095" i="3" s="1"/>
  <c r="M1095" i="3" s="1"/>
  <c r="E1094" i="3"/>
  <c r="D1094" i="3" s="1"/>
  <c r="H1094" i="3" s="1"/>
  <c r="G1094" i="3" s="1"/>
  <c r="K1094" i="3" s="1"/>
  <c r="J1094" i="3" s="1"/>
  <c r="N1094" i="3" s="1"/>
  <c r="M1094" i="3" s="1"/>
  <c r="E1093" i="3"/>
  <c r="D1093" i="3" s="1"/>
  <c r="H1093" i="3" s="1"/>
  <c r="G1093" i="3" s="1"/>
  <c r="K1093" i="3" s="1"/>
  <c r="J1093" i="3" s="1"/>
  <c r="N1093" i="3" s="1"/>
  <c r="M1093" i="3" s="1"/>
  <c r="E1092" i="3"/>
  <c r="D1092" i="3" s="1"/>
  <c r="H1092" i="3" s="1"/>
  <c r="G1092" i="3" s="1"/>
  <c r="K1092" i="3" s="1"/>
  <c r="J1092" i="3" s="1"/>
  <c r="N1092" i="3" s="1"/>
  <c r="M1092" i="3" s="1"/>
  <c r="E1091" i="3"/>
  <c r="D1091" i="3" s="1"/>
  <c r="H1091" i="3" s="1"/>
  <c r="G1091" i="3" s="1"/>
  <c r="K1091" i="3" s="1"/>
  <c r="J1091" i="3" s="1"/>
  <c r="N1091" i="3" s="1"/>
  <c r="M1091" i="3" s="1"/>
  <c r="E1090" i="3"/>
  <c r="D1090" i="3" s="1"/>
  <c r="H1090" i="3" s="1"/>
  <c r="G1090" i="3" s="1"/>
  <c r="K1090" i="3" s="1"/>
  <c r="J1090" i="3" s="1"/>
  <c r="N1090" i="3" s="1"/>
  <c r="M1090" i="3" s="1"/>
  <c r="E1089" i="3"/>
  <c r="D1089" i="3" s="1"/>
  <c r="H1089" i="3" s="1"/>
  <c r="G1089" i="3" s="1"/>
  <c r="K1089" i="3" s="1"/>
  <c r="J1089" i="3" s="1"/>
  <c r="N1089" i="3" s="1"/>
  <c r="M1089" i="3" s="1"/>
  <c r="E1088" i="3"/>
  <c r="D1088" i="3" s="1"/>
  <c r="H1088" i="3" s="1"/>
  <c r="G1088" i="3" s="1"/>
  <c r="K1088" i="3" s="1"/>
  <c r="J1088" i="3" s="1"/>
  <c r="N1088" i="3" s="1"/>
  <c r="M1088" i="3" s="1"/>
  <c r="E1087" i="3"/>
  <c r="D1087" i="3" s="1"/>
  <c r="H1087" i="3" s="1"/>
  <c r="G1087" i="3" s="1"/>
  <c r="K1087" i="3" s="1"/>
  <c r="J1087" i="3" s="1"/>
  <c r="N1087" i="3" s="1"/>
  <c r="M1087" i="3" s="1"/>
  <c r="E1086" i="3"/>
  <c r="D1086" i="3" s="1"/>
  <c r="H1086" i="3" s="1"/>
  <c r="G1086" i="3" s="1"/>
  <c r="K1086" i="3" s="1"/>
  <c r="J1086" i="3" s="1"/>
  <c r="N1086" i="3" s="1"/>
  <c r="M1086" i="3" s="1"/>
  <c r="E1085" i="3"/>
  <c r="D1085" i="3" s="1"/>
  <c r="H1085" i="3" s="1"/>
  <c r="G1085" i="3" s="1"/>
  <c r="K1085" i="3" s="1"/>
  <c r="J1085" i="3" s="1"/>
  <c r="N1085" i="3" s="1"/>
  <c r="M1085" i="3" s="1"/>
  <c r="E1084" i="3"/>
  <c r="D1084" i="3" s="1"/>
  <c r="H1084" i="3" s="1"/>
  <c r="G1084" i="3" s="1"/>
  <c r="K1084" i="3" s="1"/>
  <c r="J1084" i="3" s="1"/>
  <c r="N1084" i="3" s="1"/>
  <c r="M1084" i="3" s="1"/>
  <c r="E1083" i="3"/>
  <c r="D1083" i="3" s="1"/>
  <c r="H1083" i="3" s="1"/>
  <c r="G1083" i="3" s="1"/>
  <c r="K1083" i="3" s="1"/>
  <c r="J1083" i="3" s="1"/>
  <c r="N1083" i="3" s="1"/>
  <c r="M1083" i="3" s="1"/>
  <c r="E1082" i="3"/>
  <c r="D1082" i="3" s="1"/>
  <c r="H1082" i="3" s="1"/>
  <c r="G1082" i="3" s="1"/>
  <c r="K1082" i="3" s="1"/>
  <c r="J1082" i="3" s="1"/>
  <c r="N1082" i="3" s="1"/>
  <c r="M1082" i="3" s="1"/>
  <c r="E1081" i="3"/>
  <c r="D1081" i="3" s="1"/>
  <c r="H1081" i="3" s="1"/>
  <c r="G1081" i="3" s="1"/>
  <c r="K1081" i="3" s="1"/>
  <c r="J1081" i="3" s="1"/>
  <c r="N1081" i="3" s="1"/>
  <c r="M1081" i="3" s="1"/>
  <c r="E1080" i="3"/>
  <c r="D1080" i="3" s="1"/>
  <c r="H1080" i="3" s="1"/>
  <c r="G1080" i="3" s="1"/>
  <c r="K1080" i="3" s="1"/>
  <c r="J1080" i="3" s="1"/>
  <c r="N1080" i="3" s="1"/>
  <c r="M1080" i="3" s="1"/>
  <c r="E1079" i="3"/>
  <c r="D1079" i="3" s="1"/>
  <c r="H1079" i="3" s="1"/>
  <c r="G1079" i="3" s="1"/>
  <c r="K1079" i="3" s="1"/>
  <c r="J1079" i="3" s="1"/>
  <c r="N1079" i="3" s="1"/>
  <c r="M1079" i="3" s="1"/>
  <c r="E1078" i="3"/>
  <c r="D1078" i="3" s="1"/>
  <c r="H1078" i="3" s="1"/>
  <c r="G1078" i="3" s="1"/>
  <c r="K1078" i="3" s="1"/>
  <c r="J1078" i="3" s="1"/>
  <c r="N1078" i="3" s="1"/>
  <c r="M1078" i="3" s="1"/>
  <c r="E1077" i="3"/>
  <c r="D1077" i="3" s="1"/>
  <c r="H1077" i="3" s="1"/>
  <c r="G1077" i="3" s="1"/>
  <c r="K1077" i="3" s="1"/>
  <c r="J1077" i="3" s="1"/>
  <c r="N1077" i="3" s="1"/>
  <c r="M1077" i="3" s="1"/>
  <c r="E1076" i="3"/>
  <c r="D1076" i="3" s="1"/>
  <c r="H1076" i="3" s="1"/>
  <c r="G1076" i="3" s="1"/>
  <c r="K1076" i="3" s="1"/>
  <c r="J1076" i="3" s="1"/>
  <c r="N1076" i="3" s="1"/>
  <c r="M1076" i="3" s="1"/>
  <c r="E1075" i="3"/>
  <c r="D1075" i="3" s="1"/>
  <c r="H1075" i="3" s="1"/>
  <c r="G1075" i="3" s="1"/>
  <c r="K1075" i="3" s="1"/>
  <c r="J1075" i="3" s="1"/>
  <c r="N1075" i="3" s="1"/>
  <c r="M1075" i="3" s="1"/>
  <c r="E1074" i="3"/>
  <c r="D1074" i="3" s="1"/>
  <c r="H1074" i="3" s="1"/>
  <c r="G1074" i="3" s="1"/>
  <c r="K1074" i="3" s="1"/>
  <c r="J1074" i="3" s="1"/>
  <c r="N1074" i="3" s="1"/>
  <c r="M1074" i="3" s="1"/>
  <c r="E1073" i="3"/>
  <c r="D1073" i="3" s="1"/>
  <c r="H1073" i="3" s="1"/>
  <c r="G1073" i="3" s="1"/>
  <c r="K1073" i="3" s="1"/>
  <c r="J1073" i="3" s="1"/>
  <c r="N1073" i="3" s="1"/>
  <c r="M1073" i="3" s="1"/>
  <c r="E1072" i="3"/>
  <c r="D1072" i="3" s="1"/>
  <c r="H1072" i="3" s="1"/>
  <c r="G1072" i="3" s="1"/>
  <c r="K1072" i="3" s="1"/>
  <c r="J1072" i="3" s="1"/>
  <c r="N1072" i="3" s="1"/>
  <c r="M1072" i="3" s="1"/>
  <c r="E1071" i="3"/>
  <c r="D1071" i="3" s="1"/>
  <c r="H1071" i="3" s="1"/>
  <c r="G1071" i="3" s="1"/>
  <c r="K1071" i="3" s="1"/>
  <c r="J1071" i="3" s="1"/>
  <c r="N1071" i="3" s="1"/>
  <c r="M1071" i="3" s="1"/>
  <c r="E1070" i="3"/>
  <c r="D1070" i="3" s="1"/>
  <c r="H1070" i="3" s="1"/>
  <c r="G1070" i="3" s="1"/>
  <c r="K1070" i="3" s="1"/>
  <c r="J1070" i="3" s="1"/>
  <c r="N1070" i="3" s="1"/>
  <c r="M1070" i="3" s="1"/>
  <c r="E1069" i="3"/>
  <c r="D1069" i="3" s="1"/>
  <c r="H1069" i="3" s="1"/>
  <c r="G1069" i="3" s="1"/>
  <c r="K1069" i="3" s="1"/>
  <c r="J1069" i="3" s="1"/>
  <c r="N1069" i="3" s="1"/>
  <c r="M1069" i="3" s="1"/>
  <c r="E1068" i="3"/>
  <c r="D1068" i="3" s="1"/>
  <c r="H1068" i="3" s="1"/>
  <c r="G1068" i="3" s="1"/>
  <c r="K1068" i="3" s="1"/>
  <c r="J1068" i="3" s="1"/>
  <c r="N1068" i="3" s="1"/>
  <c r="M1068" i="3" s="1"/>
  <c r="E1067" i="3"/>
  <c r="D1067" i="3" s="1"/>
  <c r="H1067" i="3" s="1"/>
  <c r="G1067" i="3" s="1"/>
  <c r="K1067" i="3" s="1"/>
  <c r="J1067" i="3" s="1"/>
  <c r="N1067" i="3" s="1"/>
  <c r="M1067" i="3" s="1"/>
  <c r="E1066" i="3"/>
  <c r="D1066" i="3" s="1"/>
  <c r="H1066" i="3" s="1"/>
  <c r="G1066" i="3" s="1"/>
  <c r="K1066" i="3" s="1"/>
  <c r="J1066" i="3" s="1"/>
  <c r="N1066" i="3" s="1"/>
  <c r="M1066" i="3" s="1"/>
  <c r="E1065" i="3"/>
  <c r="D1065" i="3" s="1"/>
  <c r="H1065" i="3" s="1"/>
  <c r="G1065" i="3" s="1"/>
  <c r="K1065" i="3" s="1"/>
  <c r="J1065" i="3" s="1"/>
  <c r="N1065" i="3" s="1"/>
  <c r="M1065" i="3" s="1"/>
  <c r="E1064" i="3"/>
  <c r="D1064" i="3" s="1"/>
  <c r="H1064" i="3" s="1"/>
  <c r="G1064" i="3" s="1"/>
  <c r="K1064" i="3" s="1"/>
  <c r="J1064" i="3" s="1"/>
  <c r="N1064" i="3" s="1"/>
  <c r="M1064" i="3" s="1"/>
  <c r="E1063" i="3"/>
  <c r="D1063" i="3" s="1"/>
  <c r="H1063" i="3" s="1"/>
  <c r="G1063" i="3" s="1"/>
  <c r="K1063" i="3" s="1"/>
  <c r="J1063" i="3" s="1"/>
  <c r="N1063" i="3" s="1"/>
  <c r="M1063" i="3" s="1"/>
  <c r="E1062" i="3"/>
  <c r="D1062" i="3" s="1"/>
  <c r="H1062" i="3" s="1"/>
  <c r="G1062" i="3" s="1"/>
  <c r="K1062" i="3" s="1"/>
  <c r="J1062" i="3" s="1"/>
  <c r="N1062" i="3" s="1"/>
  <c r="M1062" i="3" s="1"/>
  <c r="E1061" i="3"/>
  <c r="D1061" i="3" s="1"/>
  <c r="H1061" i="3" s="1"/>
  <c r="G1061" i="3" s="1"/>
  <c r="K1061" i="3" s="1"/>
  <c r="J1061" i="3" s="1"/>
  <c r="N1061" i="3" s="1"/>
  <c r="M1061" i="3" s="1"/>
  <c r="E1060" i="3"/>
  <c r="D1060" i="3" s="1"/>
  <c r="H1060" i="3" s="1"/>
  <c r="G1060" i="3" s="1"/>
  <c r="K1060" i="3" s="1"/>
  <c r="J1060" i="3" s="1"/>
  <c r="N1060" i="3" s="1"/>
  <c r="M1060" i="3" s="1"/>
  <c r="E1059" i="3"/>
  <c r="D1059" i="3" s="1"/>
  <c r="H1059" i="3" s="1"/>
  <c r="G1059" i="3" s="1"/>
  <c r="K1059" i="3" s="1"/>
  <c r="J1059" i="3" s="1"/>
  <c r="N1059" i="3" s="1"/>
  <c r="M1059" i="3" s="1"/>
  <c r="E1058" i="3"/>
  <c r="D1058" i="3" s="1"/>
  <c r="H1058" i="3" s="1"/>
  <c r="G1058" i="3" s="1"/>
  <c r="K1058" i="3" s="1"/>
  <c r="J1058" i="3" s="1"/>
  <c r="N1058" i="3" s="1"/>
  <c r="M1058" i="3" s="1"/>
  <c r="E1057" i="3"/>
  <c r="D1057" i="3" s="1"/>
  <c r="H1057" i="3" s="1"/>
  <c r="G1057" i="3" s="1"/>
  <c r="K1057" i="3" s="1"/>
  <c r="J1057" i="3" s="1"/>
  <c r="N1057" i="3" s="1"/>
  <c r="M1057" i="3" s="1"/>
  <c r="E1056" i="3"/>
  <c r="D1056" i="3" s="1"/>
  <c r="H1056" i="3" s="1"/>
  <c r="G1056" i="3" s="1"/>
  <c r="K1056" i="3" s="1"/>
  <c r="J1056" i="3" s="1"/>
  <c r="N1056" i="3" s="1"/>
  <c r="M1056" i="3" s="1"/>
  <c r="E1055" i="3"/>
  <c r="D1055" i="3" s="1"/>
  <c r="H1055" i="3" s="1"/>
  <c r="G1055" i="3" s="1"/>
  <c r="K1055" i="3" s="1"/>
  <c r="J1055" i="3" s="1"/>
  <c r="N1055" i="3" s="1"/>
  <c r="M1055" i="3" s="1"/>
  <c r="E1054" i="3"/>
  <c r="D1054" i="3" s="1"/>
  <c r="H1054" i="3" s="1"/>
  <c r="G1054" i="3" s="1"/>
  <c r="K1054" i="3" s="1"/>
  <c r="J1054" i="3" s="1"/>
  <c r="N1054" i="3" s="1"/>
  <c r="M1054" i="3" s="1"/>
  <c r="E1053" i="3"/>
  <c r="D1053" i="3" s="1"/>
  <c r="H1053" i="3" s="1"/>
  <c r="G1053" i="3" s="1"/>
  <c r="K1053" i="3" s="1"/>
  <c r="J1053" i="3" s="1"/>
  <c r="N1053" i="3" s="1"/>
  <c r="M1053" i="3" s="1"/>
  <c r="E1052" i="3"/>
  <c r="D1052" i="3" s="1"/>
  <c r="H1052" i="3" s="1"/>
  <c r="G1052" i="3" s="1"/>
  <c r="K1052" i="3" s="1"/>
  <c r="J1052" i="3" s="1"/>
  <c r="N1052" i="3" s="1"/>
  <c r="M1052" i="3" s="1"/>
  <c r="E1051" i="3"/>
  <c r="D1051" i="3" s="1"/>
  <c r="H1051" i="3" s="1"/>
  <c r="G1051" i="3" s="1"/>
  <c r="K1051" i="3" s="1"/>
  <c r="J1051" i="3" s="1"/>
  <c r="N1051" i="3" s="1"/>
  <c r="M1051" i="3" s="1"/>
  <c r="E1050" i="3"/>
  <c r="D1050" i="3" s="1"/>
  <c r="H1050" i="3" s="1"/>
  <c r="G1050" i="3" s="1"/>
  <c r="K1050" i="3" s="1"/>
  <c r="J1050" i="3" s="1"/>
  <c r="N1050" i="3" s="1"/>
  <c r="M1050" i="3" s="1"/>
  <c r="E1049" i="3"/>
  <c r="D1049" i="3" s="1"/>
  <c r="H1049" i="3" s="1"/>
  <c r="G1049" i="3" s="1"/>
  <c r="K1049" i="3" s="1"/>
  <c r="J1049" i="3" s="1"/>
  <c r="N1049" i="3" s="1"/>
  <c r="M1049" i="3" s="1"/>
  <c r="E1048" i="3"/>
  <c r="D1048" i="3" s="1"/>
  <c r="H1048" i="3" s="1"/>
  <c r="G1048" i="3" s="1"/>
  <c r="K1048" i="3" s="1"/>
  <c r="J1048" i="3" s="1"/>
  <c r="N1048" i="3" s="1"/>
  <c r="M1048" i="3" s="1"/>
  <c r="E1047" i="3"/>
  <c r="D1047" i="3" s="1"/>
  <c r="H1047" i="3" s="1"/>
  <c r="G1047" i="3" s="1"/>
  <c r="K1047" i="3" s="1"/>
  <c r="J1047" i="3" s="1"/>
  <c r="N1047" i="3" s="1"/>
  <c r="M1047" i="3" s="1"/>
  <c r="E1046" i="3"/>
  <c r="D1046" i="3" s="1"/>
  <c r="H1046" i="3" s="1"/>
  <c r="G1046" i="3" s="1"/>
  <c r="K1046" i="3" s="1"/>
  <c r="J1046" i="3" s="1"/>
  <c r="N1046" i="3" s="1"/>
  <c r="M1046" i="3" s="1"/>
  <c r="E1045" i="3"/>
  <c r="D1045" i="3" s="1"/>
  <c r="H1045" i="3" s="1"/>
  <c r="G1045" i="3" s="1"/>
  <c r="K1045" i="3" s="1"/>
  <c r="J1045" i="3" s="1"/>
  <c r="N1045" i="3" s="1"/>
  <c r="M1045" i="3" s="1"/>
  <c r="E1044" i="3"/>
  <c r="D1044" i="3" s="1"/>
  <c r="H1044" i="3" s="1"/>
  <c r="G1044" i="3" s="1"/>
  <c r="K1044" i="3" s="1"/>
  <c r="J1044" i="3" s="1"/>
  <c r="N1044" i="3" s="1"/>
  <c r="M1044" i="3" s="1"/>
  <c r="E1043" i="3"/>
  <c r="D1043" i="3" s="1"/>
  <c r="H1043" i="3" s="1"/>
  <c r="G1043" i="3" s="1"/>
  <c r="K1043" i="3" s="1"/>
  <c r="J1043" i="3" s="1"/>
  <c r="N1043" i="3" s="1"/>
  <c r="M1043" i="3" s="1"/>
  <c r="E1042" i="3"/>
  <c r="D1042" i="3" s="1"/>
  <c r="H1042" i="3" s="1"/>
  <c r="G1042" i="3" s="1"/>
  <c r="K1042" i="3" s="1"/>
  <c r="J1042" i="3" s="1"/>
  <c r="N1042" i="3" s="1"/>
  <c r="M1042" i="3" s="1"/>
  <c r="E1041" i="3"/>
  <c r="D1041" i="3" s="1"/>
  <c r="H1041" i="3" s="1"/>
  <c r="G1041" i="3" s="1"/>
  <c r="K1041" i="3" s="1"/>
  <c r="J1041" i="3" s="1"/>
  <c r="N1041" i="3" s="1"/>
  <c r="M1041" i="3" s="1"/>
  <c r="E1040" i="3"/>
  <c r="D1040" i="3" s="1"/>
  <c r="H1040" i="3" s="1"/>
  <c r="G1040" i="3" s="1"/>
  <c r="K1040" i="3" s="1"/>
  <c r="J1040" i="3" s="1"/>
  <c r="N1040" i="3" s="1"/>
  <c r="M1040" i="3" s="1"/>
  <c r="E1039" i="3"/>
  <c r="D1039" i="3" s="1"/>
  <c r="H1039" i="3" s="1"/>
  <c r="G1039" i="3" s="1"/>
  <c r="K1039" i="3" s="1"/>
  <c r="J1039" i="3" s="1"/>
  <c r="N1039" i="3" s="1"/>
  <c r="M1039" i="3" s="1"/>
  <c r="E1038" i="3"/>
  <c r="D1038" i="3" s="1"/>
  <c r="H1038" i="3" s="1"/>
  <c r="G1038" i="3" s="1"/>
  <c r="K1038" i="3" s="1"/>
  <c r="J1038" i="3" s="1"/>
  <c r="N1038" i="3" s="1"/>
  <c r="M1038" i="3" s="1"/>
  <c r="E1037" i="3"/>
  <c r="D1037" i="3" s="1"/>
  <c r="H1037" i="3" s="1"/>
  <c r="G1037" i="3" s="1"/>
  <c r="K1037" i="3" s="1"/>
  <c r="J1037" i="3" s="1"/>
  <c r="N1037" i="3" s="1"/>
  <c r="M1037" i="3" s="1"/>
  <c r="E1036" i="3"/>
  <c r="D1036" i="3" s="1"/>
  <c r="H1036" i="3" s="1"/>
  <c r="G1036" i="3" s="1"/>
  <c r="K1036" i="3" s="1"/>
  <c r="J1036" i="3" s="1"/>
  <c r="N1036" i="3" s="1"/>
  <c r="M1036" i="3" s="1"/>
  <c r="E1035" i="3"/>
  <c r="D1035" i="3" s="1"/>
  <c r="H1035" i="3" s="1"/>
  <c r="G1035" i="3" s="1"/>
  <c r="K1035" i="3" s="1"/>
  <c r="J1035" i="3" s="1"/>
  <c r="N1035" i="3" s="1"/>
  <c r="M1035" i="3" s="1"/>
  <c r="E1034" i="3"/>
  <c r="D1034" i="3" s="1"/>
  <c r="H1034" i="3" s="1"/>
  <c r="G1034" i="3" s="1"/>
  <c r="K1034" i="3" s="1"/>
  <c r="J1034" i="3" s="1"/>
  <c r="N1034" i="3" s="1"/>
  <c r="M1034" i="3" s="1"/>
  <c r="E1033" i="3"/>
  <c r="D1033" i="3" s="1"/>
  <c r="H1033" i="3" s="1"/>
  <c r="G1033" i="3" s="1"/>
  <c r="K1033" i="3" s="1"/>
  <c r="J1033" i="3" s="1"/>
  <c r="N1033" i="3" s="1"/>
  <c r="M1033" i="3" s="1"/>
  <c r="E1032" i="3"/>
  <c r="D1032" i="3" s="1"/>
  <c r="H1032" i="3" s="1"/>
  <c r="G1032" i="3" s="1"/>
  <c r="K1032" i="3" s="1"/>
  <c r="J1032" i="3" s="1"/>
  <c r="N1032" i="3" s="1"/>
  <c r="M1032" i="3" s="1"/>
  <c r="E1031" i="3"/>
  <c r="D1031" i="3" s="1"/>
  <c r="H1031" i="3" s="1"/>
  <c r="G1031" i="3" s="1"/>
  <c r="K1031" i="3" s="1"/>
  <c r="J1031" i="3" s="1"/>
  <c r="N1031" i="3" s="1"/>
  <c r="M1031" i="3" s="1"/>
  <c r="E1030" i="3"/>
  <c r="D1030" i="3" s="1"/>
  <c r="H1030" i="3" s="1"/>
  <c r="G1030" i="3" s="1"/>
  <c r="K1030" i="3" s="1"/>
  <c r="J1030" i="3" s="1"/>
  <c r="N1030" i="3" s="1"/>
  <c r="M1030" i="3" s="1"/>
  <c r="E1029" i="3"/>
  <c r="D1029" i="3" s="1"/>
  <c r="H1029" i="3" s="1"/>
  <c r="G1029" i="3" s="1"/>
  <c r="K1029" i="3" s="1"/>
  <c r="J1029" i="3" s="1"/>
  <c r="N1029" i="3" s="1"/>
  <c r="M1029" i="3" s="1"/>
  <c r="E1028" i="3"/>
  <c r="D1028" i="3" s="1"/>
  <c r="H1028" i="3" s="1"/>
  <c r="G1028" i="3" s="1"/>
  <c r="K1028" i="3" s="1"/>
  <c r="J1028" i="3" s="1"/>
  <c r="N1028" i="3" s="1"/>
  <c r="M1028" i="3" s="1"/>
  <c r="E1027" i="3"/>
  <c r="D1027" i="3" s="1"/>
  <c r="H1027" i="3" s="1"/>
  <c r="G1027" i="3" s="1"/>
  <c r="K1027" i="3" s="1"/>
  <c r="J1027" i="3" s="1"/>
  <c r="N1027" i="3" s="1"/>
  <c r="M1027" i="3" s="1"/>
  <c r="E1026" i="3"/>
  <c r="D1026" i="3" s="1"/>
  <c r="H1026" i="3" s="1"/>
  <c r="G1026" i="3" s="1"/>
  <c r="K1026" i="3" s="1"/>
  <c r="J1026" i="3" s="1"/>
  <c r="N1026" i="3" s="1"/>
  <c r="M1026" i="3" s="1"/>
  <c r="E1025" i="3"/>
  <c r="D1025" i="3" s="1"/>
  <c r="H1025" i="3" s="1"/>
  <c r="G1025" i="3" s="1"/>
  <c r="K1025" i="3" s="1"/>
  <c r="J1025" i="3" s="1"/>
  <c r="N1025" i="3" s="1"/>
  <c r="M1025" i="3" s="1"/>
  <c r="E1024" i="3"/>
  <c r="D1024" i="3" s="1"/>
  <c r="H1024" i="3" s="1"/>
  <c r="G1024" i="3" s="1"/>
  <c r="K1024" i="3" s="1"/>
  <c r="J1024" i="3" s="1"/>
  <c r="N1024" i="3" s="1"/>
  <c r="M1024" i="3" s="1"/>
  <c r="E1023" i="3"/>
  <c r="D1023" i="3" s="1"/>
  <c r="H1023" i="3" s="1"/>
  <c r="G1023" i="3" s="1"/>
  <c r="K1023" i="3" s="1"/>
  <c r="J1023" i="3" s="1"/>
  <c r="N1023" i="3" s="1"/>
  <c r="M1023" i="3" s="1"/>
  <c r="E1022" i="3"/>
  <c r="D1022" i="3" s="1"/>
  <c r="H1022" i="3" s="1"/>
  <c r="G1022" i="3" s="1"/>
  <c r="K1022" i="3" s="1"/>
  <c r="J1022" i="3" s="1"/>
  <c r="N1022" i="3" s="1"/>
  <c r="M1022" i="3" s="1"/>
  <c r="E1021" i="3"/>
  <c r="D1021" i="3" s="1"/>
  <c r="H1021" i="3" s="1"/>
  <c r="G1021" i="3" s="1"/>
  <c r="K1021" i="3" s="1"/>
  <c r="J1021" i="3" s="1"/>
  <c r="N1021" i="3" s="1"/>
  <c r="M1021" i="3" s="1"/>
  <c r="E1020" i="3"/>
  <c r="D1020" i="3" s="1"/>
  <c r="H1020" i="3" s="1"/>
  <c r="G1020" i="3" s="1"/>
  <c r="K1020" i="3" s="1"/>
  <c r="J1020" i="3" s="1"/>
  <c r="N1020" i="3" s="1"/>
  <c r="M1020" i="3" s="1"/>
  <c r="E1019" i="3"/>
  <c r="D1019" i="3" s="1"/>
  <c r="H1019" i="3" s="1"/>
  <c r="G1019" i="3" s="1"/>
  <c r="K1019" i="3" s="1"/>
  <c r="J1019" i="3" s="1"/>
  <c r="N1019" i="3" s="1"/>
  <c r="M1019" i="3" s="1"/>
  <c r="E1018" i="3"/>
  <c r="D1018" i="3" s="1"/>
  <c r="H1018" i="3" s="1"/>
  <c r="G1018" i="3" s="1"/>
  <c r="K1018" i="3" s="1"/>
  <c r="J1018" i="3" s="1"/>
  <c r="N1018" i="3" s="1"/>
  <c r="M1018" i="3" s="1"/>
  <c r="E1017" i="3"/>
  <c r="D1017" i="3" s="1"/>
  <c r="H1017" i="3" s="1"/>
  <c r="G1017" i="3" s="1"/>
  <c r="K1017" i="3" s="1"/>
  <c r="J1017" i="3" s="1"/>
  <c r="N1017" i="3" s="1"/>
  <c r="M1017" i="3" s="1"/>
  <c r="E1016" i="3"/>
  <c r="D1016" i="3" s="1"/>
  <c r="H1016" i="3" s="1"/>
  <c r="G1016" i="3" s="1"/>
  <c r="K1016" i="3" s="1"/>
  <c r="J1016" i="3" s="1"/>
  <c r="N1016" i="3" s="1"/>
  <c r="M1016" i="3" s="1"/>
  <c r="E1015" i="3"/>
  <c r="D1015" i="3" s="1"/>
  <c r="H1015" i="3" s="1"/>
  <c r="G1015" i="3" s="1"/>
  <c r="K1015" i="3" s="1"/>
  <c r="J1015" i="3" s="1"/>
  <c r="N1015" i="3" s="1"/>
  <c r="M1015" i="3" s="1"/>
  <c r="E1014" i="3"/>
  <c r="D1014" i="3" s="1"/>
  <c r="H1014" i="3" s="1"/>
  <c r="G1014" i="3" s="1"/>
  <c r="K1014" i="3" s="1"/>
  <c r="J1014" i="3" s="1"/>
  <c r="N1014" i="3" s="1"/>
  <c r="M1014" i="3" s="1"/>
  <c r="E1013" i="3"/>
  <c r="D1013" i="3" s="1"/>
  <c r="H1013" i="3" s="1"/>
  <c r="G1013" i="3" s="1"/>
  <c r="K1013" i="3" s="1"/>
  <c r="J1013" i="3" s="1"/>
  <c r="N1013" i="3" s="1"/>
  <c r="M1013" i="3" s="1"/>
  <c r="E1012" i="3"/>
  <c r="D1012" i="3" s="1"/>
  <c r="H1012" i="3" s="1"/>
  <c r="G1012" i="3" s="1"/>
  <c r="K1012" i="3" s="1"/>
  <c r="J1012" i="3" s="1"/>
  <c r="N1012" i="3" s="1"/>
  <c r="M1012" i="3" s="1"/>
  <c r="E1011" i="3"/>
  <c r="D1011" i="3" s="1"/>
  <c r="H1011" i="3" s="1"/>
  <c r="G1011" i="3" s="1"/>
  <c r="K1011" i="3" s="1"/>
  <c r="J1011" i="3" s="1"/>
  <c r="N1011" i="3" s="1"/>
  <c r="M1011" i="3" s="1"/>
  <c r="E1010" i="3"/>
  <c r="D1010" i="3" s="1"/>
  <c r="H1010" i="3" s="1"/>
  <c r="G1010" i="3" s="1"/>
  <c r="K1010" i="3" s="1"/>
  <c r="J1010" i="3" s="1"/>
  <c r="N1010" i="3" s="1"/>
  <c r="M1010" i="3" s="1"/>
  <c r="E1009" i="3"/>
  <c r="D1009" i="3" s="1"/>
  <c r="H1009" i="3" s="1"/>
  <c r="G1009" i="3" s="1"/>
  <c r="K1009" i="3" s="1"/>
  <c r="J1009" i="3" s="1"/>
  <c r="N1009" i="3" s="1"/>
  <c r="M1009" i="3" s="1"/>
  <c r="E1008" i="3"/>
  <c r="D1008" i="3" s="1"/>
  <c r="H1008" i="3" s="1"/>
  <c r="G1008" i="3" s="1"/>
  <c r="K1008" i="3" s="1"/>
  <c r="J1008" i="3" s="1"/>
  <c r="N1008" i="3" s="1"/>
  <c r="M1008" i="3" s="1"/>
  <c r="E1007" i="3"/>
  <c r="D1007" i="3" s="1"/>
  <c r="H1007" i="3" s="1"/>
  <c r="G1007" i="3" s="1"/>
  <c r="K1007" i="3" s="1"/>
  <c r="J1007" i="3" s="1"/>
  <c r="N1007" i="3" s="1"/>
  <c r="M1007" i="3" s="1"/>
  <c r="E1006" i="3"/>
  <c r="D1006" i="3" s="1"/>
  <c r="H1006" i="3" s="1"/>
  <c r="G1006" i="3" s="1"/>
  <c r="K1006" i="3" s="1"/>
  <c r="J1006" i="3" s="1"/>
  <c r="N1006" i="3" s="1"/>
  <c r="M1006" i="3" s="1"/>
  <c r="E1005" i="3"/>
  <c r="D1005" i="3" s="1"/>
  <c r="H1005" i="3" s="1"/>
  <c r="G1005" i="3" s="1"/>
  <c r="K1005" i="3" s="1"/>
  <c r="J1005" i="3" s="1"/>
  <c r="N1005" i="3" s="1"/>
  <c r="M1005" i="3" s="1"/>
  <c r="E1004" i="3"/>
  <c r="D1004" i="3" s="1"/>
  <c r="H1004" i="3" s="1"/>
  <c r="G1004" i="3" s="1"/>
  <c r="K1004" i="3" s="1"/>
  <c r="J1004" i="3" s="1"/>
  <c r="N1004" i="3" s="1"/>
  <c r="M1004" i="3" s="1"/>
  <c r="E1003" i="3"/>
  <c r="D1003" i="3" s="1"/>
  <c r="H1003" i="3" s="1"/>
  <c r="G1003" i="3" s="1"/>
  <c r="K1003" i="3" s="1"/>
  <c r="J1003" i="3" s="1"/>
  <c r="N1003" i="3" s="1"/>
  <c r="M1003" i="3" s="1"/>
  <c r="E1002" i="3"/>
  <c r="D1002" i="3" s="1"/>
  <c r="H1002" i="3" s="1"/>
  <c r="G1002" i="3" s="1"/>
  <c r="K1002" i="3" s="1"/>
  <c r="J1002" i="3" s="1"/>
  <c r="N1002" i="3" s="1"/>
  <c r="M1002" i="3" s="1"/>
  <c r="E1001" i="3"/>
  <c r="D1001" i="3" s="1"/>
  <c r="H1001" i="3" s="1"/>
  <c r="G1001" i="3" s="1"/>
  <c r="K1001" i="3" s="1"/>
  <c r="J1001" i="3" s="1"/>
  <c r="N1001" i="3" s="1"/>
  <c r="M1001" i="3" s="1"/>
  <c r="E1000" i="3"/>
  <c r="D1000" i="3" s="1"/>
  <c r="H1000" i="3" s="1"/>
  <c r="G1000" i="3" s="1"/>
  <c r="K1000" i="3" s="1"/>
  <c r="J1000" i="3" s="1"/>
  <c r="N1000" i="3" s="1"/>
  <c r="M1000" i="3" s="1"/>
  <c r="E999" i="3"/>
  <c r="D999" i="3" s="1"/>
  <c r="H999" i="3" s="1"/>
  <c r="G999" i="3" s="1"/>
  <c r="K999" i="3" s="1"/>
  <c r="J999" i="3" s="1"/>
  <c r="N999" i="3" s="1"/>
  <c r="M999" i="3" s="1"/>
  <c r="E998" i="3"/>
  <c r="D998" i="3" s="1"/>
  <c r="H998" i="3" s="1"/>
  <c r="G998" i="3" s="1"/>
  <c r="K998" i="3" s="1"/>
  <c r="J998" i="3" s="1"/>
  <c r="N998" i="3" s="1"/>
  <c r="M998" i="3" s="1"/>
  <c r="E997" i="3"/>
  <c r="D997" i="3" s="1"/>
  <c r="O994" i="3"/>
  <c r="L994" i="3"/>
  <c r="I994" i="3"/>
  <c r="E994" i="3"/>
  <c r="D994" i="3"/>
  <c r="H994" i="3" s="1"/>
  <c r="G994" i="3" s="1"/>
  <c r="K994" i="3" s="1"/>
  <c r="J994" i="3" s="1"/>
  <c r="N994" i="3" s="1"/>
  <c r="M994" i="3" s="1"/>
  <c r="O993" i="3"/>
  <c r="L993" i="3"/>
  <c r="I993" i="3"/>
  <c r="H993" i="3"/>
  <c r="G993" i="3" s="1"/>
  <c r="E993" i="3"/>
  <c r="D993" i="3" s="1"/>
  <c r="O992" i="3"/>
  <c r="L992" i="3"/>
  <c r="I992" i="3"/>
  <c r="E992" i="3"/>
  <c r="D992" i="3" s="1"/>
  <c r="O991" i="3"/>
  <c r="L991" i="3"/>
  <c r="I991" i="3"/>
  <c r="E991" i="3"/>
  <c r="D991" i="3" s="1"/>
  <c r="H991" i="3" s="1"/>
  <c r="G991" i="3" s="1"/>
  <c r="K991" i="3" s="1"/>
  <c r="J991" i="3" s="1"/>
  <c r="N991" i="3" s="1"/>
  <c r="M991" i="3" s="1"/>
  <c r="O990" i="3"/>
  <c r="L990" i="3"/>
  <c r="I990" i="3"/>
  <c r="E990" i="3"/>
  <c r="D990" i="3" s="1"/>
  <c r="H990" i="3" s="1"/>
  <c r="G990" i="3" s="1"/>
  <c r="K990" i="3" s="1"/>
  <c r="J990" i="3" s="1"/>
  <c r="N990" i="3" s="1"/>
  <c r="M990" i="3" s="1"/>
  <c r="O989" i="3"/>
  <c r="L989" i="3"/>
  <c r="I989" i="3"/>
  <c r="H989" i="3"/>
  <c r="G989" i="3" s="1"/>
  <c r="K989" i="3" s="1"/>
  <c r="J989" i="3" s="1"/>
  <c r="N989" i="3" s="1"/>
  <c r="M989" i="3" s="1"/>
  <c r="E989" i="3"/>
  <c r="D989" i="3" s="1"/>
  <c r="O988" i="3"/>
  <c r="L988" i="3"/>
  <c r="I988" i="3"/>
  <c r="E988" i="3"/>
  <c r="D988" i="3" s="1"/>
  <c r="L987" i="3"/>
  <c r="I987" i="3"/>
  <c r="E987" i="3"/>
  <c r="D987" i="3" s="1"/>
  <c r="H987" i="3" s="1"/>
  <c r="G987" i="3" s="1"/>
  <c r="K987" i="3" s="1"/>
  <c r="J987" i="3" s="1"/>
  <c r="N987" i="3" s="1"/>
  <c r="M987" i="3" s="1"/>
  <c r="L986" i="3"/>
  <c r="I986" i="3"/>
  <c r="E986" i="3"/>
  <c r="D986" i="3" s="1"/>
  <c r="L985" i="3"/>
  <c r="I985" i="3"/>
  <c r="E985" i="3"/>
  <c r="D985" i="3" s="1"/>
  <c r="H985" i="3" s="1"/>
  <c r="G985" i="3" s="1"/>
  <c r="K985" i="3" s="1"/>
  <c r="J985" i="3" s="1"/>
  <c r="N985" i="3" s="1"/>
  <c r="M985" i="3" s="1"/>
  <c r="I984" i="3"/>
  <c r="E984" i="3"/>
  <c r="D984" i="3" s="1"/>
  <c r="H984" i="3" s="1"/>
  <c r="G984" i="3" s="1"/>
  <c r="K984" i="3" s="1"/>
  <c r="J984" i="3" s="1"/>
  <c r="N984" i="3" s="1"/>
  <c r="M984" i="3" s="1"/>
  <c r="I983" i="3"/>
  <c r="E983" i="3"/>
  <c r="D983" i="3" s="1"/>
  <c r="E982" i="3"/>
  <c r="D982" i="3" s="1"/>
  <c r="H982" i="3" s="1"/>
  <c r="G982" i="3" s="1"/>
  <c r="K982" i="3" s="1"/>
  <c r="J982" i="3" s="1"/>
  <c r="N982" i="3" s="1"/>
  <c r="M982" i="3" s="1"/>
  <c r="E981" i="3"/>
  <c r="D981" i="3" s="1"/>
  <c r="H981" i="3" s="1"/>
  <c r="G981" i="3" s="1"/>
  <c r="K981" i="3" s="1"/>
  <c r="J981" i="3" s="1"/>
  <c r="N981" i="3" s="1"/>
  <c r="M981" i="3" s="1"/>
  <c r="E980" i="3"/>
  <c r="D980" i="3" s="1"/>
  <c r="H980" i="3" s="1"/>
  <c r="G980" i="3" s="1"/>
  <c r="K980" i="3" s="1"/>
  <c r="J980" i="3" s="1"/>
  <c r="N980" i="3" s="1"/>
  <c r="M980" i="3" s="1"/>
  <c r="E979" i="3"/>
  <c r="D979" i="3"/>
  <c r="H979" i="3" s="1"/>
  <c r="G979" i="3" s="1"/>
  <c r="K979" i="3" s="1"/>
  <c r="J979" i="3" s="1"/>
  <c r="N979" i="3" s="1"/>
  <c r="M979" i="3" s="1"/>
  <c r="E978" i="3"/>
  <c r="D978" i="3" s="1"/>
  <c r="H978" i="3" s="1"/>
  <c r="G978" i="3" s="1"/>
  <c r="K978" i="3" s="1"/>
  <c r="J978" i="3" s="1"/>
  <c r="N978" i="3" s="1"/>
  <c r="M978" i="3" s="1"/>
  <c r="E977" i="3"/>
  <c r="D977" i="3"/>
  <c r="H977" i="3" s="1"/>
  <c r="G977" i="3" s="1"/>
  <c r="K977" i="3" s="1"/>
  <c r="J977" i="3" s="1"/>
  <c r="N977" i="3" s="1"/>
  <c r="M977" i="3" s="1"/>
  <c r="E976" i="3"/>
  <c r="D976" i="3" s="1"/>
  <c r="H976" i="3" s="1"/>
  <c r="G976" i="3" s="1"/>
  <c r="K976" i="3" s="1"/>
  <c r="J976" i="3" s="1"/>
  <c r="N976" i="3" s="1"/>
  <c r="M976" i="3" s="1"/>
  <c r="E975" i="3"/>
  <c r="D975" i="3" s="1"/>
  <c r="H975" i="3" s="1"/>
  <c r="G975" i="3" s="1"/>
  <c r="K975" i="3" s="1"/>
  <c r="J975" i="3" s="1"/>
  <c r="N975" i="3" s="1"/>
  <c r="M975" i="3" s="1"/>
  <c r="E974" i="3"/>
  <c r="D974" i="3" s="1"/>
  <c r="H974" i="3" s="1"/>
  <c r="G974" i="3" s="1"/>
  <c r="K974" i="3" s="1"/>
  <c r="J974" i="3" s="1"/>
  <c r="N974" i="3" s="1"/>
  <c r="M974" i="3" s="1"/>
  <c r="E973" i="3"/>
  <c r="D973" i="3" s="1"/>
  <c r="H973" i="3" s="1"/>
  <c r="G973" i="3" s="1"/>
  <c r="K973" i="3" s="1"/>
  <c r="J973" i="3" s="1"/>
  <c r="N973" i="3" s="1"/>
  <c r="M973" i="3" s="1"/>
  <c r="E972" i="3"/>
  <c r="D972" i="3" s="1"/>
  <c r="H972" i="3" s="1"/>
  <c r="G972" i="3" s="1"/>
  <c r="K972" i="3" s="1"/>
  <c r="J972" i="3" s="1"/>
  <c r="N972" i="3" s="1"/>
  <c r="M972" i="3" s="1"/>
  <c r="E971" i="3"/>
  <c r="D971" i="3"/>
  <c r="H971" i="3" s="1"/>
  <c r="G971" i="3" s="1"/>
  <c r="K971" i="3" s="1"/>
  <c r="J971" i="3" s="1"/>
  <c r="N971" i="3" s="1"/>
  <c r="M971" i="3" s="1"/>
  <c r="E970" i="3"/>
  <c r="D970" i="3" s="1"/>
  <c r="H970" i="3" s="1"/>
  <c r="G970" i="3" s="1"/>
  <c r="K970" i="3" s="1"/>
  <c r="J970" i="3" s="1"/>
  <c r="N970" i="3" s="1"/>
  <c r="M970" i="3" s="1"/>
  <c r="E969" i="3"/>
  <c r="D969" i="3"/>
  <c r="H969" i="3" s="1"/>
  <c r="G969" i="3" s="1"/>
  <c r="K969" i="3" s="1"/>
  <c r="J969" i="3" s="1"/>
  <c r="N969" i="3" s="1"/>
  <c r="M969" i="3" s="1"/>
  <c r="E968" i="3"/>
  <c r="D968" i="3" s="1"/>
  <c r="H968" i="3" s="1"/>
  <c r="G968" i="3" s="1"/>
  <c r="K968" i="3" s="1"/>
  <c r="J968" i="3" s="1"/>
  <c r="N968" i="3" s="1"/>
  <c r="M968" i="3" s="1"/>
  <c r="E967" i="3"/>
  <c r="D967" i="3" s="1"/>
  <c r="H967" i="3" s="1"/>
  <c r="G967" i="3" s="1"/>
  <c r="K967" i="3" s="1"/>
  <c r="J967" i="3" s="1"/>
  <c r="N967" i="3" s="1"/>
  <c r="M967" i="3" s="1"/>
  <c r="E966" i="3"/>
  <c r="D966" i="3" s="1"/>
  <c r="H966" i="3" s="1"/>
  <c r="G966" i="3" s="1"/>
  <c r="K966" i="3" s="1"/>
  <c r="J966" i="3" s="1"/>
  <c r="N966" i="3" s="1"/>
  <c r="M966" i="3" s="1"/>
  <c r="E965" i="3"/>
  <c r="D965" i="3" s="1"/>
  <c r="H965" i="3" s="1"/>
  <c r="G965" i="3" s="1"/>
  <c r="K965" i="3" s="1"/>
  <c r="J965" i="3" s="1"/>
  <c r="N965" i="3" s="1"/>
  <c r="M965" i="3" s="1"/>
  <c r="E964" i="3"/>
  <c r="D964" i="3" s="1"/>
  <c r="H964" i="3" s="1"/>
  <c r="G964" i="3" s="1"/>
  <c r="K964" i="3" s="1"/>
  <c r="J964" i="3" s="1"/>
  <c r="N964" i="3" s="1"/>
  <c r="M964" i="3" s="1"/>
  <c r="E963" i="3"/>
  <c r="D963" i="3"/>
  <c r="H963" i="3" s="1"/>
  <c r="G963" i="3" s="1"/>
  <c r="K963" i="3" s="1"/>
  <c r="J963" i="3" s="1"/>
  <c r="N963" i="3" s="1"/>
  <c r="M963" i="3" s="1"/>
  <c r="E962" i="3"/>
  <c r="D962" i="3" s="1"/>
  <c r="H962" i="3" s="1"/>
  <c r="G962" i="3" s="1"/>
  <c r="K962" i="3" s="1"/>
  <c r="J962" i="3" s="1"/>
  <c r="N962" i="3" s="1"/>
  <c r="M962" i="3" s="1"/>
  <c r="E961" i="3"/>
  <c r="D961" i="3"/>
  <c r="H961" i="3" s="1"/>
  <c r="G961" i="3" s="1"/>
  <c r="K961" i="3" s="1"/>
  <c r="J961" i="3" s="1"/>
  <c r="N961" i="3" s="1"/>
  <c r="M961" i="3" s="1"/>
  <c r="E960" i="3"/>
  <c r="D960" i="3" s="1"/>
  <c r="H960" i="3" s="1"/>
  <c r="G960" i="3" s="1"/>
  <c r="K960" i="3" s="1"/>
  <c r="J960" i="3" s="1"/>
  <c r="N960" i="3" s="1"/>
  <c r="M960" i="3" s="1"/>
  <c r="E959" i="3"/>
  <c r="D959" i="3" s="1"/>
  <c r="H959" i="3" s="1"/>
  <c r="G959" i="3" s="1"/>
  <c r="K959" i="3" s="1"/>
  <c r="J959" i="3" s="1"/>
  <c r="N959" i="3" s="1"/>
  <c r="M959" i="3" s="1"/>
  <c r="E958" i="3"/>
  <c r="D958" i="3" s="1"/>
  <c r="H958" i="3" s="1"/>
  <c r="G958" i="3" s="1"/>
  <c r="K958" i="3" s="1"/>
  <c r="J958" i="3" s="1"/>
  <c r="N958" i="3" s="1"/>
  <c r="M958" i="3" s="1"/>
  <c r="E957" i="3"/>
  <c r="D957" i="3" s="1"/>
  <c r="H957" i="3" s="1"/>
  <c r="G957" i="3" s="1"/>
  <c r="K957" i="3" s="1"/>
  <c r="J957" i="3" s="1"/>
  <c r="N957" i="3" s="1"/>
  <c r="M957" i="3" s="1"/>
  <c r="E956" i="3"/>
  <c r="D956" i="3" s="1"/>
  <c r="H956" i="3" s="1"/>
  <c r="G956" i="3" s="1"/>
  <c r="K956" i="3" s="1"/>
  <c r="J956" i="3" s="1"/>
  <c r="N956" i="3" s="1"/>
  <c r="M956" i="3" s="1"/>
  <c r="E955" i="3"/>
  <c r="D955" i="3"/>
  <c r="H955" i="3" s="1"/>
  <c r="G955" i="3" s="1"/>
  <c r="K955" i="3" s="1"/>
  <c r="J955" i="3" s="1"/>
  <c r="N955" i="3" s="1"/>
  <c r="M955" i="3" s="1"/>
  <c r="E954" i="3"/>
  <c r="D954" i="3" s="1"/>
  <c r="H954" i="3" s="1"/>
  <c r="G954" i="3" s="1"/>
  <c r="K954" i="3" s="1"/>
  <c r="J954" i="3" s="1"/>
  <c r="N954" i="3" s="1"/>
  <c r="M954" i="3" s="1"/>
  <c r="E953" i="3"/>
  <c r="D953" i="3"/>
  <c r="H953" i="3" s="1"/>
  <c r="G953" i="3" s="1"/>
  <c r="K953" i="3" s="1"/>
  <c r="J953" i="3" s="1"/>
  <c r="N953" i="3" s="1"/>
  <c r="M953" i="3" s="1"/>
  <c r="E952" i="3"/>
  <c r="D952" i="3" s="1"/>
  <c r="H952" i="3" s="1"/>
  <c r="G952" i="3" s="1"/>
  <c r="K952" i="3" s="1"/>
  <c r="J952" i="3" s="1"/>
  <c r="N952" i="3" s="1"/>
  <c r="M952" i="3" s="1"/>
  <c r="E951" i="3"/>
  <c r="D951" i="3" s="1"/>
  <c r="H951" i="3" s="1"/>
  <c r="G951" i="3" s="1"/>
  <c r="K951" i="3" s="1"/>
  <c r="J951" i="3" s="1"/>
  <c r="N951" i="3" s="1"/>
  <c r="M951" i="3" s="1"/>
  <c r="E950" i="3"/>
  <c r="D950" i="3" s="1"/>
  <c r="H950" i="3" s="1"/>
  <c r="G950" i="3" s="1"/>
  <c r="K950" i="3" s="1"/>
  <c r="J950" i="3" s="1"/>
  <c r="N950" i="3" s="1"/>
  <c r="M950" i="3" s="1"/>
  <c r="E949" i="3"/>
  <c r="D949" i="3" s="1"/>
  <c r="H949" i="3" s="1"/>
  <c r="G949" i="3" s="1"/>
  <c r="K949" i="3" s="1"/>
  <c r="J949" i="3" s="1"/>
  <c r="N949" i="3" s="1"/>
  <c r="M949" i="3" s="1"/>
  <c r="E948" i="3"/>
  <c r="D948" i="3" s="1"/>
  <c r="H948" i="3" s="1"/>
  <c r="G948" i="3" s="1"/>
  <c r="K948" i="3" s="1"/>
  <c r="J948" i="3" s="1"/>
  <c r="N948" i="3" s="1"/>
  <c r="M948" i="3" s="1"/>
  <c r="E947" i="3"/>
  <c r="D947" i="3"/>
  <c r="H947" i="3" s="1"/>
  <c r="G947" i="3" s="1"/>
  <c r="K947" i="3" s="1"/>
  <c r="J947" i="3" s="1"/>
  <c r="N947" i="3" s="1"/>
  <c r="M947" i="3" s="1"/>
  <c r="E946" i="3"/>
  <c r="D946" i="3" s="1"/>
  <c r="H946" i="3" s="1"/>
  <c r="G946" i="3" s="1"/>
  <c r="K946" i="3" s="1"/>
  <c r="J946" i="3" s="1"/>
  <c r="N946" i="3" s="1"/>
  <c r="M946" i="3" s="1"/>
  <c r="E945" i="3"/>
  <c r="D945" i="3"/>
  <c r="H945" i="3" s="1"/>
  <c r="G945" i="3" s="1"/>
  <c r="K945" i="3" s="1"/>
  <c r="J945" i="3" s="1"/>
  <c r="N945" i="3" s="1"/>
  <c r="M945" i="3" s="1"/>
  <c r="E944" i="3"/>
  <c r="D944" i="3" s="1"/>
  <c r="H944" i="3" s="1"/>
  <c r="G944" i="3" s="1"/>
  <c r="K944" i="3" s="1"/>
  <c r="J944" i="3" s="1"/>
  <c r="N944" i="3" s="1"/>
  <c r="M944" i="3" s="1"/>
  <c r="E943" i="3"/>
  <c r="D943" i="3" s="1"/>
  <c r="H943" i="3" s="1"/>
  <c r="G943" i="3" s="1"/>
  <c r="K943" i="3" s="1"/>
  <c r="J943" i="3" s="1"/>
  <c r="N943" i="3" s="1"/>
  <c r="M943" i="3" s="1"/>
  <c r="E942" i="3"/>
  <c r="D942" i="3" s="1"/>
  <c r="H942" i="3" s="1"/>
  <c r="G942" i="3" s="1"/>
  <c r="K942" i="3" s="1"/>
  <c r="J942" i="3" s="1"/>
  <c r="N942" i="3" s="1"/>
  <c r="M942" i="3" s="1"/>
  <c r="E941" i="3"/>
  <c r="D941" i="3" s="1"/>
  <c r="H941" i="3" s="1"/>
  <c r="G941" i="3" s="1"/>
  <c r="K941" i="3" s="1"/>
  <c r="J941" i="3" s="1"/>
  <c r="N941" i="3" s="1"/>
  <c r="M941" i="3" s="1"/>
  <c r="E940" i="3"/>
  <c r="D940" i="3" s="1"/>
  <c r="H940" i="3" s="1"/>
  <c r="G940" i="3" s="1"/>
  <c r="K940" i="3" s="1"/>
  <c r="J940" i="3" s="1"/>
  <c r="N940" i="3" s="1"/>
  <c r="M940" i="3" s="1"/>
  <c r="E939" i="3"/>
  <c r="D939" i="3"/>
  <c r="H939" i="3" s="1"/>
  <c r="G939" i="3" s="1"/>
  <c r="K939" i="3" s="1"/>
  <c r="J939" i="3" s="1"/>
  <c r="N939" i="3" s="1"/>
  <c r="M939" i="3" s="1"/>
  <c r="E938" i="3"/>
  <c r="D938" i="3" s="1"/>
  <c r="H938" i="3" s="1"/>
  <c r="G938" i="3" s="1"/>
  <c r="K938" i="3" s="1"/>
  <c r="J938" i="3" s="1"/>
  <c r="N938" i="3" s="1"/>
  <c r="M938" i="3" s="1"/>
  <c r="E937" i="3"/>
  <c r="D937" i="3"/>
  <c r="H937" i="3" s="1"/>
  <c r="G937" i="3" s="1"/>
  <c r="K937" i="3" s="1"/>
  <c r="J937" i="3" s="1"/>
  <c r="N937" i="3" s="1"/>
  <c r="M937" i="3" s="1"/>
  <c r="E936" i="3"/>
  <c r="D936" i="3" s="1"/>
  <c r="H936" i="3" s="1"/>
  <c r="G936" i="3" s="1"/>
  <c r="K936" i="3" s="1"/>
  <c r="J936" i="3" s="1"/>
  <c r="N936" i="3" s="1"/>
  <c r="M936" i="3" s="1"/>
  <c r="E935" i="3"/>
  <c r="D935" i="3" s="1"/>
  <c r="H935" i="3" s="1"/>
  <c r="G935" i="3" s="1"/>
  <c r="K935" i="3" s="1"/>
  <c r="J935" i="3" s="1"/>
  <c r="N935" i="3" s="1"/>
  <c r="M935" i="3" s="1"/>
  <c r="E934" i="3"/>
  <c r="D934" i="3" s="1"/>
  <c r="H934" i="3" s="1"/>
  <c r="G934" i="3" s="1"/>
  <c r="K934" i="3" s="1"/>
  <c r="J934" i="3" s="1"/>
  <c r="N934" i="3" s="1"/>
  <c r="M934" i="3" s="1"/>
  <c r="E933" i="3"/>
  <c r="D933" i="3" s="1"/>
  <c r="H933" i="3" s="1"/>
  <c r="G933" i="3" s="1"/>
  <c r="K933" i="3" s="1"/>
  <c r="J933" i="3" s="1"/>
  <c r="N933" i="3" s="1"/>
  <c r="M933" i="3" s="1"/>
  <c r="E932" i="3"/>
  <c r="D932" i="3" s="1"/>
  <c r="H932" i="3" s="1"/>
  <c r="G932" i="3" s="1"/>
  <c r="K932" i="3" s="1"/>
  <c r="J932" i="3" s="1"/>
  <c r="N932" i="3" s="1"/>
  <c r="M932" i="3" s="1"/>
  <c r="E931" i="3"/>
  <c r="D931" i="3"/>
  <c r="H931" i="3" s="1"/>
  <c r="G931" i="3" s="1"/>
  <c r="K931" i="3" s="1"/>
  <c r="J931" i="3" s="1"/>
  <c r="N931" i="3" s="1"/>
  <c r="M931" i="3" s="1"/>
  <c r="E930" i="3"/>
  <c r="D930" i="3" s="1"/>
  <c r="H930" i="3" s="1"/>
  <c r="G930" i="3" s="1"/>
  <c r="K930" i="3" s="1"/>
  <c r="J930" i="3" s="1"/>
  <c r="N930" i="3" s="1"/>
  <c r="M930" i="3" s="1"/>
  <c r="E929" i="3"/>
  <c r="D929" i="3"/>
  <c r="H929" i="3" s="1"/>
  <c r="G929" i="3" s="1"/>
  <c r="K929" i="3" s="1"/>
  <c r="J929" i="3" s="1"/>
  <c r="N929" i="3" s="1"/>
  <c r="M929" i="3" s="1"/>
  <c r="E928" i="3"/>
  <c r="D928" i="3" s="1"/>
  <c r="H928" i="3" s="1"/>
  <c r="G928" i="3" s="1"/>
  <c r="K928" i="3" s="1"/>
  <c r="J928" i="3" s="1"/>
  <c r="N928" i="3" s="1"/>
  <c r="M928" i="3" s="1"/>
  <c r="E927" i="3"/>
  <c r="D927" i="3" s="1"/>
  <c r="H927" i="3" s="1"/>
  <c r="G927" i="3" s="1"/>
  <c r="K927" i="3" s="1"/>
  <c r="J927" i="3" s="1"/>
  <c r="N927" i="3" s="1"/>
  <c r="M927" i="3" s="1"/>
  <c r="E926" i="3"/>
  <c r="D926" i="3" s="1"/>
  <c r="H926" i="3" s="1"/>
  <c r="G926" i="3" s="1"/>
  <c r="K926" i="3" s="1"/>
  <c r="J926" i="3" s="1"/>
  <c r="N926" i="3" s="1"/>
  <c r="M926" i="3" s="1"/>
  <c r="E925" i="3"/>
  <c r="D925" i="3" s="1"/>
  <c r="H925" i="3" s="1"/>
  <c r="G925" i="3" s="1"/>
  <c r="K925" i="3" s="1"/>
  <c r="J925" i="3" s="1"/>
  <c r="N925" i="3" s="1"/>
  <c r="M925" i="3" s="1"/>
  <c r="E924" i="3"/>
  <c r="D924" i="3" s="1"/>
  <c r="H924" i="3" s="1"/>
  <c r="G924" i="3" s="1"/>
  <c r="K924" i="3" s="1"/>
  <c r="J924" i="3" s="1"/>
  <c r="N924" i="3" s="1"/>
  <c r="M924" i="3" s="1"/>
  <c r="E923" i="3"/>
  <c r="D923" i="3"/>
  <c r="H923" i="3" s="1"/>
  <c r="G923" i="3" s="1"/>
  <c r="K923" i="3" s="1"/>
  <c r="J923" i="3" s="1"/>
  <c r="N923" i="3" s="1"/>
  <c r="M923" i="3" s="1"/>
  <c r="E922" i="3"/>
  <c r="D922" i="3" s="1"/>
  <c r="H922" i="3" s="1"/>
  <c r="G922" i="3" s="1"/>
  <c r="K922" i="3" s="1"/>
  <c r="J922" i="3" s="1"/>
  <c r="N922" i="3" s="1"/>
  <c r="M922" i="3" s="1"/>
  <c r="E921" i="3"/>
  <c r="D921" i="3"/>
  <c r="H921" i="3" s="1"/>
  <c r="G921" i="3" s="1"/>
  <c r="K921" i="3" s="1"/>
  <c r="J921" i="3" s="1"/>
  <c r="N921" i="3" s="1"/>
  <c r="M921" i="3" s="1"/>
  <c r="E920" i="3"/>
  <c r="D920" i="3" s="1"/>
  <c r="H920" i="3" s="1"/>
  <c r="G920" i="3" s="1"/>
  <c r="K920" i="3" s="1"/>
  <c r="J920" i="3" s="1"/>
  <c r="N920" i="3" s="1"/>
  <c r="M920" i="3" s="1"/>
  <c r="E919" i="3"/>
  <c r="D919" i="3" s="1"/>
  <c r="H919" i="3" s="1"/>
  <c r="G919" i="3" s="1"/>
  <c r="K919" i="3" s="1"/>
  <c r="J919" i="3" s="1"/>
  <c r="N919" i="3" s="1"/>
  <c r="M919" i="3" s="1"/>
  <c r="E918" i="3"/>
  <c r="D918" i="3" s="1"/>
  <c r="H918" i="3" s="1"/>
  <c r="G918" i="3" s="1"/>
  <c r="K918" i="3" s="1"/>
  <c r="J918" i="3" s="1"/>
  <c r="N918" i="3" s="1"/>
  <c r="M918" i="3" s="1"/>
  <c r="E917" i="3"/>
  <c r="D917" i="3" s="1"/>
  <c r="H917" i="3" s="1"/>
  <c r="G917" i="3" s="1"/>
  <c r="K917" i="3" s="1"/>
  <c r="J917" i="3" s="1"/>
  <c r="N917" i="3" s="1"/>
  <c r="M917" i="3" s="1"/>
  <c r="E916" i="3"/>
  <c r="D916" i="3" s="1"/>
  <c r="H916" i="3" s="1"/>
  <c r="G916" i="3" s="1"/>
  <c r="K916" i="3" s="1"/>
  <c r="J916" i="3" s="1"/>
  <c r="N916" i="3" s="1"/>
  <c r="M916" i="3" s="1"/>
  <c r="E915" i="3"/>
  <c r="D915" i="3"/>
  <c r="H915" i="3" s="1"/>
  <c r="G915" i="3" s="1"/>
  <c r="K915" i="3" s="1"/>
  <c r="J915" i="3" s="1"/>
  <c r="N915" i="3" s="1"/>
  <c r="M915" i="3" s="1"/>
  <c r="E914" i="3"/>
  <c r="D914" i="3" s="1"/>
  <c r="H914" i="3" s="1"/>
  <c r="G914" i="3" s="1"/>
  <c r="K914" i="3" s="1"/>
  <c r="J914" i="3" s="1"/>
  <c r="N914" i="3" s="1"/>
  <c r="M914" i="3" s="1"/>
  <c r="E913" i="3"/>
  <c r="D913" i="3"/>
  <c r="H913" i="3" s="1"/>
  <c r="G913" i="3" s="1"/>
  <c r="K913" i="3" s="1"/>
  <c r="J913" i="3" s="1"/>
  <c r="N913" i="3" s="1"/>
  <c r="M913" i="3" s="1"/>
  <c r="E912" i="3"/>
  <c r="D912" i="3" s="1"/>
  <c r="H912" i="3" s="1"/>
  <c r="G912" i="3" s="1"/>
  <c r="K912" i="3" s="1"/>
  <c r="J912" i="3" s="1"/>
  <c r="N912" i="3" s="1"/>
  <c r="M912" i="3" s="1"/>
  <c r="E911" i="3"/>
  <c r="D911" i="3" s="1"/>
  <c r="H911" i="3" s="1"/>
  <c r="G911" i="3" s="1"/>
  <c r="K911" i="3" s="1"/>
  <c r="J911" i="3" s="1"/>
  <c r="N911" i="3" s="1"/>
  <c r="M911" i="3" s="1"/>
  <c r="E910" i="3"/>
  <c r="D910" i="3" s="1"/>
  <c r="H910" i="3" s="1"/>
  <c r="G910" i="3" s="1"/>
  <c r="K910" i="3" s="1"/>
  <c r="J910" i="3" s="1"/>
  <c r="N910" i="3" s="1"/>
  <c r="M910" i="3" s="1"/>
  <c r="E909" i="3"/>
  <c r="D909" i="3" s="1"/>
  <c r="H909" i="3" s="1"/>
  <c r="G909" i="3" s="1"/>
  <c r="K909" i="3" s="1"/>
  <c r="J909" i="3" s="1"/>
  <c r="N909" i="3" s="1"/>
  <c r="M909" i="3" s="1"/>
  <c r="E908" i="3"/>
  <c r="D908" i="3" s="1"/>
  <c r="H908" i="3" s="1"/>
  <c r="G908" i="3" s="1"/>
  <c r="K908" i="3" s="1"/>
  <c r="J908" i="3" s="1"/>
  <c r="N908" i="3" s="1"/>
  <c r="M908" i="3" s="1"/>
  <c r="E907" i="3"/>
  <c r="D907" i="3"/>
  <c r="H907" i="3" s="1"/>
  <c r="G907" i="3" s="1"/>
  <c r="K907" i="3" s="1"/>
  <c r="J907" i="3" s="1"/>
  <c r="N907" i="3" s="1"/>
  <c r="M907" i="3" s="1"/>
  <c r="E906" i="3"/>
  <c r="D906" i="3" s="1"/>
  <c r="H906" i="3" s="1"/>
  <c r="G906" i="3" s="1"/>
  <c r="K906" i="3" s="1"/>
  <c r="J906" i="3" s="1"/>
  <c r="N906" i="3" s="1"/>
  <c r="M906" i="3" s="1"/>
  <c r="E905" i="3"/>
  <c r="D905" i="3"/>
  <c r="H905" i="3" s="1"/>
  <c r="G905" i="3" s="1"/>
  <c r="K905" i="3" s="1"/>
  <c r="J905" i="3" s="1"/>
  <c r="N905" i="3" s="1"/>
  <c r="M905" i="3" s="1"/>
  <c r="E904" i="3"/>
  <c r="D904" i="3" s="1"/>
  <c r="H904" i="3" s="1"/>
  <c r="G904" i="3" s="1"/>
  <c r="K904" i="3" s="1"/>
  <c r="J904" i="3" s="1"/>
  <c r="N904" i="3" s="1"/>
  <c r="M904" i="3" s="1"/>
  <c r="E903" i="3"/>
  <c r="D903" i="3" s="1"/>
  <c r="H903" i="3" s="1"/>
  <c r="G903" i="3" s="1"/>
  <c r="K903" i="3" s="1"/>
  <c r="J903" i="3" s="1"/>
  <c r="N903" i="3" s="1"/>
  <c r="M903" i="3" s="1"/>
  <c r="E902" i="3"/>
  <c r="D902" i="3" s="1"/>
  <c r="H902" i="3" s="1"/>
  <c r="G902" i="3" s="1"/>
  <c r="K902" i="3" s="1"/>
  <c r="J902" i="3" s="1"/>
  <c r="N902" i="3" s="1"/>
  <c r="M902" i="3" s="1"/>
  <c r="E901" i="3"/>
  <c r="D901" i="3" s="1"/>
  <c r="H901" i="3" s="1"/>
  <c r="G901" i="3" s="1"/>
  <c r="K901" i="3" s="1"/>
  <c r="J901" i="3" s="1"/>
  <c r="N901" i="3" s="1"/>
  <c r="M901" i="3" s="1"/>
  <c r="E900" i="3"/>
  <c r="D900" i="3" s="1"/>
  <c r="H900" i="3" s="1"/>
  <c r="G900" i="3" s="1"/>
  <c r="K900" i="3" s="1"/>
  <c r="J900" i="3" s="1"/>
  <c r="N900" i="3" s="1"/>
  <c r="M900" i="3" s="1"/>
  <c r="E899" i="3"/>
  <c r="D899" i="3"/>
  <c r="H899" i="3" s="1"/>
  <c r="G899" i="3" s="1"/>
  <c r="K899" i="3" s="1"/>
  <c r="J899" i="3" s="1"/>
  <c r="N899" i="3" s="1"/>
  <c r="M899" i="3" s="1"/>
  <c r="E898" i="3"/>
  <c r="D898" i="3" s="1"/>
  <c r="H898" i="3" s="1"/>
  <c r="G898" i="3" s="1"/>
  <c r="K898" i="3" s="1"/>
  <c r="J898" i="3" s="1"/>
  <c r="N898" i="3" s="1"/>
  <c r="M898" i="3" s="1"/>
  <c r="E897" i="3"/>
  <c r="D897" i="3"/>
  <c r="H897" i="3" s="1"/>
  <c r="G897" i="3" s="1"/>
  <c r="K897" i="3" s="1"/>
  <c r="J897" i="3" s="1"/>
  <c r="N897" i="3" s="1"/>
  <c r="M897" i="3" s="1"/>
  <c r="E896" i="3"/>
  <c r="D896" i="3" s="1"/>
  <c r="H896" i="3" s="1"/>
  <c r="G896" i="3" s="1"/>
  <c r="K896" i="3" s="1"/>
  <c r="J896" i="3" s="1"/>
  <c r="N896" i="3" s="1"/>
  <c r="M896" i="3" s="1"/>
  <c r="E895" i="3"/>
  <c r="D895" i="3" s="1"/>
  <c r="H895" i="3" s="1"/>
  <c r="G895" i="3" s="1"/>
  <c r="K895" i="3" s="1"/>
  <c r="J895" i="3" s="1"/>
  <c r="N895" i="3" s="1"/>
  <c r="M895" i="3" s="1"/>
  <c r="E894" i="3"/>
  <c r="D894" i="3" s="1"/>
  <c r="H894" i="3" s="1"/>
  <c r="G894" i="3" s="1"/>
  <c r="K894" i="3" s="1"/>
  <c r="J894" i="3" s="1"/>
  <c r="N894" i="3" s="1"/>
  <c r="M894" i="3" s="1"/>
  <c r="E893" i="3"/>
  <c r="D893" i="3" s="1"/>
  <c r="H893" i="3" s="1"/>
  <c r="G893" i="3" s="1"/>
  <c r="K893" i="3" s="1"/>
  <c r="J893" i="3" s="1"/>
  <c r="N893" i="3" s="1"/>
  <c r="M893" i="3" s="1"/>
  <c r="E892" i="3"/>
  <c r="D892" i="3" s="1"/>
  <c r="H892" i="3" s="1"/>
  <c r="G892" i="3" s="1"/>
  <c r="K892" i="3" s="1"/>
  <c r="J892" i="3" s="1"/>
  <c r="N892" i="3" s="1"/>
  <c r="M892" i="3" s="1"/>
  <c r="E891" i="3"/>
  <c r="D891" i="3"/>
  <c r="H891" i="3" s="1"/>
  <c r="G891" i="3" s="1"/>
  <c r="K891" i="3" s="1"/>
  <c r="J891" i="3" s="1"/>
  <c r="N891" i="3" s="1"/>
  <c r="M891" i="3" s="1"/>
  <c r="E890" i="3"/>
  <c r="D890" i="3" s="1"/>
  <c r="H890" i="3" s="1"/>
  <c r="G890" i="3" s="1"/>
  <c r="K890" i="3" s="1"/>
  <c r="J890" i="3" s="1"/>
  <c r="N890" i="3" s="1"/>
  <c r="M890" i="3" s="1"/>
  <c r="E889" i="3"/>
  <c r="D889" i="3"/>
  <c r="H889" i="3" s="1"/>
  <c r="G889" i="3" s="1"/>
  <c r="K889" i="3" s="1"/>
  <c r="J889" i="3" s="1"/>
  <c r="N889" i="3" s="1"/>
  <c r="M889" i="3" s="1"/>
  <c r="E888" i="3"/>
  <c r="D888" i="3" s="1"/>
  <c r="H888" i="3" s="1"/>
  <c r="G888" i="3" s="1"/>
  <c r="K888" i="3" s="1"/>
  <c r="J888" i="3" s="1"/>
  <c r="N888" i="3" s="1"/>
  <c r="M888" i="3" s="1"/>
  <c r="E887" i="3"/>
  <c r="D887" i="3" s="1"/>
  <c r="H887" i="3" s="1"/>
  <c r="G887" i="3" s="1"/>
  <c r="K887" i="3" s="1"/>
  <c r="J887" i="3" s="1"/>
  <c r="N887" i="3" s="1"/>
  <c r="M887" i="3" s="1"/>
  <c r="E886" i="3"/>
  <c r="D886" i="3" s="1"/>
  <c r="H886" i="3" s="1"/>
  <c r="G886" i="3" s="1"/>
  <c r="K886" i="3" s="1"/>
  <c r="J886" i="3" s="1"/>
  <c r="N886" i="3" s="1"/>
  <c r="M886" i="3" s="1"/>
  <c r="E885" i="3"/>
  <c r="D885" i="3" s="1"/>
  <c r="H885" i="3" s="1"/>
  <c r="G885" i="3" s="1"/>
  <c r="K885" i="3" s="1"/>
  <c r="J885" i="3" s="1"/>
  <c r="N885" i="3" s="1"/>
  <c r="M885" i="3" s="1"/>
  <c r="E884" i="3"/>
  <c r="D884" i="3" s="1"/>
  <c r="H884" i="3" s="1"/>
  <c r="G884" i="3" s="1"/>
  <c r="K884" i="3" s="1"/>
  <c r="J884" i="3" s="1"/>
  <c r="N884" i="3" s="1"/>
  <c r="M884" i="3" s="1"/>
  <c r="E883" i="3"/>
  <c r="D883" i="3"/>
  <c r="H883" i="3" s="1"/>
  <c r="G883" i="3" s="1"/>
  <c r="K883" i="3" s="1"/>
  <c r="J883" i="3" s="1"/>
  <c r="N883" i="3" s="1"/>
  <c r="M883" i="3" s="1"/>
  <c r="E882" i="3"/>
  <c r="D882" i="3" s="1"/>
  <c r="H882" i="3" s="1"/>
  <c r="G882" i="3" s="1"/>
  <c r="K882" i="3" s="1"/>
  <c r="J882" i="3" s="1"/>
  <c r="N882" i="3" s="1"/>
  <c r="M882" i="3" s="1"/>
  <c r="E881" i="3"/>
  <c r="D881" i="3"/>
  <c r="H881" i="3" s="1"/>
  <c r="G881" i="3" s="1"/>
  <c r="K881" i="3" s="1"/>
  <c r="J881" i="3" s="1"/>
  <c r="N881" i="3" s="1"/>
  <c r="M881" i="3" s="1"/>
  <c r="L880" i="3"/>
  <c r="E880" i="3"/>
  <c r="D880" i="3" s="1"/>
  <c r="H880" i="3" s="1"/>
  <c r="G880" i="3" s="1"/>
  <c r="K880" i="3" s="1"/>
  <c r="J880" i="3" s="1"/>
  <c r="N880" i="3" s="1"/>
  <c r="M880" i="3" s="1"/>
  <c r="L879" i="3"/>
  <c r="E879" i="3"/>
  <c r="D879" i="3"/>
  <c r="H879" i="3" s="1"/>
  <c r="G879" i="3" s="1"/>
  <c r="K879" i="3" s="1"/>
  <c r="J879" i="3" s="1"/>
  <c r="N879" i="3" s="1"/>
  <c r="M879" i="3" s="1"/>
  <c r="L878" i="3"/>
  <c r="H878" i="3"/>
  <c r="G878" i="3" s="1"/>
  <c r="K878" i="3" s="1"/>
  <c r="J878" i="3" s="1"/>
  <c r="N878" i="3" s="1"/>
  <c r="M878" i="3" s="1"/>
  <c r="E878" i="3"/>
  <c r="D878" i="3" s="1"/>
  <c r="L877" i="3"/>
  <c r="E877" i="3"/>
  <c r="D877" i="3"/>
  <c r="H877" i="3" s="1"/>
  <c r="G877" i="3" s="1"/>
  <c r="K877" i="3" s="1"/>
  <c r="J877" i="3" s="1"/>
  <c r="N877" i="3" s="1"/>
  <c r="M877" i="3" s="1"/>
  <c r="L876" i="3"/>
  <c r="E876" i="3"/>
  <c r="D876" i="3" s="1"/>
  <c r="H876" i="3" s="1"/>
  <c r="G876" i="3" s="1"/>
  <c r="L875" i="3"/>
  <c r="E875" i="3"/>
  <c r="D875" i="3"/>
  <c r="H875" i="3" s="1"/>
  <c r="G875" i="3" s="1"/>
  <c r="K875" i="3" s="1"/>
  <c r="J875" i="3" s="1"/>
  <c r="N875" i="3" s="1"/>
  <c r="M875" i="3" s="1"/>
  <c r="L874" i="3"/>
  <c r="E874" i="3"/>
  <c r="D874" i="3" s="1"/>
  <c r="H874" i="3" s="1"/>
  <c r="G874" i="3" s="1"/>
  <c r="K874" i="3" s="1"/>
  <c r="J874" i="3" s="1"/>
  <c r="N874" i="3" s="1"/>
  <c r="M874" i="3" s="1"/>
  <c r="L873" i="3"/>
  <c r="E873" i="3"/>
  <c r="D873" i="3" s="1"/>
  <c r="H873" i="3" s="1"/>
  <c r="G873" i="3" s="1"/>
  <c r="K873" i="3" s="1"/>
  <c r="J873" i="3" s="1"/>
  <c r="N873" i="3" s="1"/>
  <c r="M873" i="3" s="1"/>
  <c r="L872" i="3"/>
  <c r="E872" i="3"/>
  <c r="D872" i="3" s="1"/>
  <c r="H872" i="3" s="1"/>
  <c r="G872" i="3" s="1"/>
  <c r="L871" i="3"/>
  <c r="E871" i="3"/>
  <c r="D871" i="3"/>
  <c r="H871" i="3" s="1"/>
  <c r="G871" i="3" s="1"/>
  <c r="K871" i="3" s="1"/>
  <c r="J871" i="3" s="1"/>
  <c r="N871" i="3" s="1"/>
  <c r="M871" i="3" s="1"/>
  <c r="L870" i="3"/>
  <c r="H870" i="3"/>
  <c r="G870" i="3" s="1"/>
  <c r="E870" i="3"/>
  <c r="D870" i="3" s="1"/>
  <c r="L869" i="3"/>
  <c r="E869" i="3"/>
  <c r="D869" i="3" s="1"/>
  <c r="H869" i="3" s="1"/>
  <c r="G869" i="3" s="1"/>
  <c r="K869" i="3" s="1"/>
  <c r="J869" i="3" s="1"/>
  <c r="N869" i="3" s="1"/>
  <c r="M869" i="3" s="1"/>
  <c r="L868" i="3"/>
  <c r="E868" i="3"/>
  <c r="D868" i="3" s="1"/>
  <c r="H868" i="3" s="1"/>
  <c r="G868" i="3" s="1"/>
  <c r="K868" i="3" s="1"/>
  <c r="J868" i="3" s="1"/>
  <c r="N868" i="3" s="1"/>
  <c r="M868" i="3" s="1"/>
  <c r="L867" i="3"/>
  <c r="E867" i="3"/>
  <c r="D867" i="3" s="1"/>
  <c r="H867" i="3" s="1"/>
  <c r="G867" i="3" s="1"/>
  <c r="K867" i="3" s="1"/>
  <c r="J867" i="3" s="1"/>
  <c r="N867" i="3" s="1"/>
  <c r="M867" i="3" s="1"/>
  <c r="L866" i="3"/>
  <c r="E866" i="3"/>
  <c r="D866" i="3" s="1"/>
  <c r="H866" i="3" s="1"/>
  <c r="G866" i="3" s="1"/>
  <c r="K866" i="3" s="1"/>
  <c r="J866" i="3" s="1"/>
  <c r="N866" i="3" s="1"/>
  <c r="M866" i="3" s="1"/>
  <c r="L865" i="3"/>
  <c r="E865" i="3"/>
  <c r="D865" i="3"/>
  <c r="H865" i="3" s="1"/>
  <c r="G865" i="3" s="1"/>
  <c r="K865" i="3" s="1"/>
  <c r="J865" i="3" s="1"/>
  <c r="N865" i="3" s="1"/>
  <c r="M865" i="3" s="1"/>
  <c r="L864" i="3"/>
  <c r="E864" i="3"/>
  <c r="D864" i="3" s="1"/>
  <c r="H864" i="3" s="1"/>
  <c r="G864" i="3" s="1"/>
  <c r="L863" i="3"/>
  <c r="E863" i="3"/>
  <c r="D863" i="3" s="1"/>
  <c r="H863" i="3" s="1"/>
  <c r="G863" i="3" s="1"/>
  <c r="K863" i="3" s="1"/>
  <c r="J863" i="3" s="1"/>
  <c r="N863" i="3" s="1"/>
  <c r="M863" i="3" s="1"/>
  <c r="L862" i="3"/>
  <c r="E862" i="3"/>
  <c r="L861" i="3"/>
  <c r="E861" i="3"/>
  <c r="D861" i="3" s="1"/>
  <c r="H861" i="3" s="1"/>
  <c r="G861" i="3" s="1"/>
  <c r="O856" i="3"/>
  <c r="L856" i="3"/>
  <c r="I856" i="3"/>
  <c r="F856" i="3"/>
  <c r="E856" i="3" s="1"/>
  <c r="D856" i="3" s="1"/>
  <c r="O855" i="3"/>
  <c r="L855" i="3"/>
  <c r="I855" i="3"/>
  <c r="F855" i="3"/>
  <c r="O852" i="3"/>
  <c r="L852" i="3"/>
  <c r="I852" i="3"/>
  <c r="E852" i="3"/>
  <c r="D852" i="3" s="1"/>
  <c r="H852" i="3" s="1"/>
  <c r="G852" i="3" s="1"/>
  <c r="O851" i="3"/>
  <c r="L851" i="3"/>
  <c r="I851" i="3"/>
  <c r="E851" i="3"/>
  <c r="D851" i="3"/>
  <c r="O850" i="3"/>
  <c r="L850" i="3"/>
  <c r="I850" i="3"/>
  <c r="E850" i="3"/>
  <c r="D850" i="3" s="1"/>
  <c r="H850" i="3" s="1"/>
  <c r="G850" i="3" s="1"/>
  <c r="K850" i="3" s="1"/>
  <c r="J850" i="3" s="1"/>
  <c r="N850" i="3" s="1"/>
  <c r="M850" i="3" s="1"/>
  <c r="O849" i="3"/>
  <c r="L849" i="3"/>
  <c r="I849" i="3"/>
  <c r="E849" i="3"/>
  <c r="D849" i="3" s="1"/>
  <c r="O848" i="3"/>
  <c r="L848" i="3"/>
  <c r="E848" i="3"/>
  <c r="D848" i="3"/>
  <c r="H848" i="3" s="1"/>
  <c r="G848" i="3" s="1"/>
  <c r="K848" i="3" s="1"/>
  <c r="J848" i="3" s="1"/>
  <c r="N848" i="3" s="1"/>
  <c r="M848" i="3" s="1"/>
  <c r="O847" i="3"/>
  <c r="L847" i="3"/>
  <c r="E847" i="3"/>
  <c r="D847" i="3"/>
  <c r="H847" i="3" s="1"/>
  <c r="G847" i="3" s="1"/>
  <c r="O846" i="3"/>
  <c r="L846" i="3"/>
  <c r="E846" i="3"/>
  <c r="D846" i="3" s="1"/>
  <c r="H846" i="3" s="1"/>
  <c r="G846" i="3" s="1"/>
  <c r="K846" i="3" s="1"/>
  <c r="J846" i="3" s="1"/>
  <c r="N846" i="3" s="1"/>
  <c r="M846" i="3" s="1"/>
  <c r="O845" i="3"/>
  <c r="L845" i="3"/>
  <c r="E845" i="3"/>
  <c r="D845" i="3" s="1"/>
  <c r="H845" i="3" s="1"/>
  <c r="G845" i="3" s="1"/>
  <c r="K845" i="3" s="1"/>
  <c r="J845" i="3" s="1"/>
  <c r="N845" i="3" s="1"/>
  <c r="M845" i="3" s="1"/>
  <c r="O844" i="3"/>
  <c r="L844" i="3"/>
  <c r="E844" i="3"/>
  <c r="D844" i="3"/>
  <c r="H844" i="3" s="1"/>
  <c r="G844" i="3" s="1"/>
  <c r="K844" i="3" s="1"/>
  <c r="J844" i="3" s="1"/>
  <c r="N844" i="3" s="1"/>
  <c r="M844" i="3" s="1"/>
  <c r="L843" i="3"/>
  <c r="H843" i="3"/>
  <c r="G843" i="3" s="1"/>
  <c r="K843" i="3" s="1"/>
  <c r="J843" i="3" s="1"/>
  <c r="N843" i="3" s="1"/>
  <c r="M843" i="3" s="1"/>
  <c r="E843" i="3"/>
  <c r="D843" i="3" s="1"/>
  <c r="L842" i="3"/>
  <c r="E842" i="3"/>
  <c r="D842" i="3"/>
  <c r="H842" i="3" s="1"/>
  <c r="G842" i="3" s="1"/>
  <c r="K842" i="3" s="1"/>
  <c r="J842" i="3" s="1"/>
  <c r="N842" i="3" s="1"/>
  <c r="M842" i="3" s="1"/>
  <c r="L841" i="3"/>
  <c r="E841" i="3"/>
  <c r="D841" i="3" s="1"/>
  <c r="H841" i="3" s="1"/>
  <c r="G841" i="3" s="1"/>
  <c r="L840" i="3"/>
  <c r="E840" i="3"/>
  <c r="D840" i="3"/>
  <c r="H840" i="3" s="1"/>
  <c r="G840" i="3" s="1"/>
  <c r="K840" i="3" s="1"/>
  <c r="J840" i="3" s="1"/>
  <c r="N840" i="3" s="1"/>
  <c r="M840" i="3" s="1"/>
  <c r="L839" i="3"/>
  <c r="E839" i="3"/>
  <c r="D839" i="3" s="1"/>
  <c r="H839" i="3" s="1"/>
  <c r="G839" i="3" s="1"/>
  <c r="K839" i="3" s="1"/>
  <c r="J839" i="3" s="1"/>
  <c r="N839" i="3" s="1"/>
  <c r="M839" i="3" s="1"/>
  <c r="E838" i="3"/>
  <c r="D838" i="3" s="1"/>
  <c r="H838" i="3" s="1"/>
  <c r="G838" i="3" s="1"/>
  <c r="K838" i="3" s="1"/>
  <c r="J838" i="3" s="1"/>
  <c r="N838" i="3" s="1"/>
  <c r="M838" i="3" s="1"/>
  <c r="E837" i="3"/>
  <c r="D837" i="3" s="1"/>
  <c r="H837" i="3" s="1"/>
  <c r="G837" i="3" s="1"/>
  <c r="K837" i="3" s="1"/>
  <c r="J837" i="3" s="1"/>
  <c r="N837" i="3" s="1"/>
  <c r="M837" i="3" s="1"/>
  <c r="E836" i="3"/>
  <c r="D836" i="3" s="1"/>
  <c r="H836" i="3" s="1"/>
  <c r="G836" i="3" s="1"/>
  <c r="K836" i="3" s="1"/>
  <c r="J836" i="3" s="1"/>
  <c r="N836" i="3" s="1"/>
  <c r="M836" i="3" s="1"/>
  <c r="E835" i="3"/>
  <c r="D835" i="3" s="1"/>
  <c r="H835" i="3" s="1"/>
  <c r="G835" i="3" s="1"/>
  <c r="K835" i="3" s="1"/>
  <c r="J835" i="3" s="1"/>
  <c r="N835" i="3" s="1"/>
  <c r="M835" i="3" s="1"/>
  <c r="H834" i="3"/>
  <c r="G834" i="3" s="1"/>
  <c r="K834" i="3" s="1"/>
  <c r="J834" i="3" s="1"/>
  <c r="N834" i="3" s="1"/>
  <c r="M834" i="3" s="1"/>
  <c r="E834" i="3"/>
  <c r="D834" i="3" s="1"/>
  <c r="E833" i="3"/>
  <c r="D833" i="3" s="1"/>
  <c r="H833" i="3" s="1"/>
  <c r="G833" i="3" s="1"/>
  <c r="K833" i="3" s="1"/>
  <c r="J833" i="3" s="1"/>
  <c r="N833" i="3" s="1"/>
  <c r="M833" i="3" s="1"/>
  <c r="H832" i="3"/>
  <c r="G832" i="3" s="1"/>
  <c r="K832" i="3" s="1"/>
  <c r="J832" i="3" s="1"/>
  <c r="N832" i="3" s="1"/>
  <c r="M832" i="3" s="1"/>
  <c r="E832" i="3"/>
  <c r="D832" i="3" s="1"/>
  <c r="E831" i="3"/>
  <c r="D831" i="3" s="1"/>
  <c r="H831" i="3" s="1"/>
  <c r="G831" i="3" s="1"/>
  <c r="K831" i="3" s="1"/>
  <c r="J831" i="3" s="1"/>
  <c r="N831" i="3" s="1"/>
  <c r="M831" i="3" s="1"/>
  <c r="E830" i="3"/>
  <c r="D830" i="3" s="1"/>
  <c r="H830" i="3" s="1"/>
  <c r="G830" i="3" s="1"/>
  <c r="K830" i="3" s="1"/>
  <c r="J830" i="3" s="1"/>
  <c r="N830" i="3" s="1"/>
  <c r="M830" i="3" s="1"/>
  <c r="E829" i="3"/>
  <c r="D829" i="3" s="1"/>
  <c r="H829" i="3" s="1"/>
  <c r="G829" i="3" s="1"/>
  <c r="K829" i="3" s="1"/>
  <c r="J829" i="3" s="1"/>
  <c r="N829" i="3" s="1"/>
  <c r="M829" i="3" s="1"/>
  <c r="E828" i="3"/>
  <c r="D828" i="3" s="1"/>
  <c r="H828" i="3" s="1"/>
  <c r="G828" i="3" s="1"/>
  <c r="K828" i="3" s="1"/>
  <c r="J828" i="3" s="1"/>
  <c r="N828" i="3" s="1"/>
  <c r="M828" i="3" s="1"/>
  <c r="E827" i="3"/>
  <c r="D827" i="3" s="1"/>
  <c r="H827" i="3" s="1"/>
  <c r="G827" i="3" s="1"/>
  <c r="K827" i="3" s="1"/>
  <c r="J827" i="3" s="1"/>
  <c r="N827" i="3" s="1"/>
  <c r="M827" i="3" s="1"/>
  <c r="H826" i="3"/>
  <c r="G826" i="3" s="1"/>
  <c r="K826" i="3" s="1"/>
  <c r="J826" i="3" s="1"/>
  <c r="N826" i="3" s="1"/>
  <c r="M826" i="3" s="1"/>
  <c r="E826" i="3"/>
  <c r="D826" i="3" s="1"/>
  <c r="E825" i="3"/>
  <c r="D825" i="3" s="1"/>
  <c r="H825" i="3" s="1"/>
  <c r="G825" i="3" s="1"/>
  <c r="K825" i="3" s="1"/>
  <c r="J825" i="3" s="1"/>
  <c r="N825" i="3" s="1"/>
  <c r="M825" i="3" s="1"/>
  <c r="H824" i="3"/>
  <c r="G824" i="3" s="1"/>
  <c r="K824" i="3" s="1"/>
  <c r="J824" i="3" s="1"/>
  <c r="N824" i="3" s="1"/>
  <c r="M824" i="3" s="1"/>
  <c r="E824" i="3"/>
  <c r="D824" i="3" s="1"/>
  <c r="E823" i="3"/>
  <c r="D823" i="3" s="1"/>
  <c r="H823" i="3" s="1"/>
  <c r="G823" i="3" s="1"/>
  <c r="K823" i="3" s="1"/>
  <c r="J823" i="3" s="1"/>
  <c r="N823" i="3" s="1"/>
  <c r="M823" i="3" s="1"/>
  <c r="E822" i="3"/>
  <c r="D822" i="3" s="1"/>
  <c r="H822" i="3" s="1"/>
  <c r="G822" i="3" s="1"/>
  <c r="K822" i="3" s="1"/>
  <c r="J822" i="3" s="1"/>
  <c r="N822" i="3" s="1"/>
  <c r="M822" i="3" s="1"/>
  <c r="E821" i="3"/>
  <c r="D821" i="3" s="1"/>
  <c r="H821" i="3" s="1"/>
  <c r="G821" i="3" s="1"/>
  <c r="K821" i="3" s="1"/>
  <c r="J821" i="3" s="1"/>
  <c r="N821" i="3" s="1"/>
  <c r="M821" i="3" s="1"/>
  <c r="E820" i="3"/>
  <c r="D820" i="3" s="1"/>
  <c r="H820" i="3" s="1"/>
  <c r="G820" i="3" s="1"/>
  <c r="K820" i="3" s="1"/>
  <c r="J820" i="3" s="1"/>
  <c r="N820" i="3" s="1"/>
  <c r="M820" i="3" s="1"/>
  <c r="E819" i="3"/>
  <c r="D819" i="3" s="1"/>
  <c r="H819" i="3" s="1"/>
  <c r="O816" i="3"/>
  <c r="L816" i="3"/>
  <c r="I816" i="3"/>
  <c r="F816" i="3"/>
  <c r="F1325" i="3" s="1"/>
  <c r="E1325" i="3" s="1"/>
  <c r="E816" i="3"/>
  <c r="D816" i="3" s="1"/>
  <c r="O815" i="3"/>
  <c r="L815" i="3"/>
  <c r="I815" i="3"/>
  <c r="F815" i="3"/>
  <c r="E815" i="3"/>
  <c r="D815" i="3" s="1"/>
  <c r="J814" i="3"/>
  <c r="N814" i="3" s="1"/>
  <c r="M814" i="3" s="1"/>
  <c r="F814" i="3"/>
  <c r="E814" i="3"/>
  <c r="D814" i="3" s="1"/>
  <c r="H814" i="3" s="1"/>
  <c r="G814" i="3" s="1"/>
  <c r="O813" i="3"/>
  <c r="L813" i="3"/>
  <c r="I813" i="3"/>
  <c r="F813" i="3"/>
  <c r="F1512" i="3" s="1"/>
  <c r="E1512" i="3" s="1"/>
  <c r="D1512" i="3" s="1"/>
  <c r="H1512" i="3" s="1"/>
  <c r="G1512" i="3" s="1"/>
  <c r="K1512" i="3" s="1"/>
  <c r="J1512" i="3" s="1"/>
  <c r="N1512" i="3" s="1"/>
  <c r="M1512" i="3" s="1"/>
  <c r="E812" i="3"/>
  <c r="D812" i="3" s="1"/>
  <c r="H812" i="3" s="1"/>
  <c r="G812" i="3" s="1"/>
  <c r="K812" i="3" s="1"/>
  <c r="J812" i="3" s="1"/>
  <c r="N812" i="3" s="1"/>
  <c r="M812" i="3" s="1"/>
  <c r="O811" i="3"/>
  <c r="L811" i="3"/>
  <c r="I811" i="3"/>
  <c r="F811" i="3"/>
  <c r="E811" i="3" s="1"/>
  <c r="D811" i="3" s="1"/>
  <c r="H811" i="3" s="1"/>
  <c r="G811" i="3" s="1"/>
  <c r="K811" i="3" s="1"/>
  <c r="J811" i="3" s="1"/>
  <c r="N811" i="3" s="1"/>
  <c r="M811" i="3" s="1"/>
  <c r="O810" i="3"/>
  <c r="L810" i="3"/>
  <c r="I810" i="3"/>
  <c r="F810" i="3"/>
  <c r="E810" i="3"/>
  <c r="D810" i="3" s="1"/>
  <c r="O809" i="3"/>
  <c r="L809" i="3"/>
  <c r="I809" i="3"/>
  <c r="F809" i="3"/>
  <c r="E809" i="3" s="1"/>
  <c r="O806" i="3"/>
  <c r="L806" i="3"/>
  <c r="I806" i="3"/>
  <c r="E806" i="3"/>
  <c r="D806" i="3" s="1"/>
  <c r="H806" i="3" s="1"/>
  <c r="G806" i="3" s="1"/>
  <c r="K806" i="3" s="1"/>
  <c r="J806" i="3" s="1"/>
  <c r="N806" i="3" s="1"/>
  <c r="M806" i="3" s="1"/>
  <c r="O805" i="3"/>
  <c r="L805" i="3"/>
  <c r="I805" i="3"/>
  <c r="E805" i="3"/>
  <c r="D805" i="3" s="1"/>
  <c r="O804" i="3"/>
  <c r="L804" i="3"/>
  <c r="I804" i="3"/>
  <c r="E804" i="3"/>
  <c r="D804" i="3" s="1"/>
  <c r="H804" i="3" s="1"/>
  <c r="G804" i="3" s="1"/>
  <c r="K804" i="3" s="1"/>
  <c r="J804" i="3" s="1"/>
  <c r="N804" i="3" s="1"/>
  <c r="M804" i="3" s="1"/>
  <c r="O803" i="3"/>
  <c r="L803" i="3"/>
  <c r="I803" i="3"/>
  <c r="E803" i="3"/>
  <c r="D803" i="3" s="1"/>
  <c r="O802" i="3"/>
  <c r="L802" i="3"/>
  <c r="E802" i="3"/>
  <c r="D802" i="3" s="1"/>
  <c r="H802" i="3" s="1"/>
  <c r="G802" i="3" s="1"/>
  <c r="E801" i="3"/>
  <c r="D801" i="3" s="1"/>
  <c r="H801" i="3" s="1"/>
  <c r="G801" i="3" s="1"/>
  <c r="K801" i="3" s="1"/>
  <c r="J801" i="3" s="1"/>
  <c r="N801" i="3" s="1"/>
  <c r="M801" i="3" s="1"/>
  <c r="O800" i="3"/>
  <c r="L800" i="3"/>
  <c r="E800" i="3"/>
  <c r="D800" i="3" s="1"/>
  <c r="H800" i="3" s="1"/>
  <c r="G800" i="3" s="1"/>
  <c r="O799" i="3"/>
  <c r="L799" i="3"/>
  <c r="E799" i="3"/>
  <c r="D799" i="3" s="1"/>
  <c r="H799" i="3" s="1"/>
  <c r="G799" i="3" s="1"/>
  <c r="K799" i="3" s="1"/>
  <c r="J799" i="3" s="1"/>
  <c r="N799" i="3" s="1"/>
  <c r="M799" i="3" s="1"/>
  <c r="O798" i="3"/>
  <c r="L798" i="3"/>
  <c r="E798" i="3"/>
  <c r="D798" i="3" s="1"/>
  <c r="H798" i="3" s="1"/>
  <c r="G798" i="3" s="1"/>
  <c r="O797" i="3"/>
  <c r="L797" i="3"/>
  <c r="E797" i="3"/>
  <c r="D797" i="3" s="1"/>
  <c r="H797" i="3" s="1"/>
  <c r="G797" i="3" s="1"/>
  <c r="O796" i="3"/>
  <c r="L796" i="3"/>
  <c r="E796" i="3"/>
  <c r="D796" i="3" s="1"/>
  <c r="H796" i="3" s="1"/>
  <c r="G796" i="3" s="1"/>
  <c r="O795" i="3"/>
  <c r="L795" i="3"/>
  <c r="E795" i="3"/>
  <c r="D795" i="3" s="1"/>
  <c r="H795" i="3" s="1"/>
  <c r="G795" i="3" s="1"/>
  <c r="K795" i="3" s="1"/>
  <c r="J795" i="3" s="1"/>
  <c r="O794" i="3"/>
  <c r="L794" i="3"/>
  <c r="E794" i="3"/>
  <c r="D794" i="3" s="1"/>
  <c r="H794" i="3" s="1"/>
  <c r="G794" i="3" s="1"/>
  <c r="O793" i="3"/>
  <c r="L793" i="3"/>
  <c r="E793" i="3"/>
  <c r="D793" i="3" s="1"/>
  <c r="H793" i="3" s="1"/>
  <c r="G793" i="3" s="1"/>
  <c r="O792" i="3"/>
  <c r="L792" i="3"/>
  <c r="E792" i="3"/>
  <c r="D792" i="3" s="1"/>
  <c r="H792" i="3" s="1"/>
  <c r="G792" i="3" s="1"/>
  <c r="K792" i="3" s="1"/>
  <c r="J792" i="3" s="1"/>
  <c r="N792" i="3" s="1"/>
  <c r="M792" i="3" s="1"/>
  <c r="O791" i="3"/>
  <c r="L791" i="3"/>
  <c r="E791" i="3"/>
  <c r="D791" i="3" s="1"/>
  <c r="H791" i="3" s="1"/>
  <c r="G791" i="3" s="1"/>
  <c r="K791" i="3" s="1"/>
  <c r="J791" i="3" s="1"/>
  <c r="N791" i="3" s="1"/>
  <c r="M791" i="3" s="1"/>
  <c r="O790" i="3"/>
  <c r="L790" i="3"/>
  <c r="E790" i="3"/>
  <c r="D790" i="3" s="1"/>
  <c r="H790" i="3" s="1"/>
  <c r="G790" i="3" s="1"/>
  <c r="O789" i="3"/>
  <c r="L789" i="3"/>
  <c r="E789" i="3"/>
  <c r="D789" i="3" s="1"/>
  <c r="H789" i="3" s="1"/>
  <c r="G789" i="3" s="1"/>
  <c r="K789" i="3" s="1"/>
  <c r="J789" i="3" s="1"/>
  <c r="E788" i="3"/>
  <c r="D788" i="3" s="1"/>
  <c r="O785" i="3"/>
  <c r="L785" i="3"/>
  <c r="E785" i="3"/>
  <c r="D785" i="3" s="1"/>
  <c r="H785" i="3" s="1"/>
  <c r="G785" i="3" s="1"/>
  <c r="O784" i="3"/>
  <c r="L784" i="3"/>
  <c r="E784" i="3"/>
  <c r="D784" i="3" s="1"/>
  <c r="H784" i="3" s="1"/>
  <c r="G784" i="3" s="1"/>
  <c r="O783" i="3"/>
  <c r="L783" i="3"/>
  <c r="E783" i="3"/>
  <c r="D783" i="3" s="1"/>
  <c r="H783" i="3" s="1"/>
  <c r="G783" i="3" s="1"/>
  <c r="O782" i="3"/>
  <c r="L782" i="3"/>
  <c r="E782" i="3"/>
  <c r="D782" i="3" s="1"/>
  <c r="H782" i="3" s="1"/>
  <c r="G782" i="3" s="1"/>
  <c r="K782" i="3" s="1"/>
  <c r="J782" i="3" s="1"/>
  <c r="O781" i="3"/>
  <c r="L781" i="3"/>
  <c r="E781" i="3"/>
  <c r="D781" i="3" s="1"/>
  <c r="H781" i="3" s="1"/>
  <c r="G781" i="3" s="1"/>
  <c r="O780" i="3"/>
  <c r="L780" i="3"/>
  <c r="E780" i="3"/>
  <c r="D780" i="3" s="1"/>
  <c r="H780" i="3" s="1"/>
  <c r="G780" i="3" s="1"/>
  <c r="O779" i="3"/>
  <c r="L779" i="3"/>
  <c r="E779" i="3"/>
  <c r="D779" i="3" s="1"/>
  <c r="H779" i="3" s="1"/>
  <c r="G779" i="3" s="1"/>
  <c r="K779" i="3" s="1"/>
  <c r="J779" i="3" s="1"/>
  <c r="N779" i="3" s="1"/>
  <c r="M779" i="3" s="1"/>
  <c r="O778" i="3"/>
  <c r="L778" i="3"/>
  <c r="E778" i="3"/>
  <c r="D778" i="3" s="1"/>
  <c r="H778" i="3" s="1"/>
  <c r="G778" i="3" s="1"/>
  <c r="K778" i="3" s="1"/>
  <c r="J778" i="3" s="1"/>
  <c r="N778" i="3" s="1"/>
  <c r="M778" i="3" s="1"/>
  <c r="O777" i="3"/>
  <c r="L777" i="3"/>
  <c r="E777" i="3"/>
  <c r="D777" i="3" s="1"/>
  <c r="H777" i="3" s="1"/>
  <c r="G777" i="3" s="1"/>
  <c r="O776" i="3"/>
  <c r="L776" i="3"/>
  <c r="E776" i="3"/>
  <c r="D776" i="3" s="1"/>
  <c r="H776" i="3" s="1"/>
  <c r="G776" i="3" s="1"/>
  <c r="K776" i="3" s="1"/>
  <c r="J776" i="3" s="1"/>
  <c r="O775" i="3"/>
  <c r="L775" i="3"/>
  <c r="E775" i="3"/>
  <c r="D775" i="3" s="1"/>
  <c r="H775" i="3" s="1"/>
  <c r="G775" i="3" s="1"/>
  <c r="K775" i="3" s="1"/>
  <c r="J775" i="3" s="1"/>
  <c r="N775" i="3" s="1"/>
  <c r="M775" i="3" s="1"/>
  <c r="O774" i="3"/>
  <c r="L774" i="3"/>
  <c r="E774" i="3"/>
  <c r="D774" i="3" s="1"/>
  <c r="H774" i="3" s="1"/>
  <c r="G774" i="3" s="1"/>
  <c r="K774" i="3" s="1"/>
  <c r="J774" i="3" s="1"/>
  <c r="O773" i="3"/>
  <c r="L773" i="3"/>
  <c r="E773" i="3"/>
  <c r="D773" i="3" s="1"/>
  <c r="H773" i="3" s="1"/>
  <c r="G773" i="3" s="1"/>
  <c r="O772" i="3"/>
  <c r="L772" i="3"/>
  <c r="E772" i="3"/>
  <c r="D772" i="3" s="1"/>
  <c r="H772" i="3" s="1"/>
  <c r="G772" i="3" s="1"/>
  <c r="K772" i="3" s="1"/>
  <c r="J772" i="3" s="1"/>
  <c r="N772" i="3" s="1"/>
  <c r="M772" i="3" s="1"/>
  <c r="O771" i="3"/>
  <c r="L771" i="3"/>
  <c r="E771" i="3"/>
  <c r="D771" i="3" s="1"/>
  <c r="H771" i="3" s="1"/>
  <c r="G771" i="3" s="1"/>
  <c r="O770" i="3"/>
  <c r="L770" i="3"/>
  <c r="E770" i="3"/>
  <c r="D770" i="3" s="1"/>
  <c r="E769" i="3"/>
  <c r="F769" i="3" s="1"/>
  <c r="E767" i="3"/>
  <c r="D767" i="3" s="1"/>
  <c r="H767" i="3" s="1"/>
  <c r="G767" i="3" s="1"/>
  <c r="K767" i="3" s="1"/>
  <c r="J767" i="3" s="1"/>
  <c r="N767" i="3" s="1"/>
  <c r="M767" i="3" s="1"/>
  <c r="O766" i="3"/>
  <c r="L766" i="3"/>
  <c r="I766" i="3"/>
  <c r="E766" i="3"/>
  <c r="D766" i="3" s="1"/>
  <c r="H766" i="3" s="1"/>
  <c r="G766" i="3" s="1"/>
  <c r="K766" i="3" s="1"/>
  <c r="J766" i="3" s="1"/>
  <c r="N766" i="3" s="1"/>
  <c r="M766" i="3" s="1"/>
  <c r="O765" i="3"/>
  <c r="L765" i="3"/>
  <c r="I765" i="3"/>
  <c r="E765" i="3"/>
  <c r="D765" i="3" s="1"/>
  <c r="O764" i="3"/>
  <c r="L764" i="3"/>
  <c r="I764" i="3"/>
  <c r="E764" i="3"/>
  <c r="D764" i="3"/>
  <c r="H764" i="3" s="1"/>
  <c r="G764" i="3" s="1"/>
  <c r="K764" i="3" s="1"/>
  <c r="J764" i="3" s="1"/>
  <c r="N764" i="3" s="1"/>
  <c r="M764" i="3" s="1"/>
  <c r="O763" i="3"/>
  <c r="L763" i="3"/>
  <c r="I763" i="3"/>
  <c r="E763" i="3"/>
  <c r="D763" i="3" s="1"/>
  <c r="H763" i="3" s="1"/>
  <c r="G763" i="3" s="1"/>
  <c r="O762" i="3"/>
  <c r="L762" i="3"/>
  <c r="I762" i="3"/>
  <c r="E762" i="3"/>
  <c r="D762" i="3" s="1"/>
  <c r="H762" i="3" s="1"/>
  <c r="G762" i="3" s="1"/>
  <c r="K762" i="3" s="1"/>
  <c r="J762" i="3" s="1"/>
  <c r="N762" i="3" s="1"/>
  <c r="M762" i="3" s="1"/>
  <c r="O761" i="3"/>
  <c r="L761" i="3"/>
  <c r="I761" i="3"/>
  <c r="E761" i="3"/>
  <c r="D761" i="3" s="1"/>
  <c r="O760" i="3"/>
  <c r="L760" i="3"/>
  <c r="E760" i="3"/>
  <c r="D760" i="3" s="1"/>
  <c r="H760" i="3" s="1"/>
  <c r="G760" i="3" s="1"/>
  <c r="K760" i="3" s="1"/>
  <c r="J760" i="3" s="1"/>
  <c r="N760" i="3" s="1"/>
  <c r="M760" i="3" s="1"/>
  <c r="O759" i="3"/>
  <c r="L759" i="3"/>
  <c r="E759" i="3"/>
  <c r="D759" i="3" s="1"/>
  <c r="H759" i="3" s="1"/>
  <c r="G759" i="3" s="1"/>
  <c r="E758" i="3"/>
  <c r="D758" i="3" s="1"/>
  <c r="H758" i="3" s="1"/>
  <c r="G758" i="3" s="1"/>
  <c r="K758" i="3" s="1"/>
  <c r="J758" i="3" s="1"/>
  <c r="N758" i="3" s="1"/>
  <c r="M758" i="3" s="1"/>
  <c r="O757" i="3"/>
  <c r="L757" i="3"/>
  <c r="E757" i="3"/>
  <c r="D757" i="3" s="1"/>
  <c r="H757" i="3" s="1"/>
  <c r="G757" i="3" s="1"/>
  <c r="K757" i="3" s="1"/>
  <c r="J757" i="3" s="1"/>
  <c r="O756" i="3"/>
  <c r="L756" i="3"/>
  <c r="E756" i="3"/>
  <c r="D756" i="3" s="1"/>
  <c r="H756" i="3" s="1"/>
  <c r="G756" i="3" s="1"/>
  <c r="K756" i="3" s="1"/>
  <c r="J756" i="3" s="1"/>
  <c r="N756" i="3" s="1"/>
  <c r="M756" i="3" s="1"/>
  <c r="L755" i="3"/>
  <c r="E755" i="3"/>
  <c r="D755" i="3" s="1"/>
  <c r="H755" i="3" s="1"/>
  <c r="G755" i="3" s="1"/>
  <c r="K755" i="3" s="1"/>
  <c r="J755" i="3" s="1"/>
  <c r="N755" i="3" s="1"/>
  <c r="M755" i="3" s="1"/>
  <c r="L754" i="3"/>
  <c r="E754" i="3"/>
  <c r="D754" i="3" s="1"/>
  <c r="H754" i="3" s="1"/>
  <c r="G754" i="3" s="1"/>
  <c r="L753" i="3"/>
  <c r="E753" i="3"/>
  <c r="D753" i="3" s="1"/>
  <c r="H753" i="3" s="1"/>
  <c r="G753" i="3" s="1"/>
  <c r="K753" i="3" s="1"/>
  <c r="J753" i="3" s="1"/>
  <c r="N753" i="3" s="1"/>
  <c r="M753" i="3" s="1"/>
  <c r="L752" i="3"/>
  <c r="E752" i="3"/>
  <c r="D752" i="3" s="1"/>
  <c r="H752" i="3" s="1"/>
  <c r="G752" i="3" s="1"/>
  <c r="K752" i="3" s="1"/>
  <c r="J752" i="3" s="1"/>
  <c r="N752" i="3" s="1"/>
  <c r="M752" i="3" s="1"/>
  <c r="E751" i="3"/>
  <c r="D751" i="3" s="1"/>
  <c r="H751" i="3" s="1"/>
  <c r="G751" i="3" s="1"/>
  <c r="K751" i="3" s="1"/>
  <c r="J751" i="3" s="1"/>
  <c r="N751" i="3" s="1"/>
  <c r="M751" i="3" s="1"/>
  <c r="E750" i="3"/>
  <c r="D750" i="3" s="1"/>
  <c r="H750" i="3" s="1"/>
  <c r="G750" i="3" s="1"/>
  <c r="K750" i="3" s="1"/>
  <c r="J750" i="3" s="1"/>
  <c r="N750" i="3" s="1"/>
  <c r="M750" i="3" s="1"/>
  <c r="E749" i="3"/>
  <c r="D749" i="3" s="1"/>
  <c r="H749" i="3" s="1"/>
  <c r="G749" i="3" s="1"/>
  <c r="K749" i="3" s="1"/>
  <c r="J749" i="3" s="1"/>
  <c r="N749" i="3" s="1"/>
  <c r="M749" i="3" s="1"/>
  <c r="E748" i="3"/>
  <c r="D748" i="3" s="1"/>
  <c r="H748" i="3" s="1"/>
  <c r="G748" i="3" s="1"/>
  <c r="K748" i="3" s="1"/>
  <c r="J748" i="3" s="1"/>
  <c r="N748" i="3" s="1"/>
  <c r="M748" i="3" s="1"/>
  <c r="E747" i="3"/>
  <c r="D747" i="3" s="1"/>
  <c r="H747" i="3" s="1"/>
  <c r="G747" i="3" s="1"/>
  <c r="K747" i="3" s="1"/>
  <c r="J747" i="3" s="1"/>
  <c r="N747" i="3" s="1"/>
  <c r="M747" i="3" s="1"/>
  <c r="E746" i="3"/>
  <c r="D746" i="3" s="1"/>
  <c r="H746" i="3" s="1"/>
  <c r="G746" i="3" s="1"/>
  <c r="K746" i="3" s="1"/>
  <c r="J746" i="3" s="1"/>
  <c r="N746" i="3" s="1"/>
  <c r="M746" i="3" s="1"/>
  <c r="E745" i="3"/>
  <c r="D745" i="3" s="1"/>
  <c r="H745" i="3" s="1"/>
  <c r="G745" i="3" s="1"/>
  <c r="K745" i="3" s="1"/>
  <c r="J745" i="3" s="1"/>
  <c r="N745" i="3" s="1"/>
  <c r="M745" i="3" s="1"/>
  <c r="E744" i="3"/>
  <c r="D744" i="3" s="1"/>
  <c r="H744" i="3" s="1"/>
  <c r="G744" i="3" s="1"/>
  <c r="K744" i="3" s="1"/>
  <c r="J744" i="3" s="1"/>
  <c r="N744" i="3" s="1"/>
  <c r="M744" i="3" s="1"/>
  <c r="E743" i="3"/>
  <c r="D743" i="3" s="1"/>
  <c r="H743" i="3" s="1"/>
  <c r="G743" i="3" s="1"/>
  <c r="K743" i="3" s="1"/>
  <c r="J743" i="3" s="1"/>
  <c r="N743" i="3" s="1"/>
  <c r="M743" i="3" s="1"/>
  <c r="E742" i="3"/>
  <c r="D742" i="3" s="1"/>
  <c r="H742" i="3" s="1"/>
  <c r="G742" i="3" s="1"/>
  <c r="K742" i="3" s="1"/>
  <c r="J742" i="3" s="1"/>
  <c r="N742" i="3" s="1"/>
  <c r="M742" i="3" s="1"/>
  <c r="E741" i="3"/>
  <c r="D741" i="3" s="1"/>
  <c r="H741" i="3" s="1"/>
  <c r="G741" i="3" s="1"/>
  <c r="K741" i="3" s="1"/>
  <c r="J741" i="3" s="1"/>
  <c r="N741" i="3" s="1"/>
  <c r="M741" i="3" s="1"/>
  <c r="E740" i="3"/>
  <c r="D740" i="3" s="1"/>
  <c r="H740" i="3" s="1"/>
  <c r="G740" i="3" s="1"/>
  <c r="K740" i="3" s="1"/>
  <c r="J740" i="3" s="1"/>
  <c r="N740" i="3" s="1"/>
  <c r="M740" i="3" s="1"/>
  <c r="E739" i="3"/>
  <c r="D739" i="3" s="1"/>
  <c r="H739" i="3" s="1"/>
  <c r="G739" i="3" s="1"/>
  <c r="K739" i="3" s="1"/>
  <c r="J739" i="3" s="1"/>
  <c r="N739" i="3" s="1"/>
  <c r="M739" i="3" s="1"/>
  <c r="E738" i="3"/>
  <c r="D738" i="3" s="1"/>
  <c r="H738" i="3" s="1"/>
  <c r="G738" i="3" s="1"/>
  <c r="K738" i="3" s="1"/>
  <c r="J738" i="3" s="1"/>
  <c r="N738" i="3" s="1"/>
  <c r="M738" i="3" s="1"/>
  <c r="E737" i="3"/>
  <c r="D737" i="3" s="1"/>
  <c r="H737" i="3" s="1"/>
  <c r="G737" i="3" s="1"/>
  <c r="K737" i="3" s="1"/>
  <c r="J737" i="3" s="1"/>
  <c r="N737" i="3" s="1"/>
  <c r="M737" i="3" s="1"/>
  <c r="E736" i="3"/>
  <c r="D736" i="3" s="1"/>
  <c r="H736" i="3" s="1"/>
  <c r="G736" i="3" s="1"/>
  <c r="K736" i="3" s="1"/>
  <c r="J736" i="3" s="1"/>
  <c r="N736" i="3" s="1"/>
  <c r="M736" i="3" s="1"/>
  <c r="E735" i="3"/>
  <c r="D735" i="3" s="1"/>
  <c r="H735" i="3" s="1"/>
  <c r="G735" i="3" s="1"/>
  <c r="K735" i="3" s="1"/>
  <c r="J735" i="3" s="1"/>
  <c r="N735" i="3" s="1"/>
  <c r="M735" i="3" s="1"/>
  <c r="E734" i="3"/>
  <c r="D734" i="3" s="1"/>
  <c r="H734" i="3" s="1"/>
  <c r="G734" i="3" s="1"/>
  <c r="K734" i="3" s="1"/>
  <c r="J734" i="3" s="1"/>
  <c r="N734" i="3" s="1"/>
  <c r="M734" i="3" s="1"/>
  <c r="E733" i="3"/>
  <c r="D733" i="3" s="1"/>
  <c r="H733" i="3" s="1"/>
  <c r="G733" i="3" s="1"/>
  <c r="K733" i="3" s="1"/>
  <c r="J733" i="3" s="1"/>
  <c r="N733" i="3" s="1"/>
  <c r="M733" i="3" s="1"/>
  <c r="E732" i="3"/>
  <c r="D732" i="3" s="1"/>
  <c r="H732" i="3" s="1"/>
  <c r="G732" i="3" s="1"/>
  <c r="K732" i="3" s="1"/>
  <c r="J732" i="3" s="1"/>
  <c r="N732" i="3" s="1"/>
  <c r="M732" i="3" s="1"/>
  <c r="E731" i="3"/>
  <c r="D731" i="3" s="1"/>
  <c r="O726" i="3"/>
  <c r="L726" i="3"/>
  <c r="I726" i="3"/>
  <c r="E726" i="3"/>
  <c r="D726" i="3"/>
  <c r="H726" i="3" s="1"/>
  <c r="G726" i="3" s="1"/>
  <c r="K726" i="3" s="1"/>
  <c r="J726" i="3" s="1"/>
  <c r="N726" i="3" s="1"/>
  <c r="M726" i="3" s="1"/>
  <c r="O725" i="3"/>
  <c r="L725" i="3"/>
  <c r="I725" i="3"/>
  <c r="E725" i="3"/>
  <c r="D725" i="3" s="1"/>
  <c r="H725" i="3" s="1"/>
  <c r="G725" i="3" s="1"/>
  <c r="K725" i="3" s="1"/>
  <c r="J725" i="3" s="1"/>
  <c r="O724" i="3"/>
  <c r="L724" i="3"/>
  <c r="I724" i="3"/>
  <c r="E724" i="3"/>
  <c r="D724" i="3" s="1"/>
  <c r="H724" i="3" s="1"/>
  <c r="G724" i="3" s="1"/>
  <c r="K724" i="3" s="1"/>
  <c r="J724" i="3" s="1"/>
  <c r="N724" i="3" s="1"/>
  <c r="M724" i="3" s="1"/>
  <c r="O723" i="3"/>
  <c r="L723" i="3"/>
  <c r="I723" i="3"/>
  <c r="E723" i="3"/>
  <c r="D723" i="3" s="1"/>
  <c r="O722" i="3"/>
  <c r="L722" i="3"/>
  <c r="E722" i="3"/>
  <c r="D722" i="3" s="1"/>
  <c r="H722" i="3" s="1"/>
  <c r="G722" i="3" s="1"/>
  <c r="K722" i="3" s="1"/>
  <c r="J722" i="3" s="1"/>
  <c r="N722" i="3" s="1"/>
  <c r="M722" i="3" s="1"/>
  <c r="O721" i="3"/>
  <c r="L721" i="3"/>
  <c r="E721" i="3"/>
  <c r="D721" i="3" s="1"/>
  <c r="H721" i="3" s="1"/>
  <c r="G721" i="3" s="1"/>
  <c r="O720" i="3"/>
  <c r="L720" i="3"/>
  <c r="E720" i="3"/>
  <c r="D720" i="3" s="1"/>
  <c r="H720" i="3" s="1"/>
  <c r="G720" i="3" s="1"/>
  <c r="E719" i="3"/>
  <c r="D719" i="3" s="1"/>
  <c r="H719" i="3" s="1"/>
  <c r="G719" i="3" s="1"/>
  <c r="K719" i="3" s="1"/>
  <c r="J719" i="3" s="1"/>
  <c r="N719" i="3" s="1"/>
  <c r="M719" i="3" s="1"/>
  <c r="O718" i="3"/>
  <c r="L718" i="3"/>
  <c r="E718" i="3"/>
  <c r="D718" i="3" s="1"/>
  <c r="H718" i="3" s="1"/>
  <c r="G718" i="3" s="1"/>
  <c r="K718" i="3" s="1"/>
  <c r="J718" i="3" s="1"/>
  <c r="N718" i="3" s="1"/>
  <c r="M718" i="3" s="1"/>
  <c r="O717" i="3"/>
  <c r="L717" i="3"/>
  <c r="E717" i="3"/>
  <c r="D717" i="3" s="1"/>
  <c r="H717" i="3" s="1"/>
  <c r="G717" i="3" s="1"/>
  <c r="O716" i="3"/>
  <c r="L716" i="3"/>
  <c r="E716" i="3"/>
  <c r="D716" i="3" s="1"/>
  <c r="H716" i="3" s="1"/>
  <c r="G716" i="3" s="1"/>
  <c r="K716" i="3" s="1"/>
  <c r="J716" i="3" s="1"/>
  <c r="N716" i="3" s="1"/>
  <c r="M716" i="3" s="1"/>
  <c r="E715" i="3"/>
  <c r="D715" i="3" s="1"/>
  <c r="H715" i="3" s="1"/>
  <c r="G715" i="3" s="1"/>
  <c r="K715" i="3" s="1"/>
  <c r="J715" i="3" s="1"/>
  <c r="N715" i="3" s="1"/>
  <c r="M715" i="3" s="1"/>
  <c r="O714" i="3"/>
  <c r="L714" i="3"/>
  <c r="E714" i="3"/>
  <c r="D714" i="3" s="1"/>
  <c r="H714" i="3" s="1"/>
  <c r="G714" i="3" s="1"/>
  <c r="K714" i="3" s="1"/>
  <c r="J714" i="3" s="1"/>
  <c r="N714" i="3" s="1"/>
  <c r="M714" i="3" s="1"/>
  <c r="O713" i="3"/>
  <c r="L713" i="3"/>
  <c r="E713" i="3"/>
  <c r="D713" i="3" s="1"/>
  <c r="H713" i="3" s="1"/>
  <c r="G713" i="3" s="1"/>
  <c r="K713" i="3" s="1"/>
  <c r="J713" i="3" s="1"/>
  <c r="O712" i="3"/>
  <c r="L712" i="3"/>
  <c r="E712" i="3"/>
  <c r="D712" i="3" s="1"/>
  <c r="H712" i="3" s="1"/>
  <c r="G712" i="3" s="1"/>
  <c r="K712" i="3" s="1"/>
  <c r="J712" i="3" s="1"/>
  <c r="N712" i="3" s="1"/>
  <c r="M712" i="3" s="1"/>
  <c r="O711" i="3"/>
  <c r="L711" i="3"/>
  <c r="E711" i="3"/>
  <c r="D711" i="3" s="1"/>
  <c r="H711" i="3" s="1"/>
  <c r="G711" i="3" s="1"/>
  <c r="E710" i="3"/>
  <c r="D710" i="3" s="1"/>
  <c r="H710" i="3" s="1"/>
  <c r="G710" i="3" s="1"/>
  <c r="K710" i="3" s="1"/>
  <c r="J710" i="3" s="1"/>
  <c r="N710" i="3" s="1"/>
  <c r="M710" i="3" s="1"/>
  <c r="O709" i="3"/>
  <c r="L709" i="3"/>
  <c r="E709" i="3"/>
  <c r="D709" i="3" s="1"/>
  <c r="H709" i="3" s="1"/>
  <c r="G709" i="3" s="1"/>
  <c r="K709" i="3" s="1"/>
  <c r="J709" i="3" s="1"/>
  <c r="N709" i="3" s="1"/>
  <c r="M709" i="3" s="1"/>
  <c r="O708" i="3"/>
  <c r="L708" i="3"/>
  <c r="E708" i="3"/>
  <c r="D708" i="3" s="1"/>
  <c r="O705" i="3"/>
  <c r="L705" i="3"/>
  <c r="I705" i="3"/>
  <c r="E705" i="3"/>
  <c r="D705" i="3"/>
  <c r="H705" i="3" s="1"/>
  <c r="G705" i="3" s="1"/>
  <c r="K705" i="3" s="1"/>
  <c r="J705" i="3" s="1"/>
  <c r="N705" i="3" s="1"/>
  <c r="M705" i="3" s="1"/>
  <c r="O704" i="3"/>
  <c r="L704" i="3"/>
  <c r="I704" i="3"/>
  <c r="E704" i="3"/>
  <c r="D704" i="3" s="1"/>
  <c r="H704" i="3" s="1"/>
  <c r="G704" i="3" s="1"/>
  <c r="O703" i="3"/>
  <c r="L703" i="3"/>
  <c r="I703" i="3"/>
  <c r="E703" i="3"/>
  <c r="D703" i="3" s="1"/>
  <c r="H703" i="3" s="1"/>
  <c r="G703" i="3" s="1"/>
  <c r="K703" i="3" s="1"/>
  <c r="J703" i="3" s="1"/>
  <c r="N703" i="3" s="1"/>
  <c r="M703" i="3" s="1"/>
  <c r="O702" i="3"/>
  <c r="L702" i="3"/>
  <c r="I702" i="3"/>
  <c r="E702" i="3"/>
  <c r="D702" i="3" s="1"/>
  <c r="H702" i="3" s="1"/>
  <c r="G702" i="3" s="1"/>
  <c r="O701" i="3"/>
  <c r="E701" i="3"/>
  <c r="D701" i="3"/>
  <c r="H701" i="3" s="1"/>
  <c r="G701" i="3" s="1"/>
  <c r="K701" i="3" s="1"/>
  <c r="J701" i="3" s="1"/>
  <c r="N701" i="3" s="1"/>
  <c r="M701" i="3" s="1"/>
  <c r="O700" i="3"/>
  <c r="E700" i="3"/>
  <c r="D700" i="3" s="1"/>
  <c r="H700" i="3" s="1"/>
  <c r="G700" i="3" s="1"/>
  <c r="K700" i="3" s="1"/>
  <c r="J700" i="3" s="1"/>
  <c r="N700" i="3" s="1"/>
  <c r="M700" i="3" s="1"/>
  <c r="O699" i="3"/>
  <c r="E699" i="3"/>
  <c r="D699" i="3" s="1"/>
  <c r="H699" i="3" s="1"/>
  <c r="G699" i="3" s="1"/>
  <c r="K699" i="3" s="1"/>
  <c r="J699" i="3" s="1"/>
  <c r="N699" i="3" s="1"/>
  <c r="M699" i="3" s="1"/>
  <c r="O698" i="3"/>
  <c r="E698" i="3"/>
  <c r="D698" i="3" s="1"/>
  <c r="H698" i="3" s="1"/>
  <c r="G698" i="3" s="1"/>
  <c r="K698" i="3" s="1"/>
  <c r="J698" i="3" s="1"/>
  <c r="N698" i="3" s="1"/>
  <c r="M698" i="3" s="1"/>
  <c r="O697" i="3"/>
  <c r="E697" i="3"/>
  <c r="D697" i="3"/>
  <c r="H697" i="3" s="1"/>
  <c r="G697" i="3" s="1"/>
  <c r="K697" i="3" s="1"/>
  <c r="J697" i="3" s="1"/>
  <c r="N697" i="3" s="1"/>
  <c r="M697" i="3" s="1"/>
  <c r="O696" i="3"/>
  <c r="E696" i="3"/>
  <c r="D696" i="3" s="1"/>
  <c r="H696" i="3" s="1"/>
  <c r="G696" i="3" s="1"/>
  <c r="K696" i="3" s="1"/>
  <c r="J696" i="3" s="1"/>
  <c r="O695" i="3"/>
  <c r="E695" i="3"/>
  <c r="D695" i="3" s="1"/>
  <c r="H695" i="3" s="1"/>
  <c r="G695" i="3" s="1"/>
  <c r="K695" i="3" s="1"/>
  <c r="J695" i="3" s="1"/>
  <c r="N695" i="3" s="1"/>
  <c r="M695" i="3" s="1"/>
  <c r="O694" i="3"/>
  <c r="E694" i="3"/>
  <c r="D694" i="3" s="1"/>
  <c r="H694" i="3" s="1"/>
  <c r="G694" i="3" s="1"/>
  <c r="K694" i="3" s="1"/>
  <c r="J694" i="3" s="1"/>
  <c r="O693" i="3"/>
  <c r="E693" i="3"/>
  <c r="D693" i="3"/>
  <c r="H693" i="3" s="1"/>
  <c r="G693" i="3" s="1"/>
  <c r="K693" i="3" s="1"/>
  <c r="J693" i="3" s="1"/>
  <c r="O692" i="3"/>
  <c r="E692" i="3"/>
  <c r="D692" i="3" s="1"/>
  <c r="H692" i="3" s="1"/>
  <c r="G692" i="3" s="1"/>
  <c r="K692" i="3" s="1"/>
  <c r="J692" i="3" s="1"/>
  <c r="N692" i="3" s="1"/>
  <c r="M692" i="3" s="1"/>
  <c r="E691" i="3"/>
  <c r="D691" i="3" s="1"/>
  <c r="H691" i="3" s="1"/>
  <c r="G691" i="3" s="1"/>
  <c r="K691" i="3" s="1"/>
  <c r="J691" i="3" s="1"/>
  <c r="N691" i="3" s="1"/>
  <c r="M691" i="3" s="1"/>
  <c r="E690" i="3"/>
  <c r="D690" i="3" s="1"/>
  <c r="H690" i="3" s="1"/>
  <c r="G690" i="3" s="1"/>
  <c r="K690" i="3" s="1"/>
  <c r="J690" i="3" s="1"/>
  <c r="N690" i="3" s="1"/>
  <c r="M690" i="3" s="1"/>
  <c r="E689" i="3"/>
  <c r="D689" i="3" s="1"/>
  <c r="H689" i="3" s="1"/>
  <c r="G689" i="3" s="1"/>
  <c r="K689" i="3" s="1"/>
  <c r="J689" i="3" s="1"/>
  <c r="N689" i="3" s="1"/>
  <c r="M689" i="3" s="1"/>
  <c r="E688" i="3"/>
  <c r="D688" i="3" s="1"/>
  <c r="H688" i="3" s="1"/>
  <c r="G688" i="3" s="1"/>
  <c r="K688" i="3" s="1"/>
  <c r="J688" i="3" s="1"/>
  <c r="N688" i="3" s="1"/>
  <c r="M688" i="3" s="1"/>
  <c r="E687" i="3"/>
  <c r="D687" i="3" s="1"/>
  <c r="H687" i="3" s="1"/>
  <c r="G687" i="3" s="1"/>
  <c r="K687" i="3" s="1"/>
  <c r="J687" i="3" s="1"/>
  <c r="N687" i="3" s="1"/>
  <c r="M687" i="3" s="1"/>
  <c r="E686" i="3"/>
  <c r="D686" i="3" s="1"/>
  <c r="H686" i="3" s="1"/>
  <c r="G686" i="3" s="1"/>
  <c r="K686" i="3" s="1"/>
  <c r="J686" i="3" s="1"/>
  <c r="N686" i="3" s="1"/>
  <c r="M686" i="3" s="1"/>
  <c r="E685" i="3"/>
  <c r="D685" i="3" s="1"/>
  <c r="H685" i="3" s="1"/>
  <c r="G685" i="3" s="1"/>
  <c r="K685" i="3" s="1"/>
  <c r="J685" i="3" s="1"/>
  <c r="N685" i="3" s="1"/>
  <c r="M685" i="3" s="1"/>
  <c r="E684" i="3"/>
  <c r="D684" i="3" s="1"/>
  <c r="H684" i="3" s="1"/>
  <c r="G684" i="3" s="1"/>
  <c r="K684" i="3" s="1"/>
  <c r="J684" i="3" s="1"/>
  <c r="N684" i="3" s="1"/>
  <c r="M684" i="3" s="1"/>
  <c r="E683" i="3"/>
  <c r="D683" i="3" s="1"/>
  <c r="H683" i="3" s="1"/>
  <c r="G683" i="3" s="1"/>
  <c r="K683" i="3" s="1"/>
  <c r="J683" i="3" s="1"/>
  <c r="N683" i="3" s="1"/>
  <c r="M683" i="3" s="1"/>
  <c r="E682" i="3"/>
  <c r="D682" i="3" s="1"/>
  <c r="H682" i="3" s="1"/>
  <c r="G682" i="3" s="1"/>
  <c r="K682" i="3" s="1"/>
  <c r="J682" i="3" s="1"/>
  <c r="N682" i="3" s="1"/>
  <c r="M682" i="3" s="1"/>
  <c r="E681" i="3"/>
  <c r="D681" i="3" s="1"/>
  <c r="H681" i="3" s="1"/>
  <c r="G681" i="3" s="1"/>
  <c r="K681" i="3" s="1"/>
  <c r="J681" i="3" s="1"/>
  <c r="N681" i="3" s="1"/>
  <c r="M681" i="3" s="1"/>
  <c r="E680" i="3"/>
  <c r="D680" i="3" s="1"/>
  <c r="H680" i="3" s="1"/>
  <c r="G680" i="3" s="1"/>
  <c r="K680" i="3" s="1"/>
  <c r="J680" i="3" s="1"/>
  <c r="N680" i="3" s="1"/>
  <c r="M680" i="3" s="1"/>
  <c r="E679" i="3"/>
  <c r="D679" i="3" s="1"/>
  <c r="H679" i="3" s="1"/>
  <c r="G679" i="3" s="1"/>
  <c r="K679" i="3" s="1"/>
  <c r="J679" i="3" s="1"/>
  <c r="N679" i="3" s="1"/>
  <c r="M679" i="3" s="1"/>
  <c r="E678" i="3"/>
  <c r="D678" i="3" s="1"/>
  <c r="H678" i="3" s="1"/>
  <c r="G678" i="3" s="1"/>
  <c r="K678" i="3" s="1"/>
  <c r="J678" i="3" s="1"/>
  <c r="N678" i="3" s="1"/>
  <c r="M678" i="3" s="1"/>
  <c r="E677" i="3"/>
  <c r="D677" i="3" s="1"/>
  <c r="H677" i="3" s="1"/>
  <c r="G677" i="3" s="1"/>
  <c r="K677" i="3" s="1"/>
  <c r="J677" i="3" s="1"/>
  <c r="N677" i="3" s="1"/>
  <c r="M677" i="3" s="1"/>
  <c r="E676" i="3"/>
  <c r="D676" i="3" s="1"/>
  <c r="H676" i="3" s="1"/>
  <c r="G676" i="3" s="1"/>
  <c r="K676" i="3" s="1"/>
  <c r="J676" i="3" s="1"/>
  <c r="N676" i="3" s="1"/>
  <c r="M676" i="3" s="1"/>
  <c r="H675" i="3"/>
  <c r="G675" i="3" s="1"/>
  <c r="K675" i="3" s="1"/>
  <c r="J675" i="3" s="1"/>
  <c r="N675" i="3" s="1"/>
  <c r="M675" i="3" s="1"/>
  <c r="E675" i="3"/>
  <c r="D675" i="3" s="1"/>
  <c r="E674" i="3"/>
  <c r="D674" i="3" s="1"/>
  <c r="H674" i="3" s="1"/>
  <c r="G674" i="3" s="1"/>
  <c r="K674" i="3" s="1"/>
  <c r="J674" i="3" s="1"/>
  <c r="N674" i="3" s="1"/>
  <c r="M674" i="3" s="1"/>
  <c r="H673" i="3"/>
  <c r="G673" i="3" s="1"/>
  <c r="K673" i="3" s="1"/>
  <c r="J673" i="3" s="1"/>
  <c r="N673" i="3" s="1"/>
  <c r="M673" i="3" s="1"/>
  <c r="E673" i="3"/>
  <c r="D673" i="3" s="1"/>
  <c r="E672" i="3"/>
  <c r="D672" i="3" s="1"/>
  <c r="H672" i="3" s="1"/>
  <c r="G672" i="3" s="1"/>
  <c r="K672" i="3" s="1"/>
  <c r="J672" i="3" s="1"/>
  <c r="N672" i="3" s="1"/>
  <c r="M672" i="3" s="1"/>
  <c r="E671" i="3"/>
  <c r="D671" i="3" s="1"/>
  <c r="H671" i="3" s="1"/>
  <c r="G671" i="3" s="1"/>
  <c r="K671" i="3" s="1"/>
  <c r="J671" i="3" s="1"/>
  <c r="N671" i="3" s="1"/>
  <c r="M671" i="3" s="1"/>
  <c r="E670" i="3"/>
  <c r="D670" i="3" s="1"/>
  <c r="H670" i="3" s="1"/>
  <c r="G670" i="3" s="1"/>
  <c r="K670" i="3" s="1"/>
  <c r="J670" i="3" s="1"/>
  <c r="N670" i="3" s="1"/>
  <c r="M670" i="3" s="1"/>
  <c r="E669" i="3"/>
  <c r="D669" i="3" s="1"/>
  <c r="H669" i="3" s="1"/>
  <c r="G669" i="3" s="1"/>
  <c r="K669" i="3" s="1"/>
  <c r="J669" i="3" s="1"/>
  <c r="N669" i="3" s="1"/>
  <c r="M669" i="3" s="1"/>
  <c r="E668" i="3"/>
  <c r="D668" i="3" s="1"/>
  <c r="H668" i="3" s="1"/>
  <c r="G668" i="3" s="1"/>
  <c r="K668" i="3" s="1"/>
  <c r="J668" i="3" s="1"/>
  <c r="N668" i="3" s="1"/>
  <c r="M668" i="3" s="1"/>
  <c r="H667" i="3"/>
  <c r="G667" i="3" s="1"/>
  <c r="K667" i="3" s="1"/>
  <c r="J667" i="3" s="1"/>
  <c r="N667" i="3" s="1"/>
  <c r="M667" i="3" s="1"/>
  <c r="E667" i="3"/>
  <c r="D667" i="3" s="1"/>
  <c r="E666" i="3"/>
  <c r="D666" i="3" s="1"/>
  <c r="H666" i="3" s="1"/>
  <c r="G666" i="3" s="1"/>
  <c r="K666" i="3" s="1"/>
  <c r="J666" i="3" s="1"/>
  <c r="N666" i="3" s="1"/>
  <c r="M666" i="3" s="1"/>
  <c r="H665" i="3"/>
  <c r="G665" i="3" s="1"/>
  <c r="K665" i="3" s="1"/>
  <c r="J665" i="3" s="1"/>
  <c r="N665" i="3" s="1"/>
  <c r="M665" i="3" s="1"/>
  <c r="E665" i="3"/>
  <c r="D665" i="3" s="1"/>
  <c r="E664" i="3"/>
  <c r="D664" i="3" s="1"/>
  <c r="H664" i="3" s="1"/>
  <c r="G664" i="3" s="1"/>
  <c r="K664" i="3" s="1"/>
  <c r="J664" i="3" s="1"/>
  <c r="N664" i="3" s="1"/>
  <c r="M664" i="3" s="1"/>
  <c r="E663" i="3"/>
  <c r="D663" i="3" s="1"/>
  <c r="H663" i="3" s="1"/>
  <c r="G663" i="3" s="1"/>
  <c r="K663" i="3" s="1"/>
  <c r="J663" i="3" s="1"/>
  <c r="N663" i="3" s="1"/>
  <c r="M663" i="3" s="1"/>
  <c r="E662" i="3"/>
  <c r="D662" i="3" s="1"/>
  <c r="H662" i="3" s="1"/>
  <c r="G662" i="3" s="1"/>
  <c r="K662" i="3" s="1"/>
  <c r="J662" i="3" s="1"/>
  <c r="N662" i="3" s="1"/>
  <c r="M662" i="3" s="1"/>
  <c r="E661" i="3"/>
  <c r="D661" i="3" s="1"/>
  <c r="H661" i="3" s="1"/>
  <c r="G661" i="3" s="1"/>
  <c r="K661" i="3" s="1"/>
  <c r="J661" i="3" s="1"/>
  <c r="N661" i="3" s="1"/>
  <c r="M661" i="3" s="1"/>
  <c r="E660" i="3"/>
  <c r="D660" i="3" s="1"/>
  <c r="H660" i="3" s="1"/>
  <c r="G660" i="3" s="1"/>
  <c r="K660" i="3" s="1"/>
  <c r="J660" i="3" s="1"/>
  <c r="N660" i="3" s="1"/>
  <c r="M660" i="3" s="1"/>
  <c r="H659" i="3"/>
  <c r="G659" i="3" s="1"/>
  <c r="K659" i="3" s="1"/>
  <c r="J659" i="3" s="1"/>
  <c r="N659" i="3" s="1"/>
  <c r="M659" i="3" s="1"/>
  <c r="E659" i="3"/>
  <c r="D659" i="3" s="1"/>
  <c r="E658" i="3"/>
  <c r="D658" i="3" s="1"/>
  <c r="H658" i="3" s="1"/>
  <c r="G658" i="3" s="1"/>
  <c r="K658" i="3" s="1"/>
  <c r="J658" i="3" s="1"/>
  <c r="N658" i="3" s="1"/>
  <c r="M658" i="3" s="1"/>
  <c r="H657" i="3"/>
  <c r="G657" i="3" s="1"/>
  <c r="K657" i="3" s="1"/>
  <c r="J657" i="3" s="1"/>
  <c r="N657" i="3" s="1"/>
  <c r="M657" i="3" s="1"/>
  <c r="E657" i="3"/>
  <c r="D657" i="3" s="1"/>
  <c r="E656" i="3"/>
  <c r="D656" i="3" s="1"/>
  <c r="H656" i="3" s="1"/>
  <c r="G656" i="3" s="1"/>
  <c r="K656" i="3" s="1"/>
  <c r="J656" i="3" s="1"/>
  <c r="N656" i="3" s="1"/>
  <c r="M656" i="3" s="1"/>
  <c r="E655" i="3"/>
  <c r="D655" i="3" s="1"/>
  <c r="H655" i="3" s="1"/>
  <c r="G655" i="3" s="1"/>
  <c r="K655" i="3" s="1"/>
  <c r="J655" i="3" s="1"/>
  <c r="N655" i="3" s="1"/>
  <c r="M655" i="3" s="1"/>
  <c r="E654" i="3"/>
  <c r="D654" i="3" s="1"/>
  <c r="H654" i="3" s="1"/>
  <c r="G654" i="3" s="1"/>
  <c r="K654" i="3" s="1"/>
  <c r="J654" i="3" s="1"/>
  <c r="N654" i="3" s="1"/>
  <c r="M654" i="3" s="1"/>
  <c r="E653" i="3"/>
  <c r="D653" i="3" s="1"/>
  <c r="H653" i="3" s="1"/>
  <c r="G653" i="3" s="1"/>
  <c r="K653" i="3" s="1"/>
  <c r="J653" i="3" s="1"/>
  <c r="N653" i="3" s="1"/>
  <c r="M653" i="3" s="1"/>
  <c r="E652" i="3"/>
  <c r="D652" i="3" s="1"/>
  <c r="H652" i="3" s="1"/>
  <c r="G652" i="3" s="1"/>
  <c r="K652" i="3" s="1"/>
  <c r="J652" i="3" s="1"/>
  <c r="N652" i="3" s="1"/>
  <c r="M652" i="3" s="1"/>
  <c r="H651" i="3"/>
  <c r="G651" i="3" s="1"/>
  <c r="K651" i="3" s="1"/>
  <c r="J651" i="3" s="1"/>
  <c r="N651" i="3" s="1"/>
  <c r="M651" i="3" s="1"/>
  <c r="E651" i="3"/>
  <c r="D651" i="3" s="1"/>
  <c r="E650" i="3"/>
  <c r="D650" i="3" s="1"/>
  <c r="H650" i="3" s="1"/>
  <c r="G650" i="3" s="1"/>
  <c r="K650" i="3" s="1"/>
  <c r="J650" i="3" s="1"/>
  <c r="N650" i="3" s="1"/>
  <c r="M650" i="3" s="1"/>
  <c r="H649" i="3"/>
  <c r="G649" i="3" s="1"/>
  <c r="K649" i="3" s="1"/>
  <c r="J649" i="3" s="1"/>
  <c r="N649" i="3" s="1"/>
  <c r="M649" i="3" s="1"/>
  <c r="E649" i="3"/>
  <c r="D649" i="3" s="1"/>
  <c r="E648" i="3"/>
  <c r="D648" i="3" s="1"/>
  <c r="H648" i="3" s="1"/>
  <c r="G648" i="3" s="1"/>
  <c r="K648" i="3" s="1"/>
  <c r="J648" i="3" s="1"/>
  <c r="N648" i="3" s="1"/>
  <c r="M648" i="3" s="1"/>
  <c r="E647" i="3"/>
  <c r="D647" i="3" s="1"/>
  <c r="H647" i="3" s="1"/>
  <c r="G647" i="3" s="1"/>
  <c r="K647" i="3" s="1"/>
  <c r="J647" i="3" s="1"/>
  <c r="N647" i="3" s="1"/>
  <c r="M647" i="3" s="1"/>
  <c r="E646" i="3"/>
  <c r="D646" i="3" s="1"/>
  <c r="H646" i="3" s="1"/>
  <c r="G646" i="3" s="1"/>
  <c r="K646" i="3" s="1"/>
  <c r="J646" i="3" s="1"/>
  <c r="N646" i="3" s="1"/>
  <c r="M646" i="3" s="1"/>
  <c r="E645" i="3"/>
  <c r="D645" i="3" s="1"/>
  <c r="H645" i="3" s="1"/>
  <c r="G645" i="3" s="1"/>
  <c r="K645" i="3" s="1"/>
  <c r="J645" i="3" s="1"/>
  <c r="N645" i="3" s="1"/>
  <c r="M645" i="3" s="1"/>
  <c r="E644" i="3"/>
  <c r="D644" i="3" s="1"/>
  <c r="H644" i="3" s="1"/>
  <c r="G644" i="3" s="1"/>
  <c r="K644" i="3" s="1"/>
  <c r="J644" i="3" s="1"/>
  <c r="N644" i="3" s="1"/>
  <c r="M644" i="3" s="1"/>
  <c r="H643" i="3"/>
  <c r="G643" i="3" s="1"/>
  <c r="K643" i="3" s="1"/>
  <c r="J643" i="3" s="1"/>
  <c r="N643" i="3" s="1"/>
  <c r="M643" i="3" s="1"/>
  <c r="E643" i="3"/>
  <c r="D643" i="3" s="1"/>
  <c r="E642" i="3"/>
  <c r="D642" i="3" s="1"/>
  <c r="H642" i="3" s="1"/>
  <c r="E639" i="3"/>
  <c r="D639" i="3" s="1"/>
  <c r="H639" i="3" s="1"/>
  <c r="G639" i="3" s="1"/>
  <c r="K639" i="3" s="1"/>
  <c r="J639" i="3" s="1"/>
  <c r="N639" i="3" s="1"/>
  <c r="M639" i="3" s="1"/>
  <c r="O638" i="3"/>
  <c r="L638" i="3"/>
  <c r="I638" i="3"/>
  <c r="E638" i="3"/>
  <c r="D638" i="3"/>
  <c r="O637" i="3"/>
  <c r="L637" i="3"/>
  <c r="I637" i="3"/>
  <c r="E637" i="3"/>
  <c r="D637" i="3" s="1"/>
  <c r="H637" i="3" s="1"/>
  <c r="G637" i="3" s="1"/>
  <c r="K637" i="3" s="1"/>
  <c r="J637" i="3" s="1"/>
  <c r="N637" i="3" s="1"/>
  <c r="M637" i="3" s="1"/>
  <c r="O636" i="3"/>
  <c r="L636" i="3"/>
  <c r="I636" i="3"/>
  <c r="E636" i="3"/>
  <c r="D636" i="3"/>
  <c r="H636" i="3" s="1"/>
  <c r="G636" i="3" s="1"/>
  <c r="K636" i="3" s="1"/>
  <c r="J636" i="3" s="1"/>
  <c r="O635" i="3"/>
  <c r="L635" i="3"/>
  <c r="I635" i="3"/>
  <c r="E635" i="3"/>
  <c r="D635" i="3" s="1"/>
  <c r="H635" i="3" s="1"/>
  <c r="G635" i="3" s="1"/>
  <c r="K635" i="3" s="1"/>
  <c r="J635" i="3" s="1"/>
  <c r="N635" i="3" s="1"/>
  <c r="M635" i="3" s="1"/>
  <c r="O634" i="3"/>
  <c r="L634" i="3"/>
  <c r="E634" i="3"/>
  <c r="D634" i="3" s="1"/>
  <c r="H634" i="3" s="1"/>
  <c r="G634" i="3" s="1"/>
  <c r="K634" i="3" s="1"/>
  <c r="J634" i="3" s="1"/>
  <c r="N634" i="3" s="1"/>
  <c r="M634" i="3" s="1"/>
  <c r="O633" i="3"/>
  <c r="L633" i="3"/>
  <c r="H633" i="3"/>
  <c r="G633" i="3" s="1"/>
  <c r="K633" i="3" s="1"/>
  <c r="J633" i="3" s="1"/>
  <c r="N633" i="3" s="1"/>
  <c r="M633" i="3" s="1"/>
  <c r="E633" i="3"/>
  <c r="D633" i="3" s="1"/>
  <c r="L632" i="3"/>
  <c r="E632" i="3"/>
  <c r="D632" i="3"/>
  <c r="H632" i="3" s="1"/>
  <c r="G632" i="3" s="1"/>
  <c r="K632" i="3" s="1"/>
  <c r="J632" i="3" s="1"/>
  <c r="N632" i="3" s="1"/>
  <c r="M632" i="3" s="1"/>
  <c r="L631" i="3"/>
  <c r="E631" i="3"/>
  <c r="D631" i="3" s="1"/>
  <c r="H631" i="3" s="1"/>
  <c r="G631" i="3" s="1"/>
  <c r="K631" i="3" s="1"/>
  <c r="J631" i="3" s="1"/>
  <c r="N631" i="3" s="1"/>
  <c r="M631" i="3" s="1"/>
  <c r="L630" i="3"/>
  <c r="E630" i="3"/>
  <c r="D630" i="3"/>
  <c r="H630" i="3" s="1"/>
  <c r="G630" i="3" s="1"/>
  <c r="K630" i="3" s="1"/>
  <c r="J630" i="3" s="1"/>
  <c r="N630" i="3" s="1"/>
  <c r="M630" i="3" s="1"/>
  <c r="E629" i="3"/>
  <c r="D629" i="3"/>
  <c r="H629" i="3" s="1"/>
  <c r="G629" i="3" s="1"/>
  <c r="K629" i="3" s="1"/>
  <c r="J629" i="3" s="1"/>
  <c r="N629" i="3" s="1"/>
  <c r="M629" i="3" s="1"/>
  <c r="E628" i="3"/>
  <c r="D628" i="3"/>
  <c r="H628" i="3" s="1"/>
  <c r="G628" i="3" s="1"/>
  <c r="K628" i="3" s="1"/>
  <c r="J628" i="3" s="1"/>
  <c r="N628" i="3" s="1"/>
  <c r="M628" i="3" s="1"/>
  <c r="E627" i="3"/>
  <c r="D627" i="3"/>
  <c r="H627" i="3" s="1"/>
  <c r="G627" i="3" s="1"/>
  <c r="K627" i="3" s="1"/>
  <c r="J627" i="3" s="1"/>
  <c r="N627" i="3" s="1"/>
  <c r="M627" i="3" s="1"/>
  <c r="E626" i="3"/>
  <c r="D626" i="3" s="1"/>
  <c r="H626" i="3" s="1"/>
  <c r="G626" i="3" s="1"/>
  <c r="K626" i="3" s="1"/>
  <c r="J626" i="3" s="1"/>
  <c r="N626" i="3" s="1"/>
  <c r="M626" i="3" s="1"/>
  <c r="E625" i="3"/>
  <c r="D625" i="3"/>
  <c r="H625" i="3" s="1"/>
  <c r="G625" i="3" s="1"/>
  <c r="K625" i="3" s="1"/>
  <c r="J625" i="3" s="1"/>
  <c r="N625" i="3" s="1"/>
  <c r="M625" i="3" s="1"/>
  <c r="E624" i="3"/>
  <c r="D624" i="3" s="1"/>
  <c r="H624" i="3" s="1"/>
  <c r="G624" i="3" s="1"/>
  <c r="K624" i="3" s="1"/>
  <c r="J624" i="3" s="1"/>
  <c r="N624" i="3" s="1"/>
  <c r="M624" i="3" s="1"/>
  <c r="E623" i="3"/>
  <c r="D623" i="3"/>
  <c r="H623" i="3" s="1"/>
  <c r="G623" i="3" s="1"/>
  <c r="K623" i="3" s="1"/>
  <c r="J623" i="3" s="1"/>
  <c r="N623" i="3" s="1"/>
  <c r="M623" i="3" s="1"/>
  <c r="E622" i="3"/>
  <c r="D622" i="3"/>
  <c r="H622" i="3" s="1"/>
  <c r="G622" i="3" s="1"/>
  <c r="K622" i="3" s="1"/>
  <c r="J622" i="3" s="1"/>
  <c r="N622" i="3" s="1"/>
  <c r="M622" i="3" s="1"/>
  <c r="E621" i="3"/>
  <c r="D621" i="3"/>
  <c r="H621" i="3" s="1"/>
  <c r="G621" i="3" s="1"/>
  <c r="K621" i="3" s="1"/>
  <c r="J621" i="3" s="1"/>
  <c r="N621" i="3" s="1"/>
  <c r="M621" i="3" s="1"/>
  <c r="E620" i="3"/>
  <c r="D620" i="3"/>
  <c r="H620" i="3" s="1"/>
  <c r="G620" i="3" s="1"/>
  <c r="K620" i="3" s="1"/>
  <c r="J620" i="3" s="1"/>
  <c r="N620" i="3" s="1"/>
  <c r="M620" i="3" s="1"/>
  <c r="E619" i="3"/>
  <c r="D619" i="3"/>
  <c r="H619" i="3" s="1"/>
  <c r="G619" i="3" s="1"/>
  <c r="K619" i="3" s="1"/>
  <c r="J619" i="3" s="1"/>
  <c r="N619" i="3" s="1"/>
  <c r="M619" i="3" s="1"/>
  <c r="E618" i="3"/>
  <c r="D618" i="3" s="1"/>
  <c r="H618" i="3" s="1"/>
  <c r="G618" i="3" s="1"/>
  <c r="K618" i="3" s="1"/>
  <c r="J618" i="3" s="1"/>
  <c r="N618" i="3" s="1"/>
  <c r="M618" i="3" s="1"/>
  <c r="E617" i="3"/>
  <c r="D617" i="3"/>
  <c r="H617" i="3" s="1"/>
  <c r="G617" i="3" s="1"/>
  <c r="K617" i="3" s="1"/>
  <c r="J617" i="3" s="1"/>
  <c r="N617" i="3" s="1"/>
  <c r="M617" i="3" s="1"/>
  <c r="E616" i="3"/>
  <c r="D616" i="3" s="1"/>
  <c r="H616" i="3" s="1"/>
  <c r="G616" i="3" s="1"/>
  <c r="K616" i="3" s="1"/>
  <c r="J616" i="3" s="1"/>
  <c r="N616" i="3" s="1"/>
  <c r="M616" i="3" s="1"/>
  <c r="E615" i="3"/>
  <c r="D615" i="3"/>
  <c r="H615" i="3" s="1"/>
  <c r="G615" i="3" s="1"/>
  <c r="K615" i="3" s="1"/>
  <c r="J615" i="3" s="1"/>
  <c r="N615" i="3" s="1"/>
  <c r="M615" i="3" s="1"/>
  <c r="E614" i="3"/>
  <c r="D614" i="3"/>
  <c r="H614" i="3" s="1"/>
  <c r="G614" i="3" s="1"/>
  <c r="K614" i="3" s="1"/>
  <c r="J614" i="3" s="1"/>
  <c r="N614" i="3" s="1"/>
  <c r="M614" i="3" s="1"/>
  <c r="E613" i="3"/>
  <c r="D613" i="3"/>
  <c r="H613" i="3" s="1"/>
  <c r="G613" i="3" s="1"/>
  <c r="K613" i="3" s="1"/>
  <c r="J613" i="3" s="1"/>
  <c r="N613" i="3" s="1"/>
  <c r="M613" i="3" s="1"/>
  <c r="E612" i="3"/>
  <c r="D612" i="3"/>
  <c r="H612" i="3" s="1"/>
  <c r="G612" i="3" s="1"/>
  <c r="K612" i="3" s="1"/>
  <c r="J612" i="3" s="1"/>
  <c r="N612" i="3" s="1"/>
  <c r="M612" i="3" s="1"/>
  <c r="E611" i="3"/>
  <c r="D611" i="3"/>
  <c r="H611" i="3" s="1"/>
  <c r="G611" i="3" s="1"/>
  <c r="K611" i="3" s="1"/>
  <c r="J611" i="3" s="1"/>
  <c r="N611" i="3" s="1"/>
  <c r="M611" i="3" s="1"/>
  <c r="E610" i="3"/>
  <c r="D610" i="3" s="1"/>
  <c r="H610" i="3" s="1"/>
  <c r="G610" i="3" s="1"/>
  <c r="K610" i="3" s="1"/>
  <c r="J610" i="3" s="1"/>
  <c r="N610" i="3" s="1"/>
  <c r="M610" i="3" s="1"/>
  <c r="E609" i="3"/>
  <c r="D609" i="3"/>
  <c r="H609" i="3" s="1"/>
  <c r="G609" i="3" s="1"/>
  <c r="K609" i="3" s="1"/>
  <c r="J609" i="3" s="1"/>
  <c r="N609" i="3" s="1"/>
  <c r="M609" i="3" s="1"/>
  <c r="E608" i="3"/>
  <c r="D608" i="3" s="1"/>
  <c r="H608" i="3" s="1"/>
  <c r="G608" i="3" s="1"/>
  <c r="K608" i="3" s="1"/>
  <c r="J608" i="3" s="1"/>
  <c r="N608" i="3" s="1"/>
  <c r="M608" i="3" s="1"/>
  <c r="E607" i="3"/>
  <c r="D607" i="3"/>
  <c r="H607" i="3" s="1"/>
  <c r="G607" i="3" s="1"/>
  <c r="K607" i="3" s="1"/>
  <c r="J607" i="3" s="1"/>
  <c r="N607" i="3" s="1"/>
  <c r="M607" i="3" s="1"/>
  <c r="E606" i="3"/>
  <c r="D606" i="3"/>
  <c r="H606" i="3" s="1"/>
  <c r="G606" i="3" s="1"/>
  <c r="K606" i="3" s="1"/>
  <c r="J606" i="3" s="1"/>
  <c r="N606" i="3" s="1"/>
  <c r="M606" i="3" s="1"/>
  <c r="E605" i="3"/>
  <c r="D605" i="3"/>
  <c r="H605" i="3" s="1"/>
  <c r="G605" i="3" s="1"/>
  <c r="K605" i="3" s="1"/>
  <c r="J605" i="3" s="1"/>
  <c r="N605" i="3" s="1"/>
  <c r="M605" i="3" s="1"/>
  <c r="E604" i="3"/>
  <c r="D604" i="3"/>
  <c r="H604" i="3" s="1"/>
  <c r="G604" i="3" s="1"/>
  <c r="K604" i="3" s="1"/>
  <c r="J604" i="3" s="1"/>
  <c r="N604" i="3" s="1"/>
  <c r="M604" i="3" s="1"/>
  <c r="E603" i="3"/>
  <c r="D603" i="3"/>
  <c r="H603" i="3" s="1"/>
  <c r="G603" i="3" s="1"/>
  <c r="K603" i="3" s="1"/>
  <c r="J603" i="3" s="1"/>
  <c r="N603" i="3" s="1"/>
  <c r="M603" i="3" s="1"/>
  <c r="E602" i="3"/>
  <c r="D602" i="3" s="1"/>
  <c r="H602" i="3" s="1"/>
  <c r="G602" i="3" s="1"/>
  <c r="K602" i="3" s="1"/>
  <c r="J602" i="3" s="1"/>
  <c r="N602" i="3" s="1"/>
  <c r="M602" i="3" s="1"/>
  <c r="E601" i="3"/>
  <c r="D601" i="3"/>
  <c r="H601" i="3" s="1"/>
  <c r="G601" i="3" s="1"/>
  <c r="K601" i="3" s="1"/>
  <c r="J601" i="3" s="1"/>
  <c r="N601" i="3" s="1"/>
  <c r="M601" i="3" s="1"/>
  <c r="E600" i="3"/>
  <c r="D600" i="3" s="1"/>
  <c r="H600" i="3" s="1"/>
  <c r="G600" i="3" s="1"/>
  <c r="K600" i="3" s="1"/>
  <c r="J600" i="3" s="1"/>
  <c r="N600" i="3" s="1"/>
  <c r="M600" i="3" s="1"/>
  <c r="E599" i="3"/>
  <c r="D599" i="3"/>
  <c r="H599" i="3" s="1"/>
  <c r="G599" i="3" s="1"/>
  <c r="K599" i="3" s="1"/>
  <c r="J599" i="3" s="1"/>
  <c r="N599" i="3" s="1"/>
  <c r="M599" i="3" s="1"/>
  <c r="E598" i="3"/>
  <c r="D598" i="3"/>
  <c r="H598" i="3" s="1"/>
  <c r="G598" i="3" s="1"/>
  <c r="K598" i="3" s="1"/>
  <c r="J598" i="3" s="1"/>
  <c r="N598" i="3" s="1"/>
  <c r="M598" i="3" s="1"/>
  <c r="E597" i="3"/>
  <c r="D597" i="3"/>
  <c r="H597" i="3" s="1"/>
  <c r="G597" i="3" s="1"/>
  <c r="K597" i="3" s="1"/>
  <c r="J597" i="3" s="1"/>
  <c r="N597" i="3" s="1"/>
  <c r="M597" i="3" s="1"/>
  <c r="E596" i="3"/>
  <c r="D596" i="3"/>
  <c r="H596" i="3" s="1"/>
  <c r="G596" i="3" s="1"/>
  <c r="K596" i="3" s="1"/>
  <c r="J596" i="3" s="1"/>
  <c r="N596" i="3" s="1"/>
  <c r="M596" i="3" s="1"/>
  <c r="E595" i="3"/>
  <c r="D595" i="3"/>
  <c r="H595" i="3" s="1"/>
  <c r="G595" i="3" s="1"/>
  <c r="K595" i="3" s="1"/>
  <c r="J595" i="3" s="1"/>
  <c r="N595" i="3" s="1"/>
  <c r="M595" i="3" s="1"/>
  <c r="E594" i="3"/>
  <c r="D594" i="3" s="1"/>
  <c r="H594" i="3" s="1"/>
  <c r="G594" i="3" s="1"/>
  <c r="K594" i="3" s="1"/>
  <c r="J594" i="3" s="1"/>
  <c r="N594" i="3" s="1"/>
  <c r="M594" i="3" s="1"/>
  <c r="E593" i="3"/>
  <c r="D593" i="3"/>
  <c r="H593" i="3" s="1"/>
  <c r="G593" i="3" s="1"/>
  <c r="K593" i="3" s="1"/>
  <c r="J593" i="3" s="1"/>
  <c r="N593" i="3" s="1"/>
  <c r="M593" i="3" s="1"/>
  <c r="E592" i="3"/>
  <c r="D592" i="3" s="1"/>
  <c r="H592" i="3" s="1"/>
  <c r="G592" i="3" s="1"/>
  <c r="K592" i="3" s="1"/>
  <c r="J592" i="3" s="1"/>
  <c r="N592" i="3" s="1"/>
  <c r="M592" i="3" s="1"/>
  <c r="E591" i="3"/>
  <c r="D591" i="3"/>
  <c r="H591" i="3" s="1"/>
  <c r="G591" i="3" s="1"/>
  <c r="K591" i="3" s="1"/>
  <c r="J591" i="3" s="1"/>
  <c r="N591" i="3" s="1"/>
  <c r="M591" i="3" s="1"/>
  <c r="E590" i="3"/>
  <c r="D590" i="3"/>
  <c r="H590" i="3" s="1"/>
  <c r="G590" i="3" s="1"/>
  <c r="K590" i="3" s="1"/>
  <c r="J590" i="3" s="1"/>
  <c r="N590" i="3" s="1"/>
  <c r="M590" i="3" s="1"/>
  <c r="E589" i="3"/>
  <c r="D589" i="3"/>
  <c r="H589" i="3" s="1"/>
  <c r="G589" i="3" s="1"/>
  <c r="K589" i="3" s="1"/>
  <c r="J589" i="3" s="1"/>
  <c r="N589" i="3" s="1"/>
  <c r="M589" i="3" s="1"/>
  <c r="E588" i="3"/>
  <c r="D588" i="3"/>
  <c r="H588" i="3" s="1"/>
  <c r="G588" i="3" s="1"/>
  <c r="K588" i="3" s="1"/>
  <c r="J588" i="3" s="1"/>
  <c r="N588" i="3" s="1"/>
  <c r="M588" i="3" s="1"/>
  <c r="E587" i="3"/>
  <c r="D587" i="3"/>
  <c r="H587" i="3" s="1"/>
  <c r="G587" i="3" s="1"/>
  <c r="K587" i="3" s="1"/>
  <c r="J587" i="3" s="1"/>
  <c r="N587" i="3" s="1"/>
  <c r="M587" i="3" s="1"/>
  <c r="E586" i="3"/>
  <c r="D586" i="3" s="1"/>
  <c r="H586" i="3" s="1"/>
  <c r="G586" i="3" s="1"/>
  <c r="K586" i="3" s="1"/>
  <c r="J586" i="3" s="1"/>
  <c r="N586" i="3" s="1"/>
  <c r="M586" i="3" s="1"/>
  <c r="E585" i="3"/>
  <c r="D585" i="3"/>
  <c r="H585" i="3" s="1"/>
  <c r="G585" i="3" s="1"/>
  <c r="K585" i="3" s="1"/>
  <c r="J585" i="3" s="1"/>
  <c r="N585" i="3" s="1"/>
  <c r="M585" i="3" s="1"/>
  <c r="E584" i="3"/>
  <c r="D584" i="3" s="1"/>
  <c r="H584" i="3" s="1"/>
  <c r="G584" i="3" s="1"/>
  <c r="K584" i="3" s="1"/>
  <c r="J584" i="3" s="1"/>
  <c r="N584" i="3" s="1"/>
  <c r="M584" i="3" s="1"/>
  <c r="E583" i="3"/>
  <c r="D583" i="3"/>
  <c r="H583" i="3" s="1"/>
  <c r="G583" i="3" s="1"/>
  <c r="K583" i="3" s="1"/>
  <c r="J583" i="3" s="1"/>
  <c r="N583" i="3" s="1"/>
  <c r="M583" i="3" s="1"/>
  <c r="E582" i="3"/>
  <c r="D582" i="3"/>
  <c r="H582" i="3" s="1"/>
  <c r="G582" i="3" s="1"/>
  <c r="K582" i="3" s="1"/>
  <c r="J582" i="3" s="1"/>
  <c r="N582" i="3" s="1"/>
  <c r="M582" i="3" s="1"/>
  <c r="E581" i="3"/>
  <c r="D581" i="3"/>
  <c r="H581" i="3" s="1"/>
  <c r="G581" i="3" s="1"/>
  <c r="K581" i="3" s="1"/>
  <c r="J581" i="3" s="1"/>
  <c r="N581" i="3" s="1"/>
  <c r="M581" i="3" s="1"/>
  <c r="E580" i="3"/>
  <c r="D580" i="3"/>
  <c r="H580" i="3" s="1"/>
  <c r="G580" i="3" s="1"/>
  <c r="K580" i="3" s="1"/>
  <c r="J580" i="3" s="1"/>
  <c r="N580" i="3" s="1"/>
  <c r="M580" i="3" s="1"/>
  <c r="E579" i="3"/>
  <c r="D579" i="3"/>
  <c r="H579" i="3" s="1"/>
  <c r="G579" i="3" s="1"/>
  <c r="K579" i="3" s="1"/>
  <c r="J579" i="3" s="1"/>
  <c r="N579" i="3" s="1"/>
  <c r="M579" i="3" s="1"/>
  <c r="E578" i="3"/>
  <c r="D578" i="3" s="1"/>
  <c r="H578" i="3" s="1"/>
  <c r="G578" i="3" s="1"/>
  <c r="K578" i="3" s="1"/>
  <c r="J578" i="3" s="1"/>
  <c r="N578" i="3" s="1"/>
  <c r="M578" i="3" s="1"/>
  <c r="E577" i="3"/>
  <c r="D577" i="3"/>
  <c r="H577" i="3" s="1"/>
  <c r="G577" i="3" s="1"/>
  <c r="K577" i="3" s="1"/>
  <c r="J577" i="3" s="1"/>
  <c r="N577" i="3" s="1"/>
  <c r="M577" i="3" s="1"/>
  <c r="E576" i="3"/>
  <c r="D576" i="3" s="1"/>
  <c r="H576" i="3" s="1"/>
  <c r="G576" i="3" s="1"/>
  <c r="K576" i="3" s="1"/>
  <c r="J576" i="3" s="1"/>
  <c r="N576" i="3" s="1"/>
  <c r="M576" i="3" s="1"/>
  <c r="E575" i="3"/>
  <c r="D575" i="3"/>
  <c r="H575" i="3" s="1"/>
  <c r="G575" i="3" s="1"/>
  <c r="K575" i="3" s="1"/>
  <c r="J575" i="3" s="1"/>
  <c r="N575" i="3" s="1"/>
  <c r="M575" i="3" s="1"/>
  <c r="E574" i="3"/>
  <c r="D574" i="3"/>
  <c r="H574" i="3" s="1"/>
  <c r="G574" i="3" s="1"/>
  <c r="K574" i="3" s="1"/>
  <c r="J574" i="3" s="1"/>
  <c r="N574" i="3" s="1"/>
  <c r="M574" i="3" s="1"/>
  <c r="E573" i="3"/>
  <c r="D573" i="3"/>
  <c r="H573" i="3" s="1"/>
  <c r="G573" i="3" s="1"/>
  <c r="K573" i="3" s="1"/>
  <c r="J573" i="3" s="1"/>
  <c r="N573" i="3" s="1"/>
  <c r="M573" i="3" s="1"/>
  <c r="E572" i="3"/>
  <c r="D572" i="3"/>
  <c r="H572" i="3" s="1"/>
  <c r="G572" i="3" s="1"/>
  <c r="K572" i="3" s="1"/>
  <c r="J572" i="3" s="1"/>
  <c r="N572" i="3" s="1"/>
  <c r="M572" i="3" s="1"/>
  <c r="E571" i="3"/>
  <c r="D571" i="3"/>
  <c r="H571" i="3" s="1"/>
  <c r="G571" i="3" s="1"/>
  <c r="K571" i="3" s="1"/>
  <c r="J571" i="3" s="1"/>
  <c r="N571" i="3" s="1"/>
  <c r="M571" i="3" s="1"/>
  <c r="E570" i="3"/>
  <c r="D570" i="3" s="1"/>
  <c r="H570" i="3" s="1"/>
  <c r="G570" i="3" s="1"/>
  <c r="K570" i="3" s="1"/>
  <c r="J570" i="3" s="1"/>
  <c r="N570" i="3" s="1"/>
  <c r="M570" i="3" s="1"/>
  <c r="E569" i="3"/>
  <c r="D569" i="3"/>
  <c r="H569" i="3" s="1"/>
  <c r="G569" i="3" s="1"/>
  <c r="K569" i="3" s="1"/>
  <c r="J569" i="3" s="1"/>
  <c r="N569" i="3" s="1"/>
  <c r="M569" i="3" s="1"/>
  <c r="E568" i="3"/>
  <c r="D568" i="3" s="1"/>
  <c r="H568" i="3" s="1"/>
  <c r="G568" i="3" s="1"/>
  <c r="K568" i="3" s="1"/>
  <c r="J568" i="3" s="1"/>
  <c r="N568" i="3" s="1"/>
  <c r="M568" i="3" s="1"/>
  <c r="E567" i="3"/>
  <c r="D567" i="3"/>
  <c r="H567" i="3" s="1"/>
  <c r="G567" i="3" s="1"/>
  <c r="K567" i="3" s="1"/>
  <c r="J567" i="3" s="1"/>
  <c r="N567" i="3" s="1"/>
  <c r="M567" i="3" s="1"/>
  <c r="E566" i="3"/>
  <c r="D566" i="3"/>
  <c r="H566" i="3" s="1"/>
  <c r="G566" i="3" s="1"/>
  <c r="K566" i="3" s="1"/>
  <c r="J566" i="3" s="1"/>
  <c r="N566" i="3" s="1"/>
  <c r="M566" i="3" s="1"/>
  <c r="E565" i="3"/>
  <c r="D565" i="3"/>
  <c r="H565" i="3" s="1"/>
  <c r="G565" i="3" s="1"/>
  <c r="K565" i="3" s="1"/>
  <c r="J565" i="3" s="1"/>
  <c r="N565" i="3" s="1"/>
  <c r="M565" i="3" s="1"/>
  <c r="E564" i="3"/>
  <c r="D564" i="3"/>
  <c r="H564" i="3" s="1"/>
  <c r="G564" i="3" s="1"/>
  <c r="K564" i="3" s="1"/>
  <c r="J564" i="3" s="1"/>
  <c r="N564" i="3" s="1"/>
  <c r="M564" i="3" s="1"/>
  <c r="E563" i="3"/>
  <c r="D563" i="3"/>
  <c r="H563" i="3" s="1"/>
  <c r="G563" i="3" s="1"/>
  <c r="K563" i="3" s="1"/>
  <c r="J563" i="3" s="1"/>
  <c r="N563" i="3" s="1"/>
  <c r="M563" i="3" s="1"/>
  <c r="E562" i="3"/>
  <c r="D562" i="3" s="1"/>
  <c r="H562" i="3" s="1"/>
  <c r="G562" i="3" s="1"/>
  <c r="K562" i="3" s="1"/>
  <c r="J562" i="3" s="1"/>
  <c r="N562" i="3" s="1"/>
  <c r="M562" i="3" s="1"/>
  <c r="E561" i="3"/>
  <c r="D561" i="3"/>
  <c r="H561" i="3" s="1"/>
  <c r="G561" i="3" s="1"/>
  <c r="K561" i="3" s="1"/>
  <c r="J561" i="3" s="1"/>
  <c r="N561" i="3" s="1"/>
  <c r="M561" i="3" s="1"/>
  <c r="E560" i="3"/>
  <c r="D560" i="3" s="1"/>
  <c r="H560" i="3" s="1"/>
  <c r="G560" i="3" s="1"/>
  <c r="K560" i="3" s="1"/>
  <c r="J560" i="3" s="1"/>
  <c r="N560" i="3" s="1"/>
  <c r="M560" i="3" s="1"/>
  <c r="E559" i="3"/>
  <c r="D559" i="3"/>
  <c r="H559" i="3" s="1"/>
  <c r="G559" i="3" s="1"/>
  <c r="K559" i="3" s="1"/>
  <c r="J559" i="3" s="1"/>
  <c r="N559" i="3" s="1"/>
  <c r="M559" i="3" s="1"/>
  <c r="E558" i="3"/>
  <c r="D558" i="3"/>
  <c r="H558" i="3" s="1"/>
  <c r="G558" i="3" s="1"/>
  <c r="K558" i="3" s="1"/>
  <c r="J558" i="3" s="1"/>
  <c r="N558" i="3" s="1"/>
  <c r="M558" i="3" s="1"/>
  <c r="E557" i="3"/>
  <c r="D557" i="3"/>
  <c r="H557" i="3" s="1"/>
  <c r="G557" i="3" s="1"/>
  <c r="K557" i="3" s="1"/>
  <c r="J557" i="3" s="1"/>
  <c r="N557" i="3" s="1"/>
  <c r="M557" i="3" s="1"/>
  <c r="E556" i="3"/>
  <c r="D556" i="3"/>
  <c r="H556" i="3" s="1"/>
  <c r="G556" i="3" s="1"/>
  <c r="K556" i="3" s="1"/>
  <c r="J556" i="3" s="1"/>
  <c r="N556" i="3" s="1"/>
  <c r="M556" i="3" s="1"/>
  <c r="E555" i="3"/>
  <c r="D555" i="3"/>
  <c r="H555" i="3" s="1"/>
  <c r="G555" i="3" s="1"/>
  <c r="K555" i="3" s="1"/>
  <c r="J555" i="3" s="1"/>
  <c r="N555" i="3" s="1"/>
  <c r="M555" i="3" s="1"/>
  <c r="E554" i="3"/>
  <c r="D554" i="3" s="1"/>
  <c r="H554" i="3" s="1"/>
  <c r="G554" i="3" s="1"/>
  <c r="K554" i="3" s="1"/>
  <c r="J554" i="3" s="1"/>
  <c r="N554" i="3" s="1"/>
  <c r="M554" i="3" s="1"/>
  <c r="E553" i="3"/>
  <c r="D553" i="3"/>
  <c r="H553" i="3" s="1"/>
  <c r="G553" i="3" s="1"/>
  <c r="K553" i="3" s="1"/>
  <c r="J553" i="3" s="1"/>
  <c r="N553" i="3" s="1"/>
  <c r="M553" i="3" s="1"/>
  <c r="E552" i="3"/>
  <c r="D552" i="3" s="1"/>
  <c r="H552" i="3" s="1"/>
  <c r="G552" i="3" s="1"/>
  <c r="K552" i="3" s="1"/>
  <c r="J552" i="3" s="1"/>
  <c r="N552" i="3" s="1"/>
  <c r="M552" i="3" s="1"/>
  <c r="E551" i="3"/>
  <c r="D551" i="3"/>
  <c r="H551" i="3" s="1"/>
  <c r="G551" i="3" s="1"/>
  <c r="K551" i="3" s="1"/>
  <c r="J551" i="3" s="1"/>
  <c r="N551" i="3" s="1"/>
  <c r="M551" i="3" s="1"/>
  <c r="E550" i="3"/>
  <c r="D550" i="3"/>
  <c r="H550" i="3" s="1"/>
  <c r="G550" i="3" s="1"/>
  <c r="K550" i="3" s="1"/>
  <c r="J550" i="3" s="1"/>
  <c r="N550" i="3" s="1"/>
  <c r="M550" i="3" s="1"/>
  <c r="E549" i="3"/>
  <c r="D549" i="3"/>
  <c r="H549" i="3" s="1"/>
  <c r="G549" i="3" s="1"/>
  <c r="K549" i="3" s="1"/>
  <c r="J549" i="3" s="1"/>
  <c r="N549" i="3" s="1"/>
  <c r="M549" i="3" s="1"/>
  <c r="E548" i="3"/>
  <c r="D548" i="3"/>
  <c r="H548" i="3" s="1"/>
  <c r="G548" i="3" s="1"/>
  <c r="K548" i="3" s="1"/>
  <c r="J548" i="3" s="1"/>
  <c r="N548" i="3" s="1"/>
  <c r="M548" i="3" s="1"/>
  <c r="E547" i="3"/>
  <c r="D547" i="3"/>
  <c r="H547" i="3" s="1"/>
  <c r="G547" i="3" s="1"/>
  <c r="K547" i="3" s="1"/>
  <c r="J547" i="3" s="1"/>
  <c r="N547" i="3" s="1"/>
  <c r="M547" i="3" s="1"/>
  <c r="E546" i="3"/>
  <c r="D546" i="3" s="1"/>
  <c r="H546" i="3" s="1"/>
  <c r="G546" i="3" s="1"/>
  <c r="K546" i="3" s="1"/>
  <c r="J546" i="3" s="1"/>
  <c r="N546" i="3" s="1"/>
  <c r="M546" i="3" s="1"/>
  <c r="E545" i="3"/>
  <c r="D545" i="3"/>
  <c r="H545" i="3" s="1"/>
  <c r="G545" i="3" s="1"/>
  <c r="K545" i="3" s="1"/>
  <c r="J545" i="3" s="1"/>
  <c r="N545" i="3" s="1"/>
  <c r="M545" i="3" s="1"/>
  <c r="E544" i="3"/>
  <c r="D544" i="3" s="1"/>
  <c r="H544" i="3" s="1"/>
  <c r="G544" i="3" s="1"/>
  <c r="K544" i="3" s="1"/>
  <c r="J544" i="3" s="1"/>
  <c r="N544" i="3" s="1"/>
  <c r="M544" i="3" s="1"/>
  <c r="E543" i="3"/>
  <c r="D543" i="3"/>
  <c r="H543" i="3" s="1"/>
  <c r="G543" i="3" s="1"/>
  <c r="K543" i="3" s="1"/>
  <c r="J543" i="3" s="1"/>
  <c r="N543" i="3" s="1"/>
  <c r="M543" i="3" s="1"/>
  <c r="E542" i="3"/>
  <c r="D542" i="3"/>
  <c r="H542" i="3" s="1"/>
  <c r="G542" i="3" s="1"/>
  <c r="K542" i="3" s="1"/>
  <c r="J542" i="3" s="1"/>
  <c r="N542" i="3" s="1"/>
  <c r="M542" i="3" s="1"/>
  <c r="E541" i="3"/>
  <c r="D541" i="3"/>
  <c r="H541" i="3" s="1"/>
  <c r="G541" i="3" s="1"/>
  <c r="K541" i="3" s="1"/>
  <c r="J541" i="3" s="1"/>
  <c r="N541" i="3" s="1"/>
  <c r="M541" i="3" s="1"/>
  <c r="E540" i="3"/>
  <c r="D540" i="3"/>
  <c r="H540" i="3" s="1"/>
  <c r="G540" i="3" s="1"/>
  <c r="K540" i="3" s="1"/>
  <c r="J540" i="3" s="1"/>
  <c r="N540" i="3" s="1"/>
  <c r="M540" i="3" s="1"/>
  <c r="E539" i="3"/>
  <c r="D539" i="3"/>
  <c r="H539" i="3" s="1"/>
  <c r="G539" i="3" s="1"/>
  <c r="K539" i="3" s="1"/>
  <c r="J539" i="3" s="1"/>
  <c r="N539" i="3" s="1"/>
  <c r="M539" i="3" s="1"/>
  <c r="E538" i="3"/>
  <c r="D538" i="3" s="1"/>
  <c r="H538" i="3" s="1"/>
  <c r="G538" i="3" s="1"/>
  <c r="K538" i="3" s="1"/>
  <c r="J538" i="3" s="1"/>
  <c r="N538" i="3" s="1"/>
  <c r="M538" i="3" s="1"/>
  <c r="E537" i="3"/>
  <c r="D537" i="3"/>
  <c r="H537" i="3" s="1"/>
  <c r="G537" i="3" s="1"/>
  <c r="K537" i="3" s="1"/>
  <c r="J537" i="3" s="1"/>
  <c r="N537" i="3" s="1"/>
  <c r="M537" i="3" s="1"/>
  <c r="E536" i="3"/>
  <c r="D536" i="3" s="1"/>
  <c r="H536" i="3" s="1"/>
  <c r="G536" i="3" s="1"/>
  <c r="K536" i="3" s="1"/>
  <c r="J536" i="3" s="1"/>
  <c r="N536" i="3" s="1"/>
  <c r="M536" i="3" s="1"/>
  <c r="E535" i="3"/>
  <c r="D535" i="3"/>
  <c r="H535" i="3" s="1"/>
  <c r="G535" i="3" s="1"/>
  <c r="K535" i="3" s="1"/>
  <c r="J535" i="3" s="1"/>
  <c r="N535" i="3" s="1"/>
  <c r="M535" i="3" s="1"/>
  <c r="E534" i="3"/>
  <c r="D534" i="3"/>
  <c r="H534" i="3" s="1"/>
  <c r="G534" i="3" s="1"/>
  <c r="K534" i="3" s="1"/>
  <c r="J534" i="3" s="1"/>
  <c r="N534" i="3" s="1"/>
  <c r="M534" i="3" s="1"/>
  <c r="E533" i="3"/>
  <c r="D533" i="3"/>
  <c r="H533" i="3" s="1"/>
  <c r="G533" i="3" s="1"/>
  <c r="K533" i="3" s="1"/>
  <c r="J533" i="3" s="1"/>
  <c r="N533" i="3" s="1"/>
  <c r="M533" i="3" s="1"/>
  <c r="E532" i="3"/>
  <c r="D532" i="3"/>
  <c r="H532" i="3" s="1"/>
  <c r="G532" i="3" s="1"/>
  <c r="K532" i="3" s="1"/>
  <c r="J532" i="3" s="1"/>
  <c r="N532" i="3" s="1"/>
  <c r="M532" i="3" s="1"/>
  <c r="E531" i="3"/>
  <c r="D531" i="3"/>
  <c r="H531" i="3" s="1"/>
  <c r="G531" i="3" s="1"/>
  <c r="K531" i="3" s="1"/>
  <c r="J531" i="3" s="1"/>
  <c r="N531" i="3" s="1"/>
  <c r="M530" i="3"/>
  <c r="E530" i="3"/>
  <c r="D530" i="3" s="1"/>
  <c r="E525" i="3"/>
  <c r="D525" i="3" s="1"/>
  <c r="L522" i="3"/>
  <c r="E522" i="3"/>
  <c r="D522" i="3" s="1"/>
  <c r="H522" i="3" s="1"/>
  <c r="G522" i="3" s="1"/>
  <c r="K522" i="3" s="1"/>
  <c r="J522" i="3" s="1"/>
  <c r="N522" i="3" s="1"/>
  <c r="M522" i="3" s="1"/>
  <c r="L521" i="3"/>
  <c r="E521" i="3"/>
  <c r="D521" i="3" s="1"/>
  <c r="H521" i="3" s="1"/>
  <c r="G521" i="3" s="1"/>
  <c r="L520" i="3"/>
  <c r="E520" i="3"/>
  <c r="D520" i="3"/>
  <c r="H520" i="3" s="1"/>
  <c r="G520" i="3" s="1"/>
  <c r="L519" i="3"/>
  <c r="E519" i="3"/>
  <c r="D519" i="3" s="1"/>
  <c r="L518" i="3"/>
  <c r="E518" i="3"/>
  <c r="D518" i="3" s="1"/>
  <c r="H518" i="3" s="1"/>
  <c r="G518" i="3" s="1"/>
  <c r="K518" i="3" s="1"/>
  <c r="J518" i="3" s="1"/>
  <c r="N518" i="3" s="1"/>
  <c r="M518" i="3" s="1"/>
  <c r="E517" i="3"/>
  <c r="D517" i="3"/>
  <c r="H517" i="3" s="1"/>
  <c r="G517" i="3" s="1"/>
  <c r="K517" i="3" s="1"/>
  <c r="J517" i="3" s="1"/>
  <c r="N517" i="3" s="1"/>
  <c r="M517" i="3" s="1"/>
  <c r="E516" i="3"/>
  <c r="D516" i="3" s="1"/>
  <c r="H516" i="3" s="1"/>
  <c r="G516" i="3" s="1"/>
  <c r="K516" i="3" s="1"/>
  <c r="J516" i="3" s="1"/>
  <c r="N516" i="3" s="1"/>
  <c r="M516" i="3" s="1"/>
  <c r="E515" i="3"/>
  <c r="D515" i="3" s="1"/>
  <c r="H515" i="3" s="1"/>
  <c r="G515" i="3" s="1"/>
  <c r="K515" i="3" s="1"/>
  <c r="J515" i="3" s="1"/>
  <c r="N515" i="3" s="1"/>
  <c r="M515" i="3" s="1"/>
  <c r="E514" i="3"/>
  <c r="D514" i="3" s="1"/>
  <c r="H514" i="3" s="1"/>
  <c r="G514" i="3" s="1"/>
  <c r="K514" i="3" s="1"/>
  <c r="J514" i="3" s="1"/>
  <c r="N514" i="3" s="1"/>
  <c r="M514" i="3" s="1"/>
  <c r="E513" i="3"/>
  <c r="D513" i="3" s="1"/>
  <c r="H513" i="3" s="1"/>
  <c r="G513" i="3" s="1"/>
  <c r="K513" i="3" s="1"/>
  <c r="J513" i="3" s="1"/>
  <c r="N513" i="3" s="1"/>
  <c r="M513" i="3" s="1"/>
  <c r="E512" i="3"/>
  <c r="D512" i="3" s="1"/>
  <c r="H512" i="3" s="1"/>
  <c r="G512" i="3" s="1"/>
  <c r="K512" i="3" s="1"/>
  <c r="J512" i="3" s="1"/>
  <c r="N512" i="3" s="1"/>
  <c r="M512" i="3" s="1"/>
  <c r="E511" i="3"/>
  <c r="D511" i="3"/>
  <c r="H511" i="3" s="1"/>
  <c r="G511" i="3" s="1"/>
  <c r="K511" i="3" s="1"/>
  <c r="J511" i="3" s="1"/>
  <c r="N511" i="3" s="1"/>
  <c r="M511" i="3" s="1"/>
  <c r="E510" i="3"/>
  <c r="D510" i="3" s="1"/>
  <c r="H510" i="3" s="1"/>
  <c r="G510" i="3" s="1"/>
  <c r="K510" i="3" s="1"/>
  <c r="J510" i="3" s="1"/>
  <c r="N510" i="3" s="1"/>
  <c r="M510" i="3" s="1"/>
  <c r="E509" i="3"/>
  <c r="D509" i="3"/>
  <c r="H509" i="3" s="1"/>
  <c r="G509" i="3" s="1"/>
  <c r="K509" i="3" s="1"/>
  <c r="J509" i="3" s="1"/>
  <c r="N509" i="3" s="1"/>
  <c r="M509" i="3" s="1"/>
  <c r="E508" i="3"/>
  <c r="D508" i="3" s="1"/>
  <c r="H508" i="3" s="1"/>
  <c r="G508" i="3" s="1"/>
  <c r="K508" i="3" s="1"/>
  <c r="J508" i="3" s="1"/>
  <c r="N508" i="3" s="1"/>
  <c r="M508" i="3" s="1"/>
  <c r="E507" i="3"/>
  <c r="D507" i="3" s="1"/>
  <c r="H507" i="3" s="1"/>
  <c r="G507" i="3" s="1"/>
  <c r="K507" i="3" s="1"/>
  <c r="J507" i="3" s="1"/>
  <c r="N507" i="3" s="1"/>
  <c r="M507" i="3" s="1"/>
  <c r="E506" i="3"/>
  <c r="D506" i="3" s="1"/>
  <c r="H506" i="3" s="1"/>
  <c r="G506" i="3" s="1"/>
  <c r="K506" i="3" s="1"/>
  <c r="J506" i="3" s="1"/>
  <c r="N506" i="3" s="1"/>
  <c r="M506" i="3" s="1"/>
  <c r="E505" i="3"/>
  <c r="D505" i="3" s="1"/>
  <c r="H505" i="3" s="1"/>
  <c r="G505" i="3" s="1"/>
  <c r="K505" i="3" s="1"/>
  <c r="J505" i="3" s="1"/>
  <c r="N505" i="3" s="1"/>
  <c r="M505" i="3" s="1"/>
  <c r="E504" i="3"/>
  <c r="D504" i="3" s="1"/>
  <c r="H504" i="3" s="1"/>
  <c r="G504" i="3" s="1"/>
  <c r="K504" i="3" s="1"/>
  <c r="J504" i="3" s="1"/>
  <c r="N504" i="3" s="1"/>
  <c r="M504" i="3" s="1"/>
  <c r="E503" i="3"/>
  <c r="D503" i="3"/>
  <c r="H503" i="3" s="1"/>
  <c r="G503" i="3" s="1"/>
  <c r="K503" i="3" s="1"/>
  <c r="J503" i="3" s="1"/>
  <c r="N503" i="3" s="1"/>
  <c r="M503" i="3" s="1"/>
  <c r="E502" i="3"/>
  <c r="D502" i="3" s="1"/>
  <c r="H502" i="3" s="1"/>
  <c r="G502" i="3" s="1"/>
  <c r="K502" i="3" s="1"/>
  <c r="J502" i="3" s="1"/>
  <c r="N502" i="3" s="1"/>
  <c r="M502" i="3" s="1"/>
  <c r="E501" i="3"/>
  <c r="D501" i="3"/>
  <c r="H501" i="3" s="1"/>
  <c r="G501" i="3" s="1"/>
  <c r="K501" i="3" s="1"/>
  <c r="J501" i="3" s="1"/>
  <c r="N501" i="3" s="1"/>
  <c r="M501" i="3" s="1"/>
  <c r="E500" i="3"/>
  <c r="D500" i="3" s="1"/>
  <c r="H500" i="3" s="1"/>
  <c r="G500" i="3" s="1"/>
  <c r="K500" i="3" s="1"/>
  <c r="J500" i="3" s="1"/>
  <c r="N500" i="3" s="1"/>
  <c r="M500" i="3" s="1"/>
  <c r="E499" i="3"/>
  <c r="D499" i="3" s="1"/>
  <c r="H499" i="3" s="1"/>
  <c r="G499" i="3" s="1"/>
  <c r="K499" i="3" s="1"/>
  <c r="J499" i="3" s="1"/>
  <c r="N499" i="3" s="1"/>
  <c r="M499" i="3" s="1"/>
  <c r="E498" i="3"/>
  <c r="D498" i="3" s="1"/>
  <c r="H498" i="3" s="1"/>
  <c r="O495" i="3"/>
  <c r="L495" i="3"/>
  <c r="E495" i="3"/>
  <c r="D495" i="3" s="1"/>
  <c r="H495" i="3" s="1"/>
  <c r="G495" i="3" s="1"/>
  <c r="K495" i="3" s="1"/>
  <c r="J495" i="3" s="1"/>
  <c r="N495" i="3" s="1"/>
  <c r="M495" i="3" s="1"/>
  <c r="O494" i="3"/>
  <c r="L494" i="3"/>
  <c r="E494" i="3"/>
  <c r="D494" i="3" s="1"/>
  <c r="H494" i="3" s="1"/>
  <c r="G494" i="3" s="1"/>
  <c r="K494" i="3" s="1"/>
  <c r="J494" i="3" s="1"/>
  <c r="N494" i="3" s="1"/>
  <c r="M494" i="3" s="1"/>
  <c r="O493" i="3"/>
  <c r="L493" i="3"/>
  <c r="E493" i="3"/>
  <c r="D493" i="3" s="1"/>
  <c r="H493" i="3" s="1"/>
  <c r="G493" i="3" s="1"/>
  <c r="K493" i="3" s="1"/>
  <c r="J493" i="3" s="1"/>
  <c r="N493" i="3" s="1"/>
  <c r="M493" i="3" s="1"/>
  <c r="O492" i="3"/>
  <c r="L492" i="3"/>
  <c r="E492" i="3"/>
  <c r="D492" i="3" s="1"/>
  <c r="H492" i="3" s="1"/>
  <c r="G492" i="3" s="1"/>
  <c r="K492" i="3" s="1"/>
  <c r="J492" i="3" s="1"/>
  <c r="N492" i="3" s="1"/>
  <c r="M492" i="3" s="1"/>
  <c r="L491" i="3"/>
  <c r="E491" i="3"/>
  <c r="D491" i="3" s="1"/>
  <c r="H491" i="3" s="1"/>
  <c r="G491" i="3" s="1"/>
  <c r="L490" i="3"/>
  <c r="E490" i="3"/>
  <c r="D490" i="3"/>
  <c r="H490" i="3" s="1"/>
  <c r="G490" i="3" s="1"/>
  <c r="K490" i="3" s="1"/>
  <c r="J490" i="3" s="1"/>
  <c r="N490" i="3" s="1"/>
  <c r="M490" i="3" s="1"/>
  <c r="L489" i="3"/>
  <c r="E489" i="3"/>
  <c r="D489" i="3" s="1"/>
  <c r="H489" i="3" s="1"/>
  <c r="G489" i="3" s="1"/>
  <c r="L488" i="3"/>
  <c r="E488" i="3"/>
  <c r="D488" i="3"/>
  <c r="H488" i="3" s="1"/>
  <c r="G488" i="3" s="1"/>
  <c r="K488" i="3" s="1"/>
  <c r="J488" i="3" s="1"/>
  <c r="N488" i="3" s="1"/>
  <c r="M488" i="3" s="1"/>
  <c r="L487" i="3"/>
  <c r="E487" i="3"/>
  <c r="D487" i="3" s="1"/>
  <c r="H487" i="3" s="1"/>
  <c r="G487" i="3" s="1"/>
  <c r="K487" i="3" s="1"/>
  <c r="J487" i="3" s="1"/>
  <c r="N487" i="3" s="1"/>
  <c r="M487" i="3" s="1"/>
  <c r="E486" i="3"/>
  <c r="D486" i="3" s="1"/>
  <c r="H486" i="3" s="1"/>
  <c r="G486" i="3" s="1"/>
  <c r="K486" i="3" s="1"/>
  <c r="J486" i="3" s="1"/>
  <c r="N486" i="3" s="1"/>
  <c r="M486" i="3" s="1"/>
  <c r="E485" i="3"/>
  <c r="D485" i="3" s="1"/>
  <c r="H485" i="3" s="1"/>
  <c r="G485" i="3" s="1"/>
  <c r="K485" i="3" s="1"/>
  <c r="J485" i="3" s="1"/>
  <c r="N485" i="3" s="1"/>
  <c r="M485" i="3" s="1"/>
  <c r="E484" i="3"/>
  <c r="D484" i="3" s="1"/>
  <c r="H484" i="3" s="1"/>
  <c r="G484" i="3" s="1"/>
  <c r="K484" i="3" s="1"/>
  <c r="J484" i="3" s="1"/>
  <c r="N484" i="3" s="1"/>
  <c r="M484" i="3" s="1"/>
  <c r="E483" i="3"/>
  <c r="D483" i="3" s="1"/>
  <c r="H483" i="3" s="1"/>
  <c r="G483" i="3" s="1"/>
  <c r="K483" i="3" s="1"/>
  <c r="J483" i="3" s="1"/>
  <c r="N483" i="3" s="1"/>
  <c r="M483" i="3" s="1"/>
  <c r="E482" i="3"/>
  <c r="D482" i="3" s="1"/>
  <c r="H482" i="3" s="1"/>
  <c r="G482" i="3" s="1"/>
  <c r="K482" i="3" s="1"/>
  <c r="J482" i="3" s="1"/>
  <c r="N482" i="3" s="1"/>
  <c r="M482" i="3" s="1"/>
  <c r="E481" i="3"/>
  <c r="D481" i="3" s="1"/>
  <c r="H481" i="3" s="1"/>
  <c r="G481" i="3" s="1"/>
  <c r="K481" i="3" s="1"/>
  <c r="J481" i="3" s="1"/>
  <c r="N481" i="3" s="1"/>
  <c r="M481" i="3" s="1"/>
  <c r="E480" i="3"/>
  <c r="D480" i="3" s="1"/>
  <c r="H480" i="3" s="1"/>
  <c r="G480" i="3" s="1"/>
  <c r="K480" i="3" s="1"/>
  <c r="J480" i="3" s="1"/>
  <c r="N480" i="3" s="1"/>
  <c r="M480" i="3" s="1"/>
  <c r="E479" i="3"/>
  <c r="D479" i="3" s="1"/>
  <c r="H479" i="3" s="1"/>
  <c r="G479" i="3" s="1"/>
  <c r="K479" i="3" s="1"/>
  <c r="J479" i="3" s="1"/>
  <c r="N479" i="3" s="1"/>
  <c r="M479" i="3" s="1"/>
  <c r="E478" i="3"/>
  <c r="D478" i="3" s="1"/>
  <c r="H478" i="3" s="1"/>
  <c r="G478" i="3" s="1"/>
  <c r="K478" i="3" s="1"/>
  <c r="J478" i="3" s="1"/>
  <c r="N478" i="3" s="1"/>
  <c r="M478" i="3" s="1"/>
  <c r="E477" i="3"/>
  <c r="D477" i="3" s="1"/>
  <c r="H477" i="3" s="1"/>
  <c r="G477" i="3" s="1"/>
  <c r="K477" i="3" s="1"/>
  <c r="J477" i="3" s="1"/>
  <c r="N477" i="3" s="1"/>
  <c r="M477" i="3" s="1"/>
  <c r="E476" i="3"/>
  <c r="D476" i="3" s="1"/>
  <c r="H476" i="3" s="1"/>
  <c r="G476" i="3" s="1"/>
  <c r="K476" i="3" s="1"/>
  <c r="J476" i="3" s="1"/>
  <c r="N476" i="3" s="1"/>
  <c r="M476" i="3" s="1"/>
  <c r="E475" i="3"/>
  <c r="D475" i="3" s="1"/>
  <c r="H475" i="3" s="1"/>
  <c r="G475" i="3" s="1"/>
  <c r="K475" i="3" s="1"/>
  <c r="J475" i="3" s="1"/>
  <c r="N475" i="3" s="1"/>
  <c r="M475" i="3" s="1"/>
  <c r="E474" i="3"/>
  <c r="D474" i="3" s="1"/>
  <c r="H474" i="3" s="1"/>
  <c r="G474" i="3" s="1"/>
  <c r="K474" i="3" s="1"/>
  <c r="J474" i="3" s="1"/>
  <c r="N474" i="3" s="1"/>
  <c r="M474" i="3" s="1"/>
  <c r="E473" i="3"/>
  <c r="D473" i="3" s="1"/>
  <c r="H473" i="3" s="1"/>
  <c r="G473" i="3" s="1"/>
  <c r="K473" i="3" s="1"/>
  <c r="J473" i="3" s="1"/>
  <c r="N473" i="3" s="1"/>
  <c r="M473" i="3" s="1"/>
  <c r="E472" i="3"/>
  <c r="D472" i="3" s="1"/>
  <c r="H472" i="3" s="1"/>
  <c r="G472" i="3" s="1"/>
  <c r="K472" i="3" s="1"/>
  <c r="J472" i="3" s="1"/>
  <c r="N472" i="3" s="1"/>
  <c r="M472" i="3" s="1"/>
  <c r="E471" i="3"/>
  <c r="D471" i="3" s="1"/>
  <c r="H471" i="3" s="1"/>
  <c r="G471" i="3" s="1"/>
  <c r="K471" i="3" s="1"/>
  <c r="J471" i="3" s="1"/>
  <c r="N471" i="3" s="1"/>
  <c r="M471" i="3" s="1"/>
  <c r="E470" i="3"/>
  <c r="D470" i="3" s="1"/>
  <c r="H470" i="3" s="1"/>
  <c r="G470" i="3" s="1"/>
  <c r="K470" i="3" s="1"/>
  <c r="J470" i="3" s="1"/>
  <c r="N470" i="3" s="1"/>
  <c r="M470" i="3" s="1"/>
  <c r="E469" i="3"/>
  <c r="D469" i="3" s="1"/>
  <c r="H469" i="3" s="1"/>
  <c r="G469" i="3" s="1"/>
  <c r="K469" i="3" s="1"/>
  <c r="J469" i="3" s="1"/>
  <c r="N469" i="3" s="1"/>
  <c r="M469" i="3" s="1"/>
  <c r="E468" i="3"/>
  <c r="D468" i="3" s="1"/>
  <c r="H468" i="3" s="1"/>
  <c r="G468" i="3" s="1"/>
  <c r="K468" i="3" s="1"/>
  <c r="J468" i="3" s="1"/>
  <c r="N468" i="3" s="1"/>
  <c r="M468" i="3" s="1"/>
  <c r="E467" i="3"/>
  <c r="D467" i="3" s="1"/>
  <c r="E462" i="3"/>
  <c r="D462" i="3" s="1"/>
  <c r="H462" i="3" s="1"/>
  <c r="G462" i="3" s="1"/>
  <c r="K462" i="3" s="1"/>
  <c r="J462" i="3" s="1"/>
  <c r="N462" i="3" s="1"/>
  <c r="M462" i="3" s="1"/>
  <c r="O461" i="3"/>
  <c r="L461" i="3"/>
  <c r="E461" i="3"/>
  <c r="D461" i="3" s="1"/>
  <c r="H461" i="3" s="1"/>
  <c r="G461" i="3" s="1"/>
  <c r="K461" i="3" s="1"/>
  <c r="J461" i="3" s="1"/>
  <c r="N461" i="3" s="1"/>
  <c r="M461" i="3" s="1"/>
  <c r="E460" i="3"/>
  <c r="D460" i="3" s="1"/>
  <c r="H460" i="3" s="1"/>
  <c r="G460" i="3" s="1"/>
  <c r="K460" i="3" s="1"/>
  <c r="J460" i="3" s="1"/>
  <c r="N460" i="3" s="1"/>
  <c r="M460" i="3" s="1"/>
  <c r="E459" i="3"/>
  <c r="D459" i="3" s="1"/>
  <c r="H459" i="3" s="1"/>
  <c r="G459" i="3" s="1"/>
  <c r="K459" i="3" s="1"/>
  <c r="J459" i="3" s="1"/>
  <c r="N459" i="3" s="1"/>
  <c r="M459" i="3" s="1"/>
  <c r="E458" i="3"/>
  <c r="D458" i="3" s="1"/>
  <c r="H458" i="3" s="1"/>
  <c r="G458" i="3" s="1"/>
  <c r="K458" i="3" s="1"/>
  <c r="J458" i="3" s="1"/>
  <c r="N458" i="3" s="1"/>
  <c r="M458" i="3" s="1"/>
  <c r="O457" i="3"/>
  <c r="L457" i="3"/>
  <c r="E457" i="3"/>
  <c r="D457" i="3" s="1"/>
  <c r="H457" i="3" s="1"/>
  <c r="G457" i="3" s="1"/>
  <c r="O456" i="3"/>
  <c r="L456" i="3"/>
  <c r="E456" i="3"/>
  <c r="D456" i="3" s="1"/>
  <c r="H456" i="3" s="1"/>
  <c r="G456" i="3" s="1"/>
  <c r="O455" i="3"/>
  <c r="L455" i="3"/>
  <c r="E455" i="3"/>
  <c r="D455" i="3" s="1"/>
  <c r="H455" i="3" s="1"/>
  <c r="G455" i="3" s="1"/>
  <c r="K455" i="3" s="1"/>
  <c r="J455" i="3" s="1"/>
  <c r="O454" i="3"/>
  <c r="L454" i="3"/>
  <c r="E454" i="3"/>
  <c r="D454" i="3" s="1"/>
  <c r="H454" i="3" s="1"/>
  <c r="G454" i="3" s="1"/>
  <c r="L453" i="3"/>
  <c r="E453" i="3"/>
  <c r="D453" i="3" s="1"/>
  <c r="H453" i="3" s="1"/>
  <c r="G453" i="3" s="1"/>
  <c r="K453" i="3" s="1"/>
  <c r="J453" i="3" s="1"/>
  <c r="N453" i="3" s="1"/>
  <c r="M453" i="3" s="1"/>
  <c r="L452" i="3"/>
  <c r="E452" i="3"/>
  <c r="D452" i="3" s="1"/>
  <c r="H452" i="3" s="1"/>
  <c r="G452" i="3" s="1"/>
  <c r="K452" i="3" s="1"/>
  <c r="J452" i="3" s="1"/>
  <c r="N452" i="3" s="1"/>
  <c r="M452" i="3" s="1"/>
  <c r="L451" i="3"/>
  <c r="E451" i="3"/>
  <c r="D451" i="3" s="1"/>
  <c r="H451" i="3" s="1"/>
  <c r="G451" i="3" s="1"/>
  <c r="K451" i="3" s="1"/>
  <c r="J451" i="3" s="1"/>
  <c r="N451" i="3" s="1"/>
  <c r="M451" i="3" s="1"/>
  <c r="L450" i="3"/>
  <c r="E450" i="3"/>
  <c r="D450" i="3" s="1"/>
  <c r="H450" i="3" s="1"/>
  <c r="G450" i="3" s="1"/>
  <c r="E449" i="3"/>
  <c r="D449" i="3" s="1"/>
  <c r="H449" i="3" s="1"/>
  <c r="G449" i="3" s="1"/>
  <c r="K449" i="3" s="1"/>
  <c r="J449" i="3" s="1"/>
  <c r="N449" i="3" s="1"/>
  <c r="M449" i="3" s="1"/>
  <c r="E448" i="3"/>
  <c r="D448" i="3" s="1"/>
  <c r="H448" i="3" s="1"/>
  <c r="G448" i="3" s="1"/>
  <c r="K448" i="3" s="1"/>
  <c r="J448" i="3" s="1"/>
  <c r="N448" i="3" s="1"/>
  <c r="M448" i="3" s="1"/>
  <c r="E447" i="3"/>
  <c r="D447" i="3" s="1"/>
  <c r="H447" i="3" s="1"/>
  <c r="G447" i="3" s="1"/>
  <c r="K447" i="3" s="1"/>
  <c r="J447" i="3" s="1"/>
  <c r="N447" i="3" s="1"/>
  <c r="M447" i="3" s="1"/>
  <c r="E446" i="3"/>
  <c r="D446" i="3" s="1"/>
  <c r="H446" i="3" s="1"/>
  <c r="G446" i="3" s="1"/>
  <c r="K446" i="3" s="1"/>
  <c r="J446" i="3" s="1"/>
  <c r="N446" i="3" s="1"/>
  <c r="M446" i="3" s="1"/>
  <c r="E445" i="3"/>
  <c r="D445" i="3" s="1"/>
  <c r="H445" i="3" s="1"/>
  <c r="G445" i="3" s="1"/>
  <c r="K445" i="3" s="1"/>
  <c r="J445" i="3" s="1"/>
  <c r="N445" i="3" s="1"/>
  <c r="M445" i="3" s="1"/>
  <c r="E444" i="3"/>
  <c r="D444" i="3" s="1"/>
  <c r="H444" i="3" s="1"/>
  <c r="G444" i="3" s="1"/>
  <c r="K444" i="3" s="1"/>
  <c r="J444" i="3" s="1"/>
  <c r="N444" i="3" s="1"/>
  <c r="M444" i="3" s="1"/>
  <c r="E443" i="3"/>
  <c r="D443" i="3" s="1"/>
  <c r="H443" i="3" s="1"/>
  <c r="G443" i="3" s="1"/>
  <c r="K443" i="3" s="1"/>
  <c r="J443" i="3" s="1"/>
  <c r="N443" i="3" s="1"/>
  <c r="M443" i="3" s="1"/>
  <c r="E442" i="3"/>
  <c r="D442" i="3" s="1"/>
  <c r="H442" i="3" s="1"/>
  <c r="G442" i="3" s="1"/>
  <c r="K442" i="3" s="1"/>
  <c r="J442" i="3" s="1"/>
  <c r="N442" i="3" s="1"/>
  <c r="M442" i="3" s="1"/>
  <c r="E441" i="3"/>
  <c r="D441" i="3" s="1"/>
  <c r="H441" i="3" s="1"/>
  <c r="G441" i="3" s="1"/>
  <c r="K441" i="3" s="1"/>
  <c r="J441" i="3" s="1"/>
  <c r="N441" i="3" s="1"/>
  <c r="M441" i="3" s="1"/>
  <c r="E440" i="3"/>
  <c r="D440" i="3" s="1"/>
  <c r="H440" i="3" s="1"/>
  <c r="G440" i="3" s="1"/>
  <c r="K440" i="3" s="1"/>
  <c r="J440" i="3" s="1"/>
  <c r="N440" i="3" s="1"/>
  <c r="M440" i="3" s="1"/>
  <c r="E439" i="3"/>
  <c r="D439" i="3" s="1"/>
  <c r="H439" i="3" s="1"/>
  <c r="G439" i="3" s="1"/>
  <c r="K439" i="3" s="1"/>
  <c r="J439" i="3" s="1"/>
  <c r="N439" i="3" s="1"/>
  <c r="M439" i="3" s="1"/>
  <c r="E438" i="3"/>
  <c r="D438" i="3" s="1"/>
  <c r="H438" i="3" s="1"/>
  <c r="G438" i="3" s="1"/>
  <c r="K438" i="3" s="1"/>
  <c r="J438" i="3" s="1"/>
  <c r="N438" i="3" s="1"/>
  <c r="M438" i="3" s="1"/>
  <c r="E437" i="3"/>
  <c r="D437" i="3" s="1"/>
  <c r="H437" i="3" s="1"/>
  <c r="G437" i="3" s="1"/>
  <c r="K437" i="3" s="1"/>
  <c r="J437" i="3" s="1"/>
  <c r="N437" i="3" s="1"/>
  <c r="M437" i="3" s="1"/>
  <c r="E436" i="3"/>
  <c r="D436" i="3" s="1"/>
  <c r="H436" i="3" s="1"/>
  <c r="G436" i="3" s="1"/>
  <c r="K436" i="3" s="1"/>
  <c r="J436" i="3" s="1"/>
  <c r="N436" i="3" s="1"/>
  <c r="M436" i="3" s="1"/>
  <c r="E435" i="3"/>
  <c r="D435" i="3" s="1"/>
  <c r="H435" i="3" s="1"/>
  <c r="G435" i="3" s="1"/>
  <c r="K435" i="3" s="1"/>
  <c r="J435" i="3" s="1"/>
  <c r="N435" i="3" s="1"/>
  <c r="M435" i="3" s="1"/>
  <c r="E434" i="3"/>
  <c r="D434" i="3" s="1"/>
  <c r="H434" i="3" s="1"/>
  <c r="G434" i="3" s="1"/>
  <c r="K434" i="3" s="1"/>
  <c r="J434" i="3" s="1"/>
  <c r="N434" i="3" s="1"/>
  <c r="M434" i="3" s="1"/>
  <c r="E433" i="3"/>
  <c r="D433" i="3" s="1"/>
  <c r="H433" i="3" s="1"/>
  <c r="G433" i="3" s="1"/>
  <c r="K433" i="3" s="1"/>
  <c r="J433" i="3" s="1"/>
  <c r="N433" i="3" s="1"/>
  <c r="M433" i="3" s="1"/>
  <c r="E432" i="3"/>
  <c r="D432" i="3" s="1"/>
  <c r="H432" i="3" s="1"/>
  <c r="G432" i="3" s="1"/>
  <c r="K432" i="3" s="1"/>
  <c r="J432" i="3" s="1"/>
  <c r="N432" i="3" s="1"/>
  <c r="M432" i="3" s="1"/>
  <c r="E431" i="3"/>
  <c r="D431" i="3" s="1"/>
  <c r="H431" i="3" s="1"/>
  <c r="G431" i="3" s="1"/>
  <c r="K431" i="3" s="1"/>
  <c r="J431" i="3" s="1"/>
  <c r="N431" i="3" s="1"/>
  <c r="M431" i="3" s="1"/>
  <c r="E430" i="3"/>
  <c r="D430" i="3" s="1"/>
  <c r="H430" i="3" s="1"/>
  <c r="G430" i="3" s="1"/>
  <c r="K430" i="3" s="1"/>
  <c r="J430" i="3" s="1"/>
  <c r="N430" i="3" s="1"/>
  <c r="M430" i="3" s="1"/>
  <c r="E429" i="3"/>
  <c r="D429" i="3" s="1"/>
  <c r="H429" i="3" s="1"/>
  <c r="G429" i="3" s="1"/>
  <c r="K429" i="3" s="1"/>
  <c r="J429" i="3" s="1"/>
  <c r="N429" i="3" s="1"/>
  <c r="M429" i="3" s="1"/>
  <c r="E428" i="3"/>
  <c r="D428" i="3" s="1"/>
  <c r="H428" i="3" s="1"/>
  <c r="G428" i="3" s="1"/>
  <c r="K428" i="3" s="1"/>
  <c r="J428" i="3" s="1"/>
  <c r="N428" i="3" s="1"/>
  <c r="M428" i="3" s="1"/>
  <c r="E427" i="3"/>
  <c r="D427" i="3" s="1"/>
  <c r="H427" i="3" s="1"/>
  <c r="G427" i="3" s="1"/>
  <c r="K427" i="3" s="1"/>
  <c r="J427" i="3" s="1"/>
  <c r="N427" i="3" s="1"/>
  <c r="M427" i="3" s="1"/>
  <c r="E426" i="3"/>
  <c r="D426" i="3" s="1"/>
  <c r="H426" i="3" s="1"/>
  <c r="G426" i="3" s="1"/>
  <c r="K426" i="3" s="1"/>
  <c r="J426" i="3" s="1"/>
  <c r="N426" i="3" s="1"/>
  <c r="M426" i="3" s="1"/>
  <c r="E425" i="3"/>
  <c r="D425" i="3" s="1"/>
  <c r="H425" i="3" s="1"/>
  <c r="G425" i="3" s="1"/>
  <c r="K425" i="3" s="1"/>
  <c r="J425" i="3" s="1"/>
  <c r="N425" i="3" s="1"/>
  <c r="M425" i="3" s="1"/>
  <c r="E424" i="3"/>
  <c r="D424" i="3" s="1"/>
  <c r="H424" i="3" s="1"/>
  <c r="G424" i="3" s="1"/>
  <c r="K424" i="3" s="1"/>
  <c r="J424" i="3" s="1"/>
  <c r="N424" i="3" s="1"/>
  <c r="M424" i="3" s="1"/>
  <c r="E423" i="3"/>
  <c r="D423" i="3" s="1"/>
  <c r="H423" i="3" s="1"/>
  <c r="G423" i="3" s="1"/>
  <c r="K423" i="3" s="1"/>
  <c r="J423" i="3" s="1"/>
  <c r="N423" i="3" s="1"/>
  <c r="M423" i="3" s="1"/>
  <c r="E422" i="3"/>
  <c r="D422" i="3" s="1"/>
  <c r="H422" i="3" s="1"/>
  <c r="G422" i="3" s="1"/>
  <c r="K422" i="3" s="1"/>
  <c r="J422" i="3" s="1"/>
  <c r="N422" i="3" s="1"/>
  <c r="M422" i="3" s="1"/>
  <c r="E421" i="3"/>
  <c r="D421" i="3" s="1"/>
  <c r="H421" i="3" s="1"/>
  <c r="G421" i="3" s="1"/>
  <c r="K421" i="3" s="1"/>
  <c r="J421" i="3" s="1"/>
  <c r="N421" i="3" s="1"/>
  <c r="M421" i="3" s="1"/>
  <c r="E420" i="3"/>
  <c r="D420" i="3" s="1"/>
  <c r="H420" i="3" s="1"/>
  <c r="G420" i="3" s="1"/>
  <c r="K420" i="3" s="1"/>
  <c r="J420" i="3" s="1"/>
  <c r="N420" i="3" s="1"/>
  <c r="M420" i="3" s="1"/>
  <c r="E419" i="3"/>
  <c r="D419" i="3" s="1"/>
  <c r="H419" i="3" s="1"/>
  <c r="G419" i="3" s="1"/>
  <c r="K419" i="3" s="1"/>
  <c r="J419" i="3" s="1"/>
  <c r="N419" i="3" s="1"/>
  <c r="M419" i="3" s="1"/>
  <c r="E418" i="3"/>
  <c r="D418" i="3" s="1"/>
  <c r="H418" i="3" s="1"/>
  <c r="G418" i="3" s="1"/>
  <c r="K418" i="3" s="1"/>
  <c r="J418" i="3" s="1"/>
  <c r="N418" i="3" s="1"/>
  <c r="M418" i="3" s="1"/>
  <c r="E417" i="3"/>
  <c r="D417" i="3" s="1"/>
  <c r="H417" i="3" s="1"/>
  <c r="G417" i="3" s="1"/>
  <c r="K417" i="3" s="1"/>
  <c r="J417" i="3" s="1"/>
  <c r="N417" i="3" s="1"/>
  <c r="M417" i="3" s="1"/>
  <c r="E416" i="3"/>
  <c r="D416" i="3" s="1"/>
  <c r="H416" i="3" s="1"/>
  <c r="G416" i="3" s="1"/>
  <c r="K416" i="3" s="1"/>
  <c r="J416" i="3" s="1"/>
  <c r="N416" i="3" s="1"/>
  <c r="M416" i="3" s="1"/>
  <c r="E415" i="3"/>
  <c r="D415" i="3" s="1"/>
  <c r="H415" i="3" s="1"/>
  <c r="G415" i="3" s="1"/>
  <c r="K415" i="3" s="1"/>
  <c r="J415" i="3" s="1"/>
  <c r="N415" i="3" s="1"/>
  <c r="M415" i="3" s="1"/>
  <c r="E414" i="3"/>
  <c r="D414" i="3" s="1"/>
  <c r="H414" i="3" s="1"/>
  <c r="G414" i="3" s="1"/>
  <c r="K414" i="3" s="1"/>
  <c r="J414" i="3" s="1"/>
  <c r="N414" i="3" s="1"/>
  <c r="M414" i="3" s="1"/>
  <c r="E413" i="3"/>
  <c r="D413" i="3" s="1"/>
  <c r="H413" i="3" s="1"/>
  <c r="G413" i="3" s="1"/>
  <c r="K413" i="3" s="1"/>
  <c r="J413" i="3" s="1"/>
  <c r="N413" i="3" s="1"/>
  <c r="M413" i="3" s="1"/>
  <c r="E412" i="3"/>
  <c r="D412" i="3" s="1"/>
  <c r="H412" i="3" s="1"/>
  <c r="G412" i="3" s="1"/>
  <c r="K412" i="3" s="1"/>
  <c r="J412" i="3" s="1"/>
  <c r="N412" i="3" s="1"/>
  <c r="M412" i="3" s="1"/>
  <c r="E411" i="3"/>
  <c r="D411" i="3" s="1"/>
  <c r="H411" i="3" s="1"/>
  <c r="G411" i="3" s="1"/>
  <c r="K411" i="3" s="1"/>
  <c r="J411" i="3" s="1"/>
  <c r="N411" i="3" s="1"/>
  <c r="M411" i="3" s="1"/>
  <c r="E410" i="3"/>
  <c r="D410" i="3" s="1"/>
  <c r="H410" i="3" s="1"/>
  <c r="G410" i="3" s="1"/>
  <c r="K410" i="3" s="1"/>
  <c r="J410" i="3" s="1"/>
  <c r="N410" i="3" s="1"/>
  <c r="M410" i="3" s="1"/>
  <c r="E409" i="3"/>
  <c r="D409" i="3" s="1"/>
  <c r="H409" i="3" s="1"/>
  <c r="G409" i="3" s="1"/>
  <c r="K409" i="3" s="1"/>
  <c r="J409" i="3" s="1"/>
  <c r="N409" i="3" s="1"/>
  <c r="M409" i="3" s="1"/>
  <c r="E408" i="3"/>
  <c r="D408" i="3" s="1"/>
  <c r="H408" i="3" s="1"/>
  <c r="G408" i="3" s="1"/>
  <c r="K408" i="3" s="1"/>
  <c r="J408" i="3" s="1"/>
  <c r="N408" i="3" s="1"/>
  <c r="M408" i="3" s="1"/>
  <c r="E407" i="3"/>
  <c r="D407" i="3" s="1"/>
  <c r="H407" i="3" s="1"/>
  <c r="G407" i="3" s="1"/>
  <c r="K407" i="3" s="1"/>
  <c r="J407" i="3" s="1"/>
  <c r="N407" i="3" s="1"/>
  <c r="M407" i="3" s="1"/>
  <c r="E406" i="3"/>
  <c r="D406" i="3" s="1"/>
  <c r="H406" i="3" s="1"/>
  <c r="G406" i="3" s="1"/>
  <c r="K406" i="3" s="1"/>
  <c r="J406" i="3" s="1"/>
  <c r="N406" i="3" s="1"/>
  <c r="M406" i="3" s="1"/>
  <c r="E405" i="3"/>
  <c r="D405" i="3" s="1"/>
  <c r="H405" i="3" s="1"/>
  <c r="G405" i="3" s="1"/>
  <c r="K405" i="3" s="1"/>
  <c r="J405" i="3" s="1"/>
  <c r="N405" i="3" s="1"/>
  <c r="M405" i="3" s="1"/>
  <c r="E404" i="3"/>
  <c r="D404" i="3" s="1"/>
  <c r="H404" i="3" s="1"/>
  <c r="G404" i="3" s="1"/>
  <c r="K404" i="3" s="1"/>
  <c r="J404" i="3" s="1"/>
  <c r="N404" i="3" s="1"/>
  <c r="M404" i="3" s="1"/>
  <c r="E403" i="3"/>
  <c r="D403" i="3" s="1"/>
  <c r="H403" i="3" s="1"/>
  <c r="G403" i="3" s="1"/>
  <c r="K403" i="3" s="1"/>
  <c r="J403" i="3" s="1"/>
  <c r="N403" i="3" s="1"/>
  <c r="M403" i="3" s="1"/>
  <c r="E402" i="3"/>
  <c r="D402" i="3" s="1"/>
  <c r="H402" i="3" s="1"/>
  <c r="G402" i="3" s="1"/>
  <c r="K402" i="3" s="1"/>
  <c r="J402" i="3" s="1"/>
  <c r="N402" i="3" s="1"/>
  <c r="M402" i="3" s="1"/>
  <c r="E401" i="3"/>
  <c r="D401" i="3" s="1"/>
  <c r="H401" i="3" s="1"/>
  <c r="G401" i="3" s="1"/>
  <c r="K401" i="3" s="1"/>
  <c r="J401" i="3" s="1"/>
  <c r="N401" i="3" s="1"/>
  <c r="M401" i="3" s="1"/>
  <c r="E400" i="3"/>
  <c r="D400" i="3" s="1"/>
  <c r="H400" i="3" s="1"/>
  <c r="G400" i="3" s="1"/>
  <c r="K400" i="3" s="1"/>
  <c r="J400" i="3" s="1"/>
  <c r="N400" i="3" s="1"/>
  <c r="M400" i="3" s="1"/>
  <c r="E399" i="3"/>
  <c r="D399" i="3" s="1"/>
  <c r="H399" i="3" s="1"/>
  <c r="G399" i="3" s="1"/>
  <c r="K399" i="3" s="1"/>
  <c r="J399" i="3" s="1"/>
  <c r="N399" i="3" s="1"/>
  <c r="M399" i="3" s="1"/>
  <c r="E398" i="3"/>
  <c r="D398" i="3" s="1"/>
  <c r="H398" i="3" s="1"/>
  <c r="G398" i="3" s="1"/>
  <c r="K398" i="3" s="1"/>
  <c r="J398" i="3" s="1"/>
  <c r="N398" i="3" s="1"/>
  <c r="M398" i="3" s="1"/>
  <c r="E397" i="3"/>
  <c r="D397" i="3" s="1"/>
  <c r="H397" i="3" s="1"/>
  <c r="G397" i="3" s="1"/>
  <c r="K397" i="3" s="1"/>
  <c r="J397" i="3" s="1"/>
  <c r="N397" i="3" s="1"/>
  <c r="M397" i="3" s="1"/>
  <c r="E396" i="3"/>
  <c r="D396" i="3" s="1"/>
  <c r="H396" i="3" s="1"/>
  <c r="G396" i="3" s="1"/>
  <c r="K396" i="3" s="1"/>
  <c r="J396" i="3" s="1"/>
  <c r="N396" i="3" s="1"/>
  <c r="M396" i="3" s="1"/>
  <c r="E395" i="3"/>
  <c r="D395" i="3" s="1"/>
  <c r="H395" i="3" s="1"/>
  <c r="G395" i="3" s="1"/>
  <c r="K395" i="3" s="1"/>
  <c r="J395" i="3" s="1"/>
  <c r="N395" i="3" s="1"/>
  <c r="M395" i="3" s="1"/>
  <c r="E394" i="3"/>
  <c r="D394" i="3" s="1"/>
  <c r="H394" i="3" s="1"/>
  <c r="G394" i="3" s="1"/>
  <c r="K394" i="3" s="1"/>
  <c r="J394" i="3" s="1"/>
  <c r="N394" i="3" s="1"/>
  <c r="M394" i="3" s="1"/>
  <c r="E393" i="3"/>
  <c r="D393" i="3" s="1"/>
  <c r="H393" i="3" s="1"/>
  <c r="G393" i="3" s="1"/>
  <c r="K393" i="3" s="1"/>
  <c r="J393" i="3" s="1"/>
  <c r="N393" i="3" s="1"/>
  <c r="M393" i="3" s="1"/>
  <c r="E392" i="3"/>
  <c r="D392" i="3" s="1"/>
  <c r="H392" i="3" s="1"/>
  <c r="G392" i="3" s="1"/>
  <c r="K392" i="3" s="1"/>
  <c r="J392" i="3" s="1"/>
  <c r="N392" i="3" s="1"/>
  <c r="M392" i="3" s="1"/>
  <c r="E391" i="3"/>
  <c r="D391" i="3" s="1"/>
  <c r="H391" i="3" s="1"/>
  <c r="G391" i="3" s="1"/>
  <c r="K391" i="3" s="1"/>
  <c r="J391" i="3" s="1"/>
  <c r="N391" i="3" s="1"/>
  <c r="M391" i="3" s="1"/>
  <c r="E390" i="3"/>
  <c r="D390" i="3" s="1"/>
  <c r="H390" i="3" s="1"/>
  <c r="G390" i="3" s="1"/>
  <c r="K390" i="3" s="1"/>
  <c r="J390" i="3" s="1"/>
  <c r="N390" i="3" s="1"/>
  <c r="M390" i="3" s="1"/>
  <c r="E389" i="3"/>
  <c r="D389" i="3" s="1"/>
  <c r="H389" i="3" s="1"/>
  <c r="G389" i="3" s="1"/>
  <c r="K389" i="3" s="1"/>
  <c r="J389" i="3" s="1"/>
  <c r="N389" i="3" s="1"/>
  <c r="M389" i="3" s="1"/>
  <c r="E388" i="3"/>
  <c r="D388" i="3" s="1"/>
  <c r="H388" i="3" s="1"/>
  <c r="G388" i="3" s="1"/>
  <c r="K388" i="3" s="1"/>
  <c r="J388" i="3" s="1"/>
  <c r="N388" i="3" s="1"/>
  <c r="M388" i="3" s="1"/>
  <c r="E387" i="3"/>
  <c r="D387" i="3" s="1"/>
  <c r="H387" i="3" s="1"/>
  <c r="G387" i="3" s="1"/>
  <c r="K387" i="3" s="1"/>
  <c r="J387" i="3" s="1"/>
  <c r="N387" i="3" s="1"/>
  <c r="M387" i="3" s="1"/>
  <c r="E386" i="3"/>
  <c r="D386" i="3" s="1"/>
  <c r="H386" i="3" s="1"/>
  <c r="G386" i="3" s="1"/>
  <c r="K386" i="3" s="1"/>
  <c r="J386" i="3" s="1"/>
  <c r="N386" i="3" s="1"/>
  <c r="M386" i="3" s="1"/>
  <c r="E385" i="3"/>
  <c r="D385" i="3" s="1"/>
  <c r="H385" i="3" s="1"/>
  <c r="G385" i="3" s="1"/>
  <c r="K385" i="3" s="1"/>
  <c r="J385" i="3" s="1"/>
  <c r="N385" i="3" s="1"/>
  <c r="M385" i="3" s="1"/>
  <c r="E384" i="3"/>
  <c r="D384" i="3" s="1"/>
  <c r="H384" i="3" s="1"/>
  <c r="G384" i="3" s="1"/>
  <c r="K384" i="3" s="1"/>
  <c r="J384" i="3" s="1"/>
  <c r="N384" i="3" s="1"/>
  <c r="M384" i="3" s="1"/>
  <c r="E383" i="3"/>
  <c r="D383" i="3" s="1"/>
  <c r="H383" i="3" s="1"/>
  <c r="G383" i="3" s="1"/>
  <c r="K383" i="3" s="1"/>
  <c r="J383" i="3" s="1"/>
  <c r="N383" i="3" s="1"/>
  <c r="M383" i="3" s="1"/>
  <c r="E382" i="3"/>
  <c r="D382" i="3" s="1"/>
  <c r="H382" i="3" s="1"/>
  <c r="G382" i="3" s="1"/>
  <c r="K382" i="3" s="1"/>
  <c r="J382" i="3" s="1"/>
  <c r="N382" i="3" s="1"/>
  <c r="M382" i="3" s="1"/>
  <c r="E381" i="3"/>
  <c r="D381" i="3" s="1"/>
  <c r="H381" i="3" s="1"/>
  <c r="G381" i="3" s="1"/>
  <c r="K381" i="3" s="1"/>
  <c r="J381" i="3" s="1"/>
  <c r="N381" i="3" s="1"/>
  <c r="M381" i="3" s="1"/>
  <c r="E380" i="3"/>
  <c r="D380" i="3" s="1"/>
  <c r="H380" i="3" s="1"/>
  <c r="G380" i="3" s="1"/>
  <c r="K380" i="3" s="1"/>
  <c r="J380" i="3" s="1"/>
  <c r="N380" i="3" s="1"/>
  <c r="M380" i="3" s="1"/>
  <c r="E379" i="3"/>
  <c r="D379" i="3" s="1"/>
  <c r="H379" i="3" s="1"/>
  <c r="G379" i="3" s="1"/>
  <c r="K379" i="3" s="1"/>
  <c r="J379" i="3" s="1"/>
  <c r="N379" i="3" s="1"/>
  <c r="M379" i="3" s="1"/>
  <c r="E378" i="3"/>
  <c r="D378" i="3" s="1"/>
  <c r="H378" i="3" s="1"/>
  <c r="G378" i="3" s="1"/>
  <c r="K378" i="3" s="1"/>
  <c r="J378" i="3" s="1"/>
  <c r="N378" i="3" s="1"/>
  <c r="M378" i="3" s="1"/>
  <c r="E377" i="3"/>
  <c r="D377" i="3" s="1"/>
  <c r="H377" i="3" s="1"/>
  <c r="G377" i="3" s="1"/>
  <c r="K377" i="3" s="1"/>
  <c r="J377" i="3" s="1"/>
  <c r="N377" i="3" s="1"/>
  <c r="M377" i="3" s="1"/>
  <c r="E376" i="3"/>
  <c r="D376" i="3" s="1"/>
  <c r="H376" i="3" s="1"/>
  <c r="G376" i="3" s="1"/>
  <c r="K376" i="3" s="1"/>
  <c r="J376" i="3" s="1"/>
  <c r="N376" i="3" s="1"/>
  <c r="M376" i="3" s="1"/>
  <c r="E375" i="3"/>
  <c r="D375" i="3" s="1"/>
  <c r="H375" i="3" s="1"/>
  <c r="G375" i="3" s="1"/>
  <c r="K375" i="3" s="1"/>
  <c r="J375" i="3" s="1"/>
  <c r="N375" i="3" s="1"/>
  <c r="M375" i="3" s="1"/>
  <c r="E374" i="3"/>
  <c r="D374" i="3" s="1"/>
  <c r="H374" i="3" s="1"/>
  <c r="G374" i="3" s="1"/>
  <c r="K374" i="3" s="1"/>
  <c r="J374" i="3" s="1"/>
  <c r="N374" i="3" s="1"/>
  <c r="M374" i="3" s="1"/>
  <c r="E373" i="3"/>
  <c r="D373" i="3" s="1"/>
  <c r="H373" i="3" s="1"/>
  <c r="G373" i="3" s="1"/>
  <c r="K373" i="3" s="1"/>
  <c r="J373" i="3" s="1"/>
  <c r="N373" i="3" s="1"/>
  <c r="M373" i="3" s="1"/>
  <c r="E372" i="3"/>
  <c r="D372" i="3" s="1"/>
  <c r="H372" i="3" s="1"/>
  <c r="G372" i="3" s="1"/>
  <c r="K372" i="3" s="1"/>
  <c r="J372" i="3" s="1"/>
  <c r="N372" i="3" s="1"/>
  <c r="M372" i="3" s="1"/>
  <c r="E371" i="3"/>
  <c r="D371" i="3" s="1"/>
  <c r="H371" i="3" s="1"/>
  <c r="G371" i="3" s="1"/>
  <c r="K371" i="3" s="1"/>
  <c r="J371" i="3" s="1"/>
  <c r="N371" i="3" s="1"/>
  <c r="M371" i="3" s="1"/>
  <c r="E370" i="3"/>
  <c r="D370" i="3" s="1"/>
  <c r="H370" i="3" s="1"/>
  <c r="G370" i="3" s="1"/>
  <c r="K370" i="3" s="1"/>
  <c r="J370" i="3" s="1"/>
  <c r="N370" i="3" s="1"/>
  <c r="M370" i="3" s="1"/>
  <c r="E369" i="3"/>
  <c r="D369" i="3" s="1"/>
  <c r="H369" i="3" s="1"/>
  <c r="G369" i="3" s="1"/>
  <c r="K369" i="3" s="1"/>
  <c r="J369" i="3" s="1"/>
  <c r="N369" i="3" s="1"/>
  <c r="M369" i="3" s="1"/>
  <c r="E368" i="3"/>
  <c r="D368" i="3" s="1"/>
  <c r="H368" i="3" s="1"/>
  <c r="G368" i="3" s="1"/>
  <c r="K368" i="3" s="1"/>
  <c r="J368" i="3" s="1"/>
  <c r="N368" i="3" s="1"/>
  <c r="M368" i="3" s="1"/>
  <c r="E367" i="3"/>
  <c r="D367" i="3" s="1"/>
  <c r="H367" i="3" s="1"/>
  <c r="G367" i="3" s="1"/>
  <c r="K367" i="3" s="1"/>
  <c r="J367" i="3" s="1"/>
  <c r="N367" i="3" s="1"/>
  <c r="M367" i="3" s="1"/>
  <c r="E366" i="3"/>
  <c r="D366" i="3" s="1"/>
  <c r="H366" i="3" s="1"/>
  <c r="G366" i="3" s="1"/>
  <c r="K366" i="3" s="1"/>
  <c r="J366" i="3" s="1"/>
  <c r="N366" i="3" s="1"/>
  <c r="M366" i="3" s="1"/>
  <c r="E365" i="3"/>
  <c r="D365" i="3" s="1"/>
  <c r="H365" i="3" s="1"/>
  <c r="G365" i="3" s="1"/>
  <c r="K365" i="3" s="1"/>
  <c r="J365" i="3" s="1"/>
  <c r="N365" i="3" s="1"/>
  <c r="M365" i="3" s="1"/>
  <c r="E364" i="3"/>
  <c r="D364" i="3" s="1"/>
  <c r="H364" i="3" s="1"/>
  <c r="G364" i="3" s="1"/>
  <c r="K364" i="3" s="1"/>
  <c r="J364" i="3" s="1"/>
  <c r="N364" i="3" s="1"/>
  <c r="M364" i="3" s="1"/>
  <c r="E363" i="3"/>
  <c r="D363" i="3" s="1"/>
  <c r="H363" i="3" s="1"/>
  <c r="G363" i="3" s="1"/>
  <c r="K363" i="3" s="1"/>
  <c r="J363" i="3" s="1"/>
  <c r="N363" i="3" s="1"/>
  <c r="M363" i="3" s="1"/>
  <c r="E362" i="3"/>
  <c r="D362" i="3" s="1"/>
  <c r="H362" i="3" s="1"/>
  <c r="G362" i="3" s="1"/>
  <c r="K362" i="3" s="1"/>
  <c r="J362" i="3" s="1"/>
  <c r="N362" i="3" s="1"/>
  <c r="M362" i="3" s="1"/>
  <c r="E361" i="3"/>
  <c r="D361" i="3" s="1"/>
  <c r="H361" i="3" s="1"/>
  <c r="G361" i="3" s="1"/>
  <c r="K361" i="3" s="1"/>
  <c r="J361" i="3" s="1"/>
  <c r="N361" i="3" s="1"/>
  <c r="M361" i="3" s="1"/>
  <c r="E360" i="3"/>
  <c r="D360" i="3" s="1"/>
  <c r="H360" i="3" s="1"/>
  <c r="G360" i="3" s="1"/>
  <c r="K360" i="3" s="1"/>
  <c r="J360" i="3" s="1"/>
  <c r="N360" i="3" s="1"/>
  <c r="M360" i="3" s="1"/>
  <c r="E359" i="3"/>
  <c r="D359" i="3" s="1"/>
  <c r="H359" i="3" s="1"/>
  <c r="G359" i="3" s="1"/>
  <c r="K359" i="3" s="1"/>
  <c r="J359" i="3" s="1"/>
  <c r="N359" i="3" s="1"/>
  <c r="M359" i="3" s="1"/>
  <c r="E358" i="3"/>
  <c r="D358" i="3" s="1"/>
  <c r="H358" i="3" s="1"/>
  <c r="G358" i="3" s="1"/>
  <c r="K358" i="3" s="1"/>
  <c r="J358" i="3" s="1"/>
  <c r="N358" i="3" s="1"/>
  <c r="M358" i="3" s="1"/>
  <c r="E357" i="3"/>
  <c r="D357" i="3" s="1"/>
  <c r="H357" i="3" s="1"/>
  <c r="G357" i="3" s="1"/>
  <c r="K357" i="3" s="1"/>
  <c r="J357" i="3" s="1"/>
  <c r="N357" i="3" s="1"/>
  <c r="M357" i="3" s="1"/>
  <c r="E356" i="3"/>
  <c r="D356" i="3" s="1"/>
  <c r="H356" i="3" s="1"/>
  <c r="G356" i="3" s="1"/>
  <c r="K356" i="3" s="1"/>
  <c r="J356" i="3" s="1"/>
  <c r="N356" i="3" s="1"/>
  <c r="M356" i="3" s="1"/>
  <c r="E355" i="3"/>
  <c r="D355" i="3" s="1"/>
  <c r="H355" i="3" s="1"/>
  <c r="G355" i="3" s="1"/>
  <c r="K355" i="3" s="1"/>
  <c r="J355" i="3" s="1"/>
  <c r="N355" i="3" s="1"/>
  <c r="M355" i="3" s="1"/>
  <c r="E354" i="3"/>
  <c r="D354" i="3" s="1"/>
  <c r="H354" i="3" s="1"/>
  <c r="G354" i="3" s="1"/>
  <c r="K354" i="3" s="1"/>
  <c r="J354" i="3" s="1"/>
  <c r="N354" i="3" s="1"/>
  <c r="M354" i="3" s="1"/>
  <c r="E353" i="3"/>
  <c r="D353" i="3" s="1"/>
  <c r="H353" i="3" s="1"/>
  <c r="G353" i="3" s="1"/>
  <c r="K353" i="3" s="1"/>
  <c r="J353" i="3" s="1"/>
  <c r="N353" i="3" s="1"/>
  <c r="M353" i="3" s="1"/>
  <c r="E352" i="3"/>
  <c r="D352" i="3" s="1"/>
  <c r="H352" i="3" s="1"/>
  <c r="G352" i="3" s="1"/>
  <c r="K352" i="3" s="1"/>
  <c r="J352" i="3" s="1"/>
  <c r="N352" i="3" s="1"/>
  <c r="M352" i="3" s="1"/>
  <c r="E351" i="3"/>
  <c r="D351" i="3" s="1"/>
  <c r="H351" i="3" s="1"/>
  <c r="G351" i="3" s="1"/>
  <c r="K351" i="3" s="1"/>
  <c r="J351" i="3" s="1"/>
  <c r="N351" i="3" s="1"/>
  <c r="M351" i="3" s="1"/>
  <c r="E350" i="3"/>
  <c r="D350" i="3" s="1"/>
  <c r="H350" i="3" s="1"/>
  <c r="G350" i="3" s="1"/>
  <c r="K350" i="3" s="1"/>
  <c r="J350" i="3" s="1"/>
  <c r="N350" i="3" s="1"/>
  <c r="M350" i="3" s="1"/>
  <c r="E349" i="3"/>
  <c r="D349" i="3" s="1"/>
  <c r="H349" i="3" s="1"/>
  <c r="G349" i="3" s="1"/>
  <c r="K349" i="3" s="1"/>
  <c r="J349" i="3" s="1"/>
  <c r="N349" i="3" s="1"/>
  <c r="M349" i="3" s="1"/>
  <c r="E348" i="3"/>
  <c r="D348" i="3" s="1"/>
  <c r="H348" i="3" s="1"/>
  <c r="G348" i="3" s="1"/>
  <c r="K348" i="3" s="1"/>
  <c r="J348" i="3" s="1"/>
  <c r="N348" i="3" s="1"/>
  <c r="M348" i="3" s="1"/>
  <c r="E347" i="3"/>
  <c r="D347" i="3" s="1"/>
  <c r="H347" i="3" s="1"/>
  <c r="G347" i="3" s="1"/>
  <c r="K347" i="3" s="1"/>
  <c r="J347" i="3" s="1"/>
  <c r="N347" i="3" s="1"/>
  <c r="M347" i="3" s="1"/>
  <c r="E346" i="3"/>
  <c r="D346" i="3" s="1"/>
  <c r="H346" i="3" s="1"/>
  <c r="G346" i="3" s="1"/>
  <c r="K346" i="3" s="1"/>
  <c r="J346" i="3" s="1"/>
  <c r="N346" i="3" s="1"/>
  <c r="M346" i="3" s="1"/>
  <c r="E345" i="3"/>
  <c r="D345" i="3" s="1"/>
  <c r="H345" i="3" s="1"/>
  <c r="G345" i="3" s="1"/>
  <c r="K345" i="3" s="1"/>
  <c r="J345" i="3" s="1"/>
  <c r="N345" i="3" s="1"/>
  <c r="M345" i="3" s="1"/>
  <c r="E344" i="3"/>
  <c r="D344" i="3" s="1"/>
  <c r="H344" i="3" s="1"/>
  <c r="G344" i="3" s="1"/>
  <c r="K344" i="3" s="1"/>
  <c r="J344" i="3" s="1"/>
  <c r="N344" i="3" s="1"/>
  <c r="M344" i="3" s="1"/>
  <c r="E343" i="3"/>
  <c r="D343" i="3" s="1"/>
  <c r="H343" i="3" s="1"/>
  <c r="G343" i="3" s="1"/>
  <c r="K343" i="3" s="1"/>
  <c r="J343" i="3" s="1"/>
  <c r="N343" i="3" s="1"/>
  <c r="M343" i="3" s="1"/>
  <c r="E342" i="3"/>
  <c r="D342" i="3" s="1"/>
  <c r="H342" i="3" s="1"/>
  <c r="G342" i="3" s="1"/>
  <c r="K342" i="3" s="1"/>
  <c r="J342" i="3" s="1"/>
  <c r="N342" i="3" s="1"/>
  <c r="M342" i="3" s="1"/>
  <c r="E341" i="3"/>
  <c r="D341" i="3" s="1"/>
  <c r="H341" i="3" s="1"/>
  <c r="G341" i="3" s="1"/>
  <c r="K341" i="3" s="1"/>
  <c r="J341" i="3" s="1"/>
  <c r="N341" i="3" s="1"/>
  <c r="M341" i="3" s="1"/>
  <c r="E340" i="3"/>
  <c r="D340" i="3" s="1"/>
  <c r="H340" i="3" s="1"/>
  <c r="G340" i="3" s="1"/>
  <c r="K340" i="3" s="1"/>
  <c r="J340" i="3" s="1"/>
  <c r="N340" i="3" s="1"/>
  <c r="M340" i="3" s="1"/>
  <c r="E339" i="3"/>
  <c r="D339" i="3" s="1"/>
  <c r="H339" i="3" s="1"/>
  <c r="G339" i="3" s="1"/>
  <c r="K339" i="3" s="1"/>
  <c r="J339" i="3" s="1"/>
  <c r="N339" i="3" s="1"/>
  <c r="M339" i="3" s="1"/>
  <c r="E338" i="3"/>
  <c r="D338" i="3" s="1"/>
  <c r="H338" i="3" s="1"/>
  <c r="G338" i="3" s="1"/>
  <c r="K338" i="3" s="1"/>
  <c r="J338" i="3" s="1"/>
  <c r="N338" i="3" s="1"/>
  <c r="M338" i="3" s="1"/>
  <c r="E337" i="3"/>
  <c r="D337" i="3" s="1"/>
  <c r="H337" i="3" s="1"/>
  <c r="G337" i="3" s="1"/>
  <c r="K337" i="3" s="1"/>
  <c r="J337" i="3" s="1"/>
  <c r="N337" i="3" s="1"/>
  <c r="M337" i="3" s="1"/>
  <c r="E336" i="3"/>
  <c r="D336" i="3" s="1"/>
  <c r="H336" i="3" s="1"/>
  <c r="G336" i="3" s="1"/>
  <c r="K336" i="3" s="1"/>
  <c r="J336" i="3" s="1"/>
  <c r="N336" i="3" s="1"/>
  <c r="M336" i="3" s="1"/>
  <c r="E335" i="3"/>
  <c r="D335" i="3" s="1"/>
  <c r="H335" i="3" s="1"/>
  <c r="G335" i="3" s="1"/>
  <c r="K335" i="3" s="1"/>
  <c r="J335" i="3" s="1"/>
  <c r="N335" i="3" s="1"/>
  <c r="M335" i="3" s="1"/>
  <c r="E334" i="3"/>
  <c r="D334" i="3" s="1"/>
  <c r="H334" i="3" s="1"/>
  <c r="G334" i="3" s="1"/>
  <c r="K334" i="3" s="1"/>
  <c r="J334" i="3" s="1"/>
  <c r="N334" i="3" s="1"/>
  <c r="M334" i="3" s="1"/>
  <c r="E333" i="3"/>
  <c r="D333" i="3" s="1"/>
  <c r="H333" i="3" s="1"/>
  <c r="G333" i="3" s="1"/>
  <c r="K333" i="3" s="1"/>
  <c r="J333" i="3" s="1"/>
  <c r="N333" i="3" s="1"/>
  <c r="M333" i="3" s="1"/>
  <c r="E332" i="3"/>
  <c r="D332" i="3" s="1"/>
  <c r="H332" i="3" s="1"/>
  <c r="G332" i="3" s="1"/>
  <c r="K332" i="3" s="1"/>
  <c r="J332" i="3" s="1"/>
  <c r="N332" i="3" s="1"/>
  <c r="M332" i="3" s="1"/>
  <c r="E331" i="3"/>
  <c r="D331" i="3" s="1"/>
  <c r="H331" i="3" s="1"/>
  <c r="G331" i="3" s="1"/>
  <c r="K331" i="3" s="1"/>
  <c r="J331" i="3" s="1"/>
  <c r="N331" i="3" s="1"/>
  <c r="M331" i="3" s="1"/>
  <c r="E330" i="3"/>
  <c r="D330" i="3" s="1"/>
  <c r="H330" i="3" s="1"/>
  <c r="G330" i="3" s="1"/>
  <c r="K330" i="3" s="1"/>
  <c r="J330" i="3" s="1"/>
  <c r="N330" i="3" s="1"/>
  <c r="M330" i="3" s="1"/>
  <c r="E329" i="3"/>
  <c r="D329" i="3" s="1"/>
  <c r="H329" i="3" s="1"/>
  <c r="G329" i="3" s="1"/>
  <c r="K329" i="3" s="1"/>
  <c r="J329" i="3" s="1"/>
  <c r="N329" i="3" s="1"/>
  <c r="M329" i="3" s="1"/>
  <c r="E328" i="3"/>
  <c r="D328" i="3" s="1"/>
  <c r="H328" i="3" s="1"/>
  <c r="G328" i="3" s="1"/>
  <c r="K328" i="3" s="1"/>
  <c r="J328" i="3" s="1"/>
  <c r="N328" i="3" s="1"/>
  <c r="M328" i="3" s="1"/>
  <c r="E327" i="3"/>
  <c r="D327" i="3" s="1"/>
  <c r="H327" i="3" s="1"/>
  <c r="G327" i="3" s="1"/>
  <c r="K327" i="3" s="1"/>
  <c r="J327" i="3" s="1"/>
  <c r="N327" i="3" s="1"/>
  <c r="M327" i="3" s="1"/>
  <c r="E326" i="3"/>
  <c r="D326" i="3" s="1"/>
  <c r="H326" i="3" s="1"/>
  <c r="G326" i="3" s="1"/>
  <c r="K326" i="3" s="1"/>
  <c r="J326" i="3" s="1"/>
  <c r="N326" i="3" s="1"/>
  <c r="M326" i="3" s="1"/>
  <c r="E325" i="3"/>
  <c r="D325" i="3" s="1"/>
  <c r="H325" i="3" s="1"/>
  <c r="G325" i="3" s="1"/>
  <c r="K325" i="3" s="1"/>
  <c r="J325" i="3" s="1"/>
  <c r="N325" i="3" s="1"/>
  <c r="M325" i="3" s="1"/>
  <c r="E324" i="3"/>
  <c r="D324" i="3" s="1"/>
  <c r="H324" i="3" s="1"/>
  <c r="G324" i="3" s="1"/>
  <c r="K324" i="3" s="1"/>
  <c r="J324" i="3" s="1"/>
  <c r="N324" i="3" s="1"/>
  <c r="M324" i="3" s="1"/>
  <c r="E323" i="3"/>
  <c r="D323" i="3" s="1"/>
  <c r="H323" i="3" s="1"/>
  <c r="G323" i="3" s="1"/>
  <c r="K323" i="3" s="1"/>
  <c r="J323" i="3" s="1"/>
  <c r="N323" i="3" s="1"/>
  <c r="M323" i="3" s="1"/>
  <c r="E322" i="3"/>
  <c r="D322" i="3" s="1"/>
  <c r="H322" i="3" s="1"/>
  <c r="G322" i="3" s="1"/>
  <c r="K322" i="3" s="1"/>
  <c r="J322" i="3" s="1"/>
  <c r="N322" i="3" s="1"/>
  <c r="M322" i="3" s="1"/>
  <c r="E321" i="3"/>
  <c r="D321" i="3" s="1"/>
  <c r="H321" i="3" s="1"/>
  <c r="G321" i="3" s="1"/>
  <c r="K321" i="3" s="1"/>
  <c r="J321" i="3" s="1"/>
  <c r="N321" i="3" s="1"/>
  <c r="M321" i="3" s="1"/>
  <c r="E320" i="3"/>
  <c r="D320" i="3" s="1"/>
  <c r="H320" i="3" s="1"/>
  <c r="G320" i="3" s="1"/>
  <c r="K320" i="3" s="1"/>
  <c r="J320" i="3" s="1"/>
  <c r="N320" i="3" s="1"/>
  <c r="M320" i="3" s="1"/>
  <c r="E319" i="3"/>
  <c r="D319" i="3" s="1"/>
  <c r="H319" i="3" s="1"/>
  <c r="G319" i="3" s="1"/>
  <c r="K319" i="3" s="1"/>
  <c r="J319" i="3" s="1"/>
  <c r="N319" i="3" s="1"/>
  <c r="M319" i="3" s="1"/>
  <c r="E318" i="3"/>
  <c r="D318" i="3" s="1"/>
  <c r="H318" i="3" s="1"/>
  <c r="G318" i="3" s="1"/>
  <c r="K318" i="3" s="1"/>
  <c r="J318" i="3" s="1"/>
  <c r="N318" i="3" s="1"/>
  <c r="M318" i="3" s="1"/>
  <c r="E317" i="3"/>
  <c r="D317" i="3" s="1"/>
  <c r="H317" i="3" s="1"/>
  <c r="G317" i="3" s="1"/>
  <c r="K317" i="3" s="1"/>
  <c r="J317" i="3" s="1"/>
  <c r="N317" i="3" s="1"/>
  <c r="M317" i="3" s="1"/>
  <c r="E316" i="3"/>
  <c r="D316" i="3" s="1"/>
  <c r="H316" i="3" s="1"/>
  <c r="G316" i="3" s="1"/>
  <c r="K316" i="3" s="1"/>
  <c r="J316" i="3" s="1"/>
  <c r="N316" i="3" s="1"/>
  <c r="M316" i="3" s="1"/>
  <c r="E315" i="3"/>
  <c r="D315" i="3" s="1"/>
  <c r="H315" i="3" s="1"/>
  <c r="G315" i="3" s="1"/>
  <c r="K315" i="3" s="1"/>
  <c r="J315" i="3" s="1"/>
  <c r="N315" i="3" s="1"/>
  <c r="M315" i="3" s="1"/>
  <c r="E314" i="3"/>
  <c r="D314" i="3" s="1"/>
  <c r="H314" i="3" s="1"/>
  <c r="G314" i="3" s="1"/>
  <c r="K314" i="3" s="1"/>
  <c r="J314" i="3" s="1"/>
  <c r="N314" i="3" s="1"/>
  <c r="M314" i="3" s="1"/>
  <c r="E313" i="3"/>
  <c r="D313" i="3" s="1"/>
  <c r="H313" i="3" s="1"/>
  <c r="G313" i="3" s="1"/>
  <c r="K313" i="3" s="1"/>
  <c r="J313" i="3" s="1"/>
  <c r="N313" i="3" s="1"/>
  <c r="M313" i="3" s="1"/>
  <c r="E312" i="3"/>
  <c r="D312" i="3" s="1"/>
  <c r="H312" i="3" s="1"/>
  <c r="G312" i="3" s="1"/>
  <c r="K312" i="3" s="1"/>
  <c r="J312" i="3" s="1"/>
  <c r="N312" i="3" s="1"/>
  <c r="M312" i="3" s="1"/>
  <c r="E311" i="3"/>
  <c r="D311" i="3" s="1"/>
  <c r="H311" i="3" s="1"/>
  <c r="G311" i="3" s="1"/>
  <c r="K311" i="3" s="1"/>
  <c r="J311" i="3" s="1"/>
  <c r="N311" i="3" s="1"/>
  <c r="M311" i="3" s="1"/>
  <c r="E310" i="3"/>
  <c r="D310" i="3" s="1"/>
  <c r="H310" i="3" s="1"/>
  <c r="G310" i="3" s="1"/>
  <c r="K310" i="3" s="1"/>
  <c r="J310" i="3" s="1"/>
  <c r="N310" i="3" s="1"/>
  <c r="M310" i="3" s="1"/>
  <c r="E309" i="3"/>
  <c r="D309" i="3" s="1"/>
  <c r="H309" i="3" s="1"/>
  <c r="G309" i="3" s="1"/>
  <c r="K309" i="3" s="1"/>
  <c r="J309" i="3" s="1"/>
  <c r="N309" i="3" s="1"/>
  <c r="M309" i="3" s="1"/>
  <c r="E308" i="3"/>
  <c r="D308" i="3" s="1"/>
  <c r="H308" i="3" s="1"/>
  <c r="G308" i="3" s="1"/>
  <c r="K308" i="3" s="1"/>
  <c r="J308" i="3" s="1"/>
  <c r="N308" i="3" s="1"/>
  <c r="M308" i="3" s="1"/>
  <c r="E307" i="3"/>
  <c r="D307" i="3" s="1"/>
  <c r="H307" i="3" s="1"/>
  <c r="G307" i="3" s="1"/>
  <c r="K307" i="3" s="1"/>
  <c r="J307" i="3" s="1"/>
  <c r="N307" i="3" s="1"/>
  <c r="M307" i="3" s="1"/>
  <c r="E306" i="3"/>
  <c r="D306" i="3" s="1"/>
  <c r="H306" i="3" s="1"/>
  <c r="G306" i="3" s="1"/>
  <c r="K306" i="3" s="1"/>
  <c r="J306" i="3" s="1"/>
  <c r="N306" i="3" s="1"/>
  <c r="M306" i="3" s="1"/>
  <c r="E305" i="3"/>
  <c r="D305" i="3" s="1"/>
  <c r="H305" i="3" s="1"/>
  <c r="G305" i="3" s="1"/>
  <c r="K305" i="3" s="1"/>
  <c r="J305" i="3" s="1"/>
  <c r="N305" i="3" s="1"/>
  <c r="M305" i="3" s="1"/>
  <c r="E304" i="3"/>
  <c r="D304" i="3" s="1"/>
  <c r="H304" i="3" s="1"/>
  <c r="G304" i="3" s="1"/>
  <c r="K304" i="3" s="1"/>
  <c r="J304" i="3" s="1"/>
  <c r="N304" i="3" s="1"/>
  <c r="M304" i="3" s="1"/>
  <c r="E303" i="3"/>
  <c r="D303" i="3" s="1"/>
  <c r="H303" i="3" s="1"/>
  <c r="G303" i="3" s="1"/>
  <c r="K303" i="3" s="1"/>
  <c r="J303" i="3" s="1"/>
  <c r="N303" i="3" s="1"/>
  <c r="M303" i="3" s="1"/>
  <c r="E302" i="3"/>
  <c r="D302" i="3" s="1"/>
  <c r="H302" i="3" s="1"/>
  <c r="G302" i="3" s="1"/>
  <c r="K302" i="3" s="1"/>
  <c r="J302" i="3" s="1"/>
  <c r="N302" i="3" s="1"/>
  <c r="M302" i="3" s="1"/>
  <c r="E301" i="3"/>
  <c r="D301" i="3" s="1"/>
  <c r="H301" i="3" s="1"/>
  <c r="G301" i="3" s="1"/>
  <c r="K301" i="3" s="1"/>
  <c r="J301" i="3" s="1"/>
  <c r="N301" i="3" s="1"/>
  <c r="M301" i="3" s="1"/>
  <c r="E300" i="3"/>
  <c r="D300" i="3" s="1"/>
  <c r="H300" i="3" s="1"/>
  <c r="G300" i="3" s="1"/>
  <c r="K300" i="3" s="1"/>
  <c r="J300" i="3" s="1"/>
  <c r="N300" i="3" s="1"/>
  <c r="M300" i="3" s="1"/>
  <c r="E299" i="3"/>
  <c r="D299" i="3" s="1"/>
  <c r="H299" i="3" s="1"/>
  <c r="G299" i="3" s="1"/>
  <c r="K299" i="3" s="1"/>
  <c r="J299" i="3" s="1"/>
  <c r="N299" i="3" s="1"/>
  <c r="M299" i="3" s="1"/>
  <c r="E298" i="3"/>
  <c r="D298" i="3" s="1"/>
  <c r="H298" i="3" s="1"/>
  <c r="G298" i="3" s="1"/>
  <c r="K298" i="3" s="1"/>
  <c r="J298" i="3" s="1"/>
  <c r="N298" i="3" s="1"/>
  <c r="M298" i="3" s="1"/>
  <c r="E297" i="3"/>
  <c r="D297" i="3" s="1"/>
  <c r="H297" i="3" s="1"/>
  <c r="G297" i="3" s="1"/>
  <c r="K297" i="3" s="1"/>
  <c r="J297" i="3" s="1"/>
  <c r="N297" i="3" s="1"/>
  <c r="M297" i="3" s="1"/>
  <c r="E296" i="3"/>
  <c r="D296" i="3" s="1"/>
  <c r="H296" i="3" s="1"/>
  <c r="G296" i="3" s="1"/>
  <c r="K296" i="3" s="1"/>
  <c r="J296" i="3" s="1"/>
  <c r="N296" i="3" s="1"/>
  <c r="M296" i="3" s="1"/>
  <c r="E295" i="3"/>
  <c r="D295" i="3" s="1"/>
  <c r="H295" i="3" s="1"/>
  <c r="G295" i="3" s="1"/>
  <c r="K295" i="3" s="1"/>
  <c r="J295" i="3" s="1"/>
  <c r="N295" i="3" s="1"/>
  <c r="M295" i="3" s="1"/>
  <c r="E294" i="3"/>
  <c r="D294" i="3" s="1"/>
  <c r="H294" i="3" s="1"/>
  <c r="G294" i="3" s="1"/>
  <c r="K294" i="3" s="1"/>
  <c r="J294" i="3" s="1"/>
  <c r="N294" i="3" s="1"/>
  <c r="M294" i="3" s="1"/>
  <c r="E293" i="3"/>
  <c r="D293" i="3" s="1"/>
  <c r="H293" i="3" s="1"/>
  <c r="G293" i="3" s="1"/>
  <c r="K293" i="3" s="1"/>
  <c r="J293" i="3" s="1"/>
  <c r="N293" i="3" s="1"/>
  <c r="M293" i="3" s="1"/>
  <c r="E292" i="3"/>
  <c r="D292" i="3" s="1"/>
  <c r="H292" i="3" s="1"/>
  <c r="G292" i="3" s="1"/>
  <c r="K292" i="3" s="1"/>
  <c r="J292" i="3" s="1"/>
  <c r="N292" i="3" s="1"/>
  <c r="M292" i="3" s="1"/>
  <c r="E291" i="3"/>
  <c r="D291" i="3" s="1"/>
  <c r="H291" i="3" s="1"/>
  <c r="G291" i="3" s="1"/>
  <c r="K291" i="3" s="1"/>
  <c r="J291" i="3" s="1"/>
  <c r="N291" i="3" s="1"/>
  <c r="M291" i="3" s="1"/>
  <c r="E290" i="3"/>
  <c r="D290" i="3" s="1"/>
  <c r="H290" i="3" s="1"/>
  <c r="G290" i="3" s="1"/>
  <c r="K290" i="3" s="1"/>
  <c r="J290" i="3" s="1"/>
  <c r="N290" i="3" s="1"/>
  <c r="M290" i="3" s="1"/>
  <c r="E289" i="3"/>
  <c r="D289" i="3" s="1"/>
  <c r="H289" i="3" s="1"/>
  <c r="G289" i="3" s="1"/>
  <c r="K289" i="3" s="1"/>
  <c r="J289" i="3" s="1"/>
  <c r="N289" i="3" s="1"/>
  <c r="M289" i="3" s="1"/>
  <c r="E288" i="3"/>
  <c r="D288" i="3" s="1"/>
  <c r="H288" i="3" s="1"/>
  <c r="G288" i="3" s="1"/>
  <c r="K288" i="3" s="1"/>
  <c r="J288" i="3" s="1"/>
  <c r="N288" i="3" s="1"/>
  <c r="M288" i="3" s="1"/>
  <c r="E287" i="3"/>
  <c r="D287" i="3" s="1"/>
  <c r="H287" i="3" s="1"/>
  <c r="G287" i="3" s="1"/>
  <c r="K287" i="3" s="1"/>
  <c r="J287" i="3" s="1"/>
  <c r="N287" i="3" s="1"/>
  <c r="M287" i="3" s="1"/>
  <c r="E286" i="3"/>
  <c r="D286" i="3" s="1"/>
  <c r="H286" i="3" s="1"/>
  <c r="G286" i="3" s="1"/>
  <c r="K286" i="3" s="1"/>
  <c r="J286" i="3" s="1"/>
  <c r="N286" i="3" s="1"/>
  <c r="M286" i="3" s="1"/>
  <c r="E285" i="3"/>
  <c r="D285" i="3" s="1"/>
  <c r="H285" i="3" s="1"/>
  <c r="G285" i="3" s="1"/>
  <c r="K285" i="3" s="1"/>
  <c r="J285" i="3" s="1"/>
  <c r="N285" i="3" s="1"/>
  <c r="M285" i="3" s="1"/>
  <c r="E284" i="3"/>
  <c r="D284" i="3" s="1"/>
  <c r="H284" i="3" s="1"/>
  <c r="G284" i="3" s="1"/>
  <c r="K284" i="3" s="1"/>
  <c r="J284" i="3" s="1"/>
  <c r="N284" i="3" s="1"/>
  <c r="M284" i="3" s="1"/>
  <c r="E283" i="3"/>
  <c r="D283" i="3" s="1"/>
  <c r="H283" i="3" s="1"/>
  <c r="G283" i="3" s="1"/>
  <c r="K283" i="3" s="1"/>
  <c r="J283" i="3" s="1"/>
  <c r="N283" i="3" s="1"/>
  <c r="M283" i="3" s="1"/>
  <c r="E282" i="3"/>
  <c r="D282" i="3" s="1"/>
  <c r="H282" i="3" s="1"/>
  <c r="G282" i="3" s="1"/>
  <c r="K282" i="3" s="1"/>
  <c r="J282" i="3" s="1"/>
  <c r="N282" i="3" s="1"/>
  <c r="M282" i="3" s="1"/>
  <c r="E281" i="3"/>
  <c r="D281" i="3" s="1"/>
  <c r="H281" i="3" s="1"/>
  <c r="G281" i="3" s="1"/>
  <c r="K281" i="3" s="1"/>
  <c r="J281" i="3" s="1"/>
  <c r="N281" i="3" s="1"/>
  <c r="M281" i="3" s="1"/>
  <c r="E280" i="3"/>
  <c r="D280" i="3" s="1"/>
  <c r="H280" i="3" s="1"/>
  <c r="G280" i="3" s="1"/>
  <c r="K280" i="3" s="1"/>
  <c r="J280" i="3" s="1"/>
  <c r="N280" i="3" s="1"/>
  <c r="M280" i="3" s="1"/>
  <c r="E279" i="3"/>
  <c r="D279" i="3" s="1"/>
  <c r="H279" i="3" s="1"/>
  <c r="G279" i="3" s="1"/>
  <c r="K279" i="3" s="1"/>
  <c r="J279" i="3" s="1"/>
  <c r="N279" i="3" s="1"/>
  <c r="M279" i="3" s="1"/>
  <c r="E278" i="3"/>
  <c r="D278" i="3" s="1"/>
  <c r="H278" i="3" s="1"/>
  <c r="G278" i="3" s="1"/>
  <c r="K278" i="3" s="1"/>
  <c r="J278" i="3" s="1"/>
  <c r="N278" i="3" s="1"/>
  <c r="M278" i="3" s="1"/>
  <c r="E277" i="3"/>
  <c r="D277" i="3" s="1"/>
  <c r="H277" i="3" s="1"/>
  <c r="G277" i="3" s="1"/>
  <c r="K277" i="3" s="1"/>
  <c r="J277" i="3" s="1"/>
  <c r="N277" i="3" s="1"/>
  <c r="M277" i="3" s="1"/>
  <c r="E276" i="3"/>
  <c r="D276" i="3" s="1"/>
  <c r="H276" i="3" s="1"/>
  <c r="G276" i="3" s="1"/>
  <c r="K276" i="3" s="1"/>
  <c r="J276" i="3" s="1"/>
  <c r="N276" i="3" s="1"/>
  <c r="M276" i="3" s="1"/>
  <c r="E275" i="3"/>
  <c r="D275" i="3" s="1"/>
  <c r="H275" i="3" s="1"/>
  <c r="G275" i="3" s="1"/>
  <c r="K275" i="3" s="1"/>
  <c r="J275" i="3" s="1"/>
  <c r="N275" i="3" s="1"/>
  <c r="M275" i="3" s="1"/>
  <c r="E274" i="3"/>
  <c r="D274" i="3" s="1"/>
  <c r="H274" i="3" s="1"/>
  <c r="G274" i="3" s="1"/>
  <c r="K274" i="3" s="1"/>
  <c r="J274" i="3" s="1"/>
  <c r="N274" i="3" s="1"/>
  <c r="M274" i="3" s="1"/>
  <c r="E273" i="3"/>
  <c r="D273" i="3" s="1"/>
  <c r="H273" i="3" s="1"/>
  <c r="G273" i="3" s="1"/>
  <c r="K273" i="3" s="1"/>
  <c r="J273" i="3" s="1"/>
  <c r="N273" i="3" s="1"/>
  <c r="M273" i="3" s="1"/>
  <c r="E272" i="3"/>
  <c r="D272" i="3" s="1"/>
  <c r="H272" i="3" s="1"/>
  <c r="G272" i="3" s="1"/>
  <c r="K272" i="3" s="1"/>
  <c r="J272" i="3" s="1"/>
  <c r="N272" i="3" s="1"/>
  <c r="M272" i="3" s="1"/>
  <c r="E271" i="3"/>
  <c r="D271" i="3" s="1"/>
  <c r="H271" i="3" s="1"/>
  <c r="G271" i="3" s="1"/>
  <c r="K271" i="3" s="1"/>
  <c r="J271" i="3" s="1"/>
  <c r="N271" i="3" s="1"/>
  <c r="M271" i="3" s="1"/>
  <c r="E270" i="3"/>
  <c r="D270" i="3" s="1"/>
  <c r="H270" i="3" s="1"/>
  <c r="G270" i="3" s="1"/>
  <c r="K270" i="3" s="1"/>
  <c r="J270" i="3" s="1"/>
  <c r="N270" i="3" s="1"/>
  <c r="M270" i="3" s="1"/>
  <c r="E269" i="3"/>
  <c r="D269" i="3" s="1"/>
  <c r="H269" i="3" s="1"/>
  <c r="G269" i="3" s="1"/>
  <c r="K269" i="3" s="1"/>
  <c r="J269" i="3" s="1"/>
  <c r="N269" i="3" s="1"/>
  <c r="M269" i="3" s="1"/>
  <c r="E268" i="3"/>
  <c r="D268" i="3" s="1"/>
  <c r="H268" i="3" s="1"/>
  <c r="G268" i="3" s="1"/>
  <c r="K268" i="3" s="1"/>
  <c r="J268" i="3" s="1"/>
  <c r="N268" i="3" s="1"/>
  <c r="M268" i="3" s="1"/>
  <c r="E267" i="3"/>
  <c r="D267" i="3" s="1"/>
  <c r="H267" i="3" s="1"/>
  <c r="G267" i="3" s="1"/>
  <c r="K267" i="3" s="1"/>
  <c r="J267" i="3" s="1"/>
  <c r="N267" i="3" s="1"/>
  <c r="M267" i="3" s="1"/>
  <c r="E266" i="3"/>
  <c r="D266" i="3" s="1"/>
  <c r="H266" i="3" s="1"/>
  <c r="G266" i="3" s="1"/>
  <c r="K266" i="3" s="1"/>
  <c r="J266" i="3" s="1"/>
  <c r="N266" i="3" s="1"/>
  <c r="M266" i="3" s="1"/>
  <c r="E265" i="3"/>
  <c r="D265" i="3" s="1"/>
  <c r="H265" i="3" s="1"/>
  <c r="G265" i="3" s="1"/>
  <c r="K265" i="3" s="1"/>
  <c r="J265" i="3" s="1"/>
  <c r="N265" i="3" s="1"/>
  <c r="M265" i="3" s="1"/>
  <c r="E264" i="3"/>
  <c r="D264" i="3" s="1"/>
  <c r="H264" i="3" s="1"/>
  <c r="G264" i="3" s="1"/>
  <c r="K264" i="3" s="1"/>
  <c r="J264" i="3" s="1"/>
  <c r="N264" i="3" s="1"/>
  <c r="M264" i="3" s="1"/>
  <c r="E263" i="3"/>
  <c r="D263" i="3" s="1"/>
  <c r="H263" i="3" s="1"/>
  <c r="G263" i="3" s="1"/>
  <c r="K263" i="3" s="1"/>
  <c r="J263" i="3" s="1"/>
  <c r="N263" i="3" s="1"/>
  <c r="M263" i="3" s="1"/>
  <c r="E262" i="3"/>
  <c r="D262" i="3" s="1"/>
  <c r="H262" i="3" s="1"/>
  <c r="G262" i="3" s="1"/>
  <c r="K262" i="3" s="1"/>
  <c r="J262" i="3" s="1"/>
  <c r="N262" i="3" s="1"/>
  <c r="M262" i="3" s="1"/>
  <c r="E261" i="3"/>
  <c r="D261" i="3" s="1"/>
  <c r="H261" i="3" s="1"/>
  <c r="G261" i="3" s="1"/>
  <c r="K261" i="3" s="1"/>
  <c r="J261" i="3" s="1"/>
  <c r="N261" i="3" s="1"/>
  <c r="M261" i="3" s="1"/>
  <c r="E260" i="3"/>
  <c r="D260" i="3" s="1"/>
  <c r="H260" i="3" s="1"/>
  <c r="G260" i="3" s="1"/>
  <c r="K260" i="3" s="1"/>
  <c r="J260" i="3" s="1"/>
  <c r="N260" i="3" s="1"/>
  <c r="M260" i="3" s="1"/>
  <c r="E259" i="3"/>
  <c r="D259" i="3" s="1"/>
  <c r="H259" i="3" s="1"/>
  <c r="G259" i="3" s="1"/>
  <c r="K259" i="3" s="1"/>
  <c r="J259" i="3" s="1"/>
  <c r="N259" i="3" s="1"/>
  <c r="M259" i="3" s="1"/>
  <c r="E258" i="3"/>
  <c r="D258" i="3" s="1"/>
  <c r="H258" i="3" s="1"/>
  <c r="G258" i="3" s="1"/>
  <c r="K258" i="3" s="1"/>
  <c r="J258" i="3" s="1"/>
  <c r="N258" i="3" s="1"/>
  <c r="M258" i="3" s="1"/>
  <c r="E257" i="3"/>
  <c r="D257" i="3" s="1"/>
  <c r="H257" i="3" s="1"/>
  <c r="G257" i="3" s="1"/>
  <c r="K257" i="3" s="1"/>
  <c r="J257" i="3" s="1"/>
  <c r="N257" i="3" s="1"/>
  <c r="M257" i="3" s="1"/>
  <c r="E256" i="3"/>
  <c r="D256" i="3" s="1"/>
  <c r="H256" i="3" s="1"/>
  <c r="G256" i="3" s="1"/>
  <c r="K256" i="3" s="1"/>
  <c r="J256" i="3" s="1"/>
  <c r="N256" i="3" s="1"/>
  <c r="M256" i="3" s="1"/>
  <c r="E255" i="3"/>
  <c r="D255" i="3" s="1"/>
  <c r="H255" i="3" s="1"/>
  <c r="G255" i="3" s="1"/>
  <c r="K255" i="3" s="1"/>
  <c r="J255" i="3" s="1"/>
  <c r="N255" i="3" s="1"/>
  <c r="M255" i="3" s="1"/>
  <c r="E254" i="3"/>
  <c r="D254" i="3" s="1"/>
  <c r="H254" i="3" s="1"/>
  <c r="G254" i="3" s="1"/>
  <c r="K254" i="3" s="1"/>
  <c r="J254" i="3" s="1"/>
  <c r="N254" i="3" s="1"/>
  <c r="M254" i="3" s="1"/>
  <c r="E253" i="3"/>
  <c r="D253" i="3" s="1"/>
  <c r="H253" i="3" s="1"/>
  <c r="G253" i="3" s="1"/>
  <c r="K253" i="3" s="1"/>
  <c r="J253" i="3" s="1"/>
  <c r="N253" i="3" s="1"/>
  <c r="M253" i="3" s="1"/>
  <c r="E252" i="3"/>
  <c r="D252" i="3" s="1"/>
  <c r="H252" i="3" s="1"/>
  <c r="G252" i="3" s="1"/>
  <c r="K252" i="3" s="1"/>
  <c r="J252" i="3" s="1"/>
  <c r="N252" i="3" s="1"/>
  <c r="M252" i="3" s="1"/>
  <c r="E251" i="3"/>
  <c r="D251" i="3" s="1"/>
  <c r="H251" i="3" s="1"/>
  <c r="G251" i="3" s="1"/>
  <c r="K251" i="3" s="1"/>
  <c r="J251" i="3" s="1"/>
  <c r="N251" i="3" s="1"/>
  <c r="M251" i="3" s="1"/>
  <c r="E250" i="3"/>
  <c r="D250" i="3" s="1"/>
  <c r="H250" i="3" s="1"/>
  <c r="G250" i="3" s="1"/>
  <c r="K250" i="3" s="1"/>
  <c r="J250" i="3" s="1"/>
  <c r="N250" i="3" s="1"/>
  <c r="M250" i="3" s="1"/>
  <c r="E249" i="3"/>
  <c r="D249" i="3" s="1"/>
  <c r="H249" i="3" s="1"/>
  <c r="G249" i="3" s="1"/>
  <c r="K249" i="3" s="1"/>
  <c r="J249" i="3" s="1"/>
  <c r="N249" i="3" s="1"/>
  <c r="M249" i="3" s="1"/>
  <c r="E248" i="3"/>
  <c r="D248" i="3" s="1"/>
  <c r="H248" i="3" s="1"/>
  <c r="G248" i="3" s="1"/>
  <c r="K248" i="3" s="1"/>
  <c r="J248" i="3" s="1"/>
  <c r="N248" i="3" s="1"/>
  <c r="M248" i="3" s="1"/>
  <c r="E247" i="3"/>
  <c r="D247" i="3" s="1"/>
  <c r="H247" i="3" s="1"/>
  <c r="G247" i="3" s="1"/>
  <c r="K247" i="3" s="1"/>
  <c r="J247" i="3" s="1"/>
  <c r="N247" i="3" s="1"/>
  <c r="M247" i="3" s="1"/>
  <c r="E246" i="3"/>
  <c r="D246" i="3" s="1"/>
  <c r="H246" i="3" s="1"/>
  <c r="G246" i="3" s="1"/>
  <c r="K246" i="3" s="1"/>
  <c r="J246" i="3" s="1"/>
  <c r="N246" i="3" s="1"/>
  <c r="M246" i="3" s="1"/>
  <c r="E245" i="3"/>
  <c r="D245" i="3" s="1"/>
  <c r="H245" i="3" s="1"/>
  <c r="G245" i="3" s="1"/>
  <c r="K245" i="3" s="1"/>
  <c r="J245" i="3" s="1"/>
  <c r="N245" i="3" s="1"/>
  <c r="M245" i="3" s="1"/>
  <c r="E244" i="3"/>
  <c r="D244" i="3" s="1"/>
  <c r="H244" i="3" s="1"/>
  <c r="G244" i="3" s="1"/>
  <c r="K244" i="3" s="1"/>
  <c r="J244" i="3" s="1"/>
  <c r="N244" i="3" s="1"/>
  <c r="M244" i="3" s="1"/>
  <c r="E243" i="3"/>
  <c r="D243" i="3" s="1"/>
  <c r="H243" i="3" s="1"/>
  <c r="G243" i="3" s="1"/>
  <c r="K243" i="3" s="1"/>
  <c r="J243" i="3" s="1"/>
  <c r="N243" i="3" s="1"/>
  <c r="M243" i="3" s="1"/>
  <c r="E242" i="3"/>
  <c r="D242" i="3" s="1"/>
  <c r="H242" i="3" s="1"/>
  <c r="G242" i="3" s="1"/>
  <c r="K242" i="3" s="1"/>
  <c r="J242" i="3" s="1"/>
  <c r="N242" i="3" s="1"/>
  <c r="M242" i="3" s="1"/>
  <c r="E241" i="3"/>
  <c r="D241" i="3" s="1"/>
  <c r="H241" i="3" s="1"/>
  <c r="G241" i="3" s="1"/>
  <c r="K241" i="3" s="1"/>
  <c r="J241" i="3" s="1"/>
  <c r="N241" i="3" s="1"/>
  <c r="M241" i="3" s="1"/>
  <c r="E240" i="3"/>
  <c r="D240" i="3" s="1"/>
  <c r="H240" i="3" s="1"/>
  <c r="G240" i="3" s="1"/>
  <c r="K240" i="3" s="1"/>
  <c r="J240" i="3" s="1"/>
  <c r="N240" i="3" s="1"/>
  <c r="M240" i="3" s="1"/>
  <c r="E239" i="3"/>
  <c r="D239" i="3" s="1"/>
  <c r="H239" i="3" s="1"/>
  <c r="G239" i="3" s="1"/>
  <c r="K239" i="3" s="1"/>
  <c r="J239" i="3" s="1"/>
  <c r="N239" i="3" s="1"/>
  <c r="M239" i="3" s="1"/>
  <c r="E238" i="3"/>
  <c r="D238" i="3" s="1"/>
  <c r="H238" i="3" s="1"/>
  <c r="G238" i="3" s="1"/>
  <c r="K238" i="3" s="1"/>
  <c r="J238" i="3" s="1"/>
  <c r="N238" i="3" s="1"/>
  <c r="M238" i="3" s="1"/>
  <c r="E237" i="3"/>
  <c r="D237" i="3" s="1"/>
  <c r="H237" i="3" s="1"/>
  <c r="G237" i="3" s="1"/>
  <c r="K237" i="3" s="1"/>
  <c r="J237" i="3" s="1"/>
  <c r="N237" i="3" s="1"/>
  <c r="M237" i="3" s="1"/>
  <c r="E236" i="3"/>
  <c r="D236" i="3" s="1"/>
  <c r="H236" i="3" s="1"/>
  <c r="G236" i="3" s="1"/>
  <c r="K236" i="3" s="1"/>
  <c r="J236" i="3" s="1"/>
  <c r="N236" i="3" s="1"/>
  <c r="M236" i="3" s="1"/>
  <c r="E235" i="3"/>
  <c r="D235" i="3" s="1"/>
  <c r="H235" i="3" s="1"/>
  <c r="G235" i="3" s="1"/>
  <c r="K235" i="3" s="1"/>
  <c r="J235" i="3" s="1"/>
  <c r="N235" i="3" s="1"/>
  <c r="M235" i="3" s="1"/>
  <c r="E234" i="3"/>
  <c r="D234" i="3" s="1"/>
  <c r="H234" i="3" s="1"/>
  <c r="G234" i="3" s="1"/>
  <c r="K234" i="3" s="1"/>
  <c r="J234" i="3" s="1"/>
  <c r="N234" i="3" s="1"/>
  <c r="M234" i="3" s="1"/>
  <c r="E233" i="3"/>
  <c r="D233" i="3" s="1"/>
  <c r="H233" i="3" s="1"/>
  <c r="G233" i="3" s="1"/>
  <c r="K233" i="3" s="1"/>
  <c r="J233" i="3" s="1"/>
  <c r="N233" i="3" s="1"/>
  <c r="M233" i="3" s="1"/>
  <c r="E232" i="3"/>
  <c r="D232" i="3"/>
  <c r="H232" i="3" s="1"/>
  <c r="G232" i="3" s="1"/>
  <c r="K232" i="3" s="1"/>
  <c r="J232" i="3" s="1"/>
  <c r="N232" i="3" s="1"/>
  <c r="M232" i="3" s="1"/>
  <c r="E231" i="3"/>
  <c r="D231" i="3" s="1"/>
  <c r="H231" i="3" s="1"/>
  <c r="G231" i="3" s="1"/>
  <c r="K231" i="3" s="1"/>
  <c r="J231" i="3" s="1"/>
  <c r="N231" i="3" s="1"/>
  <c r="M231" i="3" s="1"/>
  <c r="E230" i="3"/>
  <c r="D230" i="3"/>
  <c r="H230" i="3" s="1"/>
  <c r="G230" i="3" s="1"/>
  <c r="K230" i="3" s="1"/>
  <c r="J230" i="3" s="1"/>
  <c r="N230" i="3" s="1"/>
  <c r="M230" i="3" s="1"/>
  <c r="E229" i="3"/>
  <c r="D229" i="3"/>
  <c r="H229" i="3" s="1"/>
  <c r="G229" i="3" s="1"/>
  <c r="K229" i="3" s="1"/>
  <c r="J229" i="3" s="1"/>
  <c r="N229" i="3" s="1"/>
  <c r="M229" i="3" s="1"/>
  <c r="E228" i="3"/>
  <c r="D228" i="3"/>
  <c r="H228" i="3" s="1"/>
  <c r="G228" i="3" s="1"/>
  <c r="K228" i="3" s="1"/>
  <c r="J228" i="3" s="1"/>
  <c r="N228" i="3" s="1"/>
  <c r="M228" i="3" s="1"/>
  <c r="E227" i="3"/>
  <c r="D227" i="3"/>
  <c r="H227" i="3" s="1"/>
  <c r="G227" i="3" s="1"/>
  <c r="K227" i="3" s="1"/>
  <c r="J227" i="3" s="1"/>
  <c r="N227" i="3" s="1"/>
  <c r="M227" i="3" s="1"/>
  <c r="E226" i="3"/>
  <c r="D226" i="3"/>
  <c r="H226" i="3" s="1"/>
  <c r="G226" i="3" s="1"/>
  <c r="K226" i="3" s="1"/>
  <c r="J226" i="3" s="1"/>
  <c r="N226" i="3" s="1"/>
  <c r="M226" i="3" s="1"/>
  <c r="E225" i="3"/>
  <c r="D225" i="3" s="1"/>
  <c r="H225" i="3" s="1"/>
  <c r="G225" i="3" s="1"/>
  <c r="K225" i="3" s="1"/>
  <c r="J225" i="3" s="1"/>
  <c r="N225" i="3" s="1"/>
  <c r="M225" i="3" s="1"/>
  <c r="E224" i="3"/>
  <c r="D224" i="3"/>
  <c r="H224" i="3" s="1"/>
  <c r="G224" i="3" s="1"/>
  <c r="K224" i="3" s="1"/>
  <c r="J224" i="3" s="1"/>
  <c r="N224" i="3" s="1"/>
  <c r="M224" i="3" s="1"/>
  <c r="E223" i="3"/>
  <c r="D223" i="3" s="1"/>
  <c r="H223" i="3" s="1"/>
  <c r="G223" i="3" s="1"/>
  <c r="K223" i="3" s="1"/>
  <c r="J223" i="3" s="1"/>
  <c r="N223" i="3" s="1"/>
  <c r="M223" i="3" s="1"/>
  <c r="E222" i="3"/>
  <c r="D222" i="3"/>
  <c r="H222" i="3" s="1"/>
  <c r="G222" i="3" s="1"/>
  <c r="K222" i="3" s="1"/>
  <c r="J222" i="3" s="1"/>
  <c r="N222" i="3" s="1"/>
  <c r="M222" i="3" s="1"/>
  <c r="E221" i="3"/>
  <c r="D221" i="3"/>
  <c r="H221" i="3" s="1"/>
  <c r="G221" i="3" s="1"/>
  <c r="K221" i="3" s="1"/>
  <c r="J221" i="3" s="1"/>
  <c r="N221" i="3" s="1"/>
  <c r="M221" i="3" s="1"/>
  <c r="E220" i="3"/>
  <c r="D220" i="3"/>
  <c r="H220" i="3" s="1"/>
  <c r="G220" i="3" s="1"/>
  <c r="K220" i="3" s="1"/>
  <c r="J220" i="3" s="1"/>
  <c r="N220" i="3" s="1"/>
  <c r="M220" i="3" s="1"/>
  <c r="E219" i="3"/>
  <c r="D219" i="3"/>
  <c r="H219" i="3" s="1"/>
  <c r="G219" i="3" s="1"/>
  <c r="K219" i="3" s="1"/>
  <c r="J219" i="3" s="1"/>
  <c r="N219" i="3" s="1"/>
  <c r="M219" i="3" s="1"/>
  <c r="E218" i="3"/>
  <c r="D218" i="3"/>
  <c r="H218" i="3" s="1"/>
  <c r="G218" i="3" s="1"/>
  <c r="K218" i="3" s="1"/>
  <c r="J218" i="3" s="1"/>
  <c r="N218" i="3" s="1"/>
  <c r="M218" i="3" s="1"/>
  <c r="E217" i="3"/>
  <c r="D217" i="3" s="1"/>
  <c r="H217" i="3" s="1"/>
  <c r="G217" i="3" s="1"/>
  <c r="K217" i="3" s="1"/>
  <c r="J217" i="3" s="1"/>
  <c r="N217" i="3" s="1"/>
  <c r="M217" i="3" s="1"/>
  <c r="E216" i="3"/>
  <c r="D216" i="3"/>
  <c r="H216" i="3" s="1"/>
  <c r="G216" i="3" s="1"/>
  <c r="K216" i="3" s="1"/>
  <c r="J216" i="3" s="1"/>
  <c r="N216" i="3" s="1"/>
  <c r="M216" i="3" s="1"/>
  <c r="E215" i="3"/>
  <c r="D215" i="3" s="1"/>
  <c r="H215" i="3" s="1"/>
  <c r="G215" i="3" s="1"/>
  <c r="K215" i="3" s="1"/>
  <c r="J215" i="3" s="1"/>
  <c r="N215" i="3" s="1"/>
  <c r="M215" i="3" s="1"/>
  <c r="E214" i="3"/>
  <c r="D214" i="3"/>
  <c r="H214" i="3" s="1"/>
  <c r="G214" i="3" s="1"/>
  <c r="K214" i="3" s="1"/>
  <c r="J214" i="3" s="1"/>
  <c r="N214" i="3" s="1"/>
  <c r="M214" i="3" s="1"/>
  <c r="E213" i="3"/>
  <c r="D213" i="3"/>
  <c r="H213" i="3" s="1"/>
  <c r="G213" i="3" s="1"/>
  <c r="K213" i="3" s="1"/>
  <c r="J213" i="3" s="1"/>
  <c r="N213" i="3" s="1"/>
  <c r="M213" i="3" s="1"/>
  <c r="E212" i="3"/>
  <c r="D212" i="3"/>
  <c r="H212" i="3" s="1"/>
  <c r="G212" i="3" s="1"/>
  <c r="K212" i="3" s="1"/>
  <c r="J212" i="3" s="1"/>
  <c r="N212" i="3" s="1"/>
  <c r="M212" i="3" s="1"/>
  <c r="E211" i="3"/>
  <c r="D211" i="3"/>
  <c r="H211" i="3" s="1"/>
  <c r="G211" i="3" s="1"/>
  <c r="K211" i="3" s="1"/>
  <c r="J211" i="3" s="1"/>
  <c r="N211" i="3" s="1"/>
  <c r="M211" i="3" s="1"/>
  <c r="E210" i="3"/>
  <c r="D210" i="3"/>
  <c r="H210" i="3" s="1"/>
  <c r="G210" i="3" s="1"/>
  <c r="K210" i="3" s="1"/>
  <c r="J210" i="3" s="1"/>
  <c r="N210" i="3" s="1"/>
  <c r="M210" i="3" s="1"/>
  <c r="E209" i="3"/>
  <c r="D209" i="3" s="1"/>
  <c r="H209" i="3" s="1"/>
  <c r="G209" i="3" s="1"/>
  <c r="K209" i="3" s="1"/>
  <c r="J209" i="3" s="1"/>
  <c r="N209" i="3" s="1"/>
  <c r="M209" i="3" s="1"/>
  <c r="E208" i="3"/>
  <c r="D208" i="3"/>
  <c r="H208" i="3" s="1"/>
  <c r="G208" i="3" s="1"/>
  <c r="K208" i="3" s="1"/>
  <c r="J208" i="3" s="1"/>
  <c r="N208" i="3" s="1"/>
  <c r="M208" i="3" s="1"/>
  <c r="E207" i="3"/>
  <c r="D207" i="3" s="1"/>
  <c r="H207" i="3" s="1"/>
  <c r="G207" i="3" s="1"/>
  <c r="K207" i="3" s="1"/>
  <c r="J207" i="3" s="1"/>
  <c r="N207" i="3" s="1"/>
  <c r="M207" i="3" s="1"/>
  <c r="E206" i="3"/>
  <c r="D206" i="3"/>
  <c r="H206" i="3" s="1"/>
  <c r="G206" i="3" s="1"/>
  <c r="K206" i="3" s="1"/>
  <c r="J206" i="3" s="1"/>
  <c r="N206" i="3" s="1"/>
  <c r="M206" i="3" s="1"/>
  <c r="E205" i="3"/>
  <c r="D205" i="3"/>
  <c r="H205" i="3" s="1"/>
  <c r="G205" i="3" s="1"/>
  <c r="K205" i="3" s="1"/>
  <c r="J205" i="3" s="1"/>
  <c r="N205" i="3" s="1"/>
  <c r="M205" i="3" s="1"/>
  <c r="E204" i="3"/>
  <c r="D204" i="3"/>
  <c r="H204" i="3" s="1"/>
  <c r="G204" i="3" s="1"/>
  <c r="K204" i="3" s="1"/>
  <c r="J204" i="3" s="1"/>
  <c r="N204" i="3" s="1"/>
  <c r="M204" i="3" s="1"/>
  <c r="E203" i="3"/>
  <c r="D203" i="3"/>
  <c r="H203" i="3" s="1"/>
  <c r="G203" i="3" s="1"/>
  <c r="K203" i="3" s="1"/>
  <c r="J203" i="3" s="1"/>
  <c r="N203" i="3" s="1"/>
  <c r="M203" i="3" s="1"/>
  <c r="E202" i="3"/>
  <c r="D202" i="3"/>
  <c r="H202" i="3" s="1"/>
  <c r="G202" i="3" s="1"/>
  <c r="K202" i="3" s="1"/>
  <c r="J202" i="3" s="1"/>
  <c r="N202" i="3" s="1"/>
  <c r="M202" i="3" s="1"/>
  <c r="E201" i="3"/>
  <c r="D201" i="3" s="1"/>
  <c r="H201" i="3" s="1"/>
  <c r="G201" i="3" s="1"/>
  <c r="K201" i="3" s="1"/>
  <c r="J201" i="3" s="1"/>
  <c r="N201" i="3" s="1"/>
  <c r="M201" i="3" s="1"/>
  <c r="E200" i="3"/>
  <c r="D200" i="3"/>
  <c r="H200" i="3" s="1"/>
  <c r="G200" i="3" s="1"/>
  <c r="K200" i="3" s="1"/>
  <c r="J200" i="3" s="1"/>
  <c r="N200" i="3" s="1"/>
  <c r="M200" i="3" s="1"/>
  <c r="E199" i="3"/>
  <c r="D199" i="3" s="1"/>
  <c r="H199" i="3" s="1"/>
  <c r="G199" i="3" s="1"/>
  <c r="K199" i="3" s="1"/>
  <c r="J199" i="3" s="1"/>
  <c r="N199" i="3" s="1"/>
  <c r="M199" i="3" s="1"/>
  <c r="E198" i="3"/>
  <c r="D198" i="3"/>
  <c r="H198" i="3" s="1"/>
  <c r="G198" i="3" s="1"/>
  <c r="K198" i="3" s="1"/>
  <c r="J198" i="3" s="1"/>
  <c r="N198" i="3" s="1"/>
  <c r="M198" i="3" s="1"/>
  <c r="E197" i="3"/>
  <c r="D197" i="3"/>
  <c r="H197" i="3" s="1"/>
  <c r="G197" i="3" s="1"/>
  <c r="K197" i="3" s="1"/>
  <c r="J197" i="3" s="1"/>
  <c r="N197" i="3" s="1"/>
  <c r="M197" i="3" s="1"/>
  <c r="E196" i="3"/>
  <c r="D196" i="3"/>
  <c r="H196" i="3" s="1"/>
  <c r="G196" i="3" s="1"/>
  <c r="K196" i="3" s="1"/>
  <c r="J196" i="3" s="1"/>
  <c r="N196" i="3" s="1"/>
  <c r="M196" i="3" s="1"/>
  <c r="E195" i="3"/>
  <c r="D195" i="3"/>
  <c r="H195" i="3" s="1"/>
  <c r="G195" i="3" s="1"/>
  <c r="K195" i="3" s="1"/>
  <c r="J195" i="3" s="1"/>
  <c r="N195" i="3" s="1"/>
  <c r="M195" i="3" s="1"/>
  <c r="E194" i="3"/>
  <c r="D194" i="3"/>
  <c r="H194" i="3" s="1"/>
  <c r="G194" i="3" s="1"/>
  <c r="K194" i="3" s="1"/>
  <c r="J194" i="3" s="1"/>
  <c r="N194" i="3" s="1"/>
  <c r="M194" i="3" s="1"/>
  <c r="E193" i="3"/>
  <c r="D193" i="3" s="1"/>
  <c r="H193" i="3" s="1"/>
  <c r="G193" i="3" s="1"/>
  <c r="K193" i="3" s="1"/>
  <c r="J193" i="3" s="1"/>
  <c r="N193" i="3" s="1"/>
  <c r="M193" i="3" s="1"/>
  <c r="E192" i="3"/>
  <c r="D192" i="3"/>
  <c r="H192" i="3" s="1"/>
  <c r="G192" i="3" s="1"/>
  <c r="K192" i="3" s="1"/>
  <c r="J192" i="3" s="1"/>
  <c r="N192" i="3" s="1"/>
  <c r="M192" i="3" s="1"/>
  <c r="E191" i="3"/>
  <c r="D191" i="3" s="1"/>
  <c r="H191" i="3" s="1"/>
  <c r="G191" i="3" s="1"/>
  <c r="K191" i="3" s="1"/>
  <c r="J191" i="3" s="1"/>
  <c r="N191" i="3" s="1"/>
  <c r="M191" i="3" s="1"/>
  <c r="E190" i="3"/>
  <c r="D190" i="3"/>
  <c r="H190" i="3" s="1"/>
  <c r="G190" i="3" s="1"/>
  <c r="K190" i="3" s="1"/>
  <c r="J190" i="3" s="1"/>
  <c r="N190" i="3" s="1"/>
  <c r="M190" i="3" s="1"/>
  <c r="E189" i="3"/>
  <c r="D189" i="3"/>
  <c r="H189" i="3" s="1"/>
  <c r="G189" i="3" s="1"/>
  <c r="K189" i="3" s="1"/>
  <c r="J189" i="3" s="1"/>
  <c r="N189" i="3" s="1"/>
  <c r="M189" i="3" s="1"/>
  <c r="E188" i="3"/>
  <c r="D188" i="3"/>
  <c r="H188" i="3" s="1"/>
  <c r="G188" i="3" s="1"/>
  <c r="K188" i="3" s="1"/>
  <c r="J188" i="3" s="1"/>
  <c r="N188" i="3" s="1"/>
  <c r="M188" i="3" s="1"/>
  <c r="E187" i="3"/>
  <c r="D187" i="3"/>
  <c r="H187" i="3" s="1"/>
  <c r="G187" i="3" s="1"/>
  <c r="K187" i="3" s="1"/>
  <c r="J187" i="3" s="1"/>
  <c r="N187" i="3" s="1"/>
  <c r="M187" i="3" s="1"/>
  <c r="E186" i="3"/>
  <c r="D186" i="3"/>
  <c r="H186" i="3" s="1"/>
  <c r="G186" i="3" s="1"/>
  <c r="K186" i="3" s="1"/>
  <c r="J186" i="3" s="1"/>
  <c r="N186" i="3" s="1"/>
  <c r="M186" i="3" s="1"/>
  <c r="E185" i="3"/>
  <c r="D185" i="3" s="1"/>
  <c r="H185" i="3" s="1"/>
  <c r="G185" i="3" s="1"/>
  <c r="K185" i="3" s="1"/>
  <c r="J185" i="3" s="1"/>
  <c r="N185" i="3" s="1"/>
  <c r="M185" i="3" s="1"/>
  <c r="E184" i="3"/>
  <c r="D184" i="3"/>
  <c r="H184" i="3" s="1"/>
  <c r="G184" i="3" s="1"/>
  <c r="K184" i="3" s="1"/>
  <c r="J184" i="3" s="1"/>
  <c r="N184" i="3" s="1"/>
  <c r="M184" i="3" s="1"/>
  <c r="E183" i="3"/>
  <c r="D183" i="3" s="1"/>
  <c r="H183" i="3" s="1"/>
  <c r="G183" i="3" s="1"/>
  <c r="K183" i="3" s="1"/>
  <c r="J183" i="3" s="1"/>
  <c r="N183" i="3" s="1"/>
  <c r="M183" i="3" s="1"/>
  <c r="E182" i="3"/>
  <c r="D182" i="3"/>
  <c r="H182" i="3" s="1"/>
  <c r="G182" i="3" s="1"/>
  <c r="K182" i="3" s="1"/>
  <c r="J182" i="3" s="1"/>
  <c r="N182" i="3" s="1"/>
  <c r="M182" i="3" s="1"/>
  <c r="E181" i="3"/>
  <c r="D181" i="3"/>
  <c r="H181" i="3" s="1"/>
  <c r="G181" i="3" s="1"/>
  <c r="K181" i="3" s="1"/>
  <c r="J181" i="3" s="1"/>
  <c r="N181" i="3" s="1"/>
  <c r="M181" i="3" s="1"/>
  <c r="E180" i="3"/>
  <c r="D180" i="3"/>
  <c r="H180" i="3" s="1"/>
  <c r="G180" i="3" s="1"/>
  <c r="K180" i="3" s="1"/>
  <c r="J180" i="3" s="1"/>
  <c r="N180" i="3" s="1"/>
  <c r="M180" i="3" s="1"/>
  <c r="E179" i="3"/>
  <c r="D179" i="3"/>
  <c r="H179" i="3" s="1"/>
  <c r="G179" i="3" s="1"/>
  <c r="K179" i="3" s="1"/>
  <c r="J179" i="3" s="1"/>
  <c r="N179" i="3" s="1"/>
  <c r="M179" i="3" s="1"/>
  <c r="E178" i="3"/>
  <c r="D178" i="3"/>
  <c r="H178" i="3" s="1"/>
  <c r="G178" i="3" s="1"/>
  <c r="K178" i="3" s="1"/>
  <c r="J178" i="3" s="1"/>
  <c r="N178" i="3" s="1"/>
  <c r="M178" i="3" s="1"/>
  <c r="E177" i="3"/>
  <c r="D177" i="3" s="1"/>
  <c r="H177" i="3" s="1"/>
  <c r="G177" i="3" s="1"/>
  <c r="K177" i="3" s="1"/>
  <c r="J177" i="3" s="1"/>
  <c r="N177" i="3" s="1"/>
  <c r="M177" i="3" s="1"/>
  <c r="E176" i="3"/>
  <c r="D176" i="3"/>
  <c r="H176" i="3" s="1"/>
  <c r="G176" i="3" s="1"/>
  <c r="K176" i="3" s="1"/>
  <c r="J176" i="3" s="1"/>
  <c r="N176" i="3" s="1"/>
  <c r="M176" i="3" s="1"/>
  <c r="E175" i="3"/>
  <c r="D175" i="3" s="1"/>
  <c r="H175" i="3" s="1"/>
  <c r="G175" i="3" s="1"/>
  <c r="K175" i="3" s="1"/>
  <c r="J175" i="3" s="1"/>
  <c r="N175" i="3" s="1"/>
  <c r="M175" i="3" s="1"/>
  <c r="E174" i="3"/>
  <c r="D174" i="3"/>
  <c r="H174" i="3" s="1"/>
  <c r="G174" i="3" s="1"/>
  <c r="K174" i="3" s="1"/>
  <c r="J174" i="3" s="1"/>
  <c r="N174" i="3" s="1"/>
  <c r="M174" i="3" s="1"/>
  <c r="E173" i="3"/>
  <c r="D173" i="3"/>
  <c r="H173" i="3" s="1"/>
  <c r="G173" i="3" s="1"/>
  <c r="K173" i="3" s="1"/>
  <c r="J173" i="3" s="1"/>
  <c r="N173" i="3" s="1"/>
  <c r="M173" i="3" s="1"/>
  <c r="E172" i="3"/>
  <c r="D172" i="3"/>
  <c r="H172" i="3" s="1"/>
  <c r="G172" i="3" s="1"/>
  <c r="K172" i="3" s="1"/>
  <c r="J172" i="3" s="1"/>
  <c r="N172" i="3" s="1"/>
  <c r="M172" i="3" s="1"/>
  <c r="E171" i="3"/>
  <c r="D171" i="3"/>
  <c r="H171" i="3" s="1"/>
  <c r="G171" i="3" s="1"/>
  <c r="K171" i="3" s="1"/>
  <c r="J171" i="3" s="1"/>
  <c r="N171" i="3" s="1"/>
  <c r="M171" i="3" s="1"/>
  <c r="E170" i="3"/>
  <c r="D170" i="3"/>
  <c r="H170" i="3" s="1"/>
  <c r="G170" i="3" s="1"/>
  <c r="K170" i="3" s="1"/>
  <c r="J170" i="3" s="1"/>
  <c r="N170" i="3" s="1"/>
  <c r="M170" i="3" s="1"/>
  <c r="E169" i="3"/>
  <c r="D169" i="3" s="1"/>
  <c r="H169" i="3" s="1"/>
  <c r="G169" i="3" s="1"/>
  <c r="K169" i="3" s="1"/>
  <c r="J169" i="3" s="1"/>
  <c r="N169" i="3" s="1"/>
  <c r="M169" i="3" s="1"/>
  <c r="E168" i="3"/>
  <c r="D168" i="3"/>
  <c r="H168" i="3" s="1"/>
  <c r="G168" i="3" s="1"/>
  <c r="K168" i="3" s="1"/>
  <c r="J168" i="3" s="1"/>
  <c r="N168" i="3" s="1"/>
  <c r="M168" i="3" s="1"/>
  <c r="E167" i="3"/>
  <c r="D167" i="3" s="1"/>
  <c r="H167" i="3" s="1"/>
  <c r="G167" i="3" s="1"/>
  <c r="K167" i="3" s="1"/>
  <c r="J167" i="3" s="1"/>
  <c r="N167" i="3" s="1"/>
  <c r="M167" i="3" s="1"/>
  <c r="E166" i="3"/>
  <c r="D166" i="3"/>
  <c r="H166" i="3" s="1"/>
  <c r="G166" i="3" s="1"/>
  <c r="K166" i="3" s="1"/>
  <c r="J166" i="3" s="1"/>
  <c r="N166" i="3" s="1"/>
  <c r="M166" i="3" s="1"/>
  <c r="E165" i="3"/>
  <c r="D165" i="3"/>
  <c r="H165" i="3" s="1"/>
  <c r="G165" i="3" s="1"/>
  <c r="K165" i="3" s="1"/>
  <c r="J165" i="3" s="1"/>
  <c r="N165" i="3" s="1"/>
  <c r="M165" i="3" s="1"/>
  <c r="E164" i="3"/>
  <c r="D164" i="3"/>
  <c r="H164" i="3" s="1"/>
  <c r="G164" i="3" s="1"/>
  <c r="K164" i="3" s="1"/>
  <c r="J164" i="3" s="1"/>
  <c r="N164" i="3" s="1"/>
  <c r="M164" i="3" s="1"/>
  <c r="E163" i="3"/>
  <c r="D163" i="3"/>
  <c r="H163" i="3" s="1"/>
  <c r="G163" i="3" s="1"/>
  <c r="K163" i="3" s="1"/>
  <c r="J163" i="3" s="1"/>
  <c r="N163" i="3" s="1"/>
  <c r="M163" i="3" s="1"/>
  <c r="E162" i="3"/>
  <c r="D162" i="3"/>
  <c r="H162" i="3" s="1"/>
  <c r="G162" i="3" s="1"/>
  <c r="K162" i="3" s="1"/>
  <c r="J162" i="3" s="1"/>
  <c r="N162" i="3" s="1"/>
  <c r="M162" i="3" s="1"/>
  <c r="E161" i="3"/>
  <c r="D161" i="3" s="1"/>
  <c r="H161" i="3" s="1"/>
  <c r="G161" i="3" s="1"/>
  <c r="K161" i="3" s="1"/>
  <c r="J161" i="3" s="1"/>
  <c r="N161" i="3" s="1"/>
  <c r="M161" i="3" s="1"/>
  <c r="E160" i="3"/>
  <c r="D160" i="3"/>
  <c r="H160" i="3" s="1"/>
  <c r="G160" i="3" s="1"/>
  <c r="K160" i="3" s="1"/>
  <c r="J160" i="3" s="1"/>
  <c r="N160" i="3" s="1"/>
  <c r="M160" i="3" s="1"/>
  <c r="E159" i="3"/>
  <c r="D159" i="3" s="1"/>
  <c r="H159" i="3" s="1"/>
  <c r="G159" i="3" s="1"/>
  <c r="K159" i="3" s="1"/>
  <c r="J159" i="3" s="1"/>
  <c r="N159" i="3" s="1"/>
  <c r="M159" i="3" s="1"/>
  <c r="E158" i="3"/>
  <c r="D158" i="3"/>
  <c r="H158" i="3" s="1"/>
  <c r="G158" i="3" s="1"/>
  <c r="K158" i="3" s="1"/>
  <c r="J158" i="3" s="1"/>
  <c r="N158" i="3" s="1"/>
  <c r="M158" i="3" s="1"/>
  <c r="E157" i="3"/>
  <c r="D157" i="3"/>
  <c r="H157" i="3" s="1"/>
  <c r="G157" i="3" s="1"/>
  <c r="K157" i="3" s="1"/>
  <c r="J157" i="3" s="1"/>
  <c r="N157" i="3" s="1"/>
  <c r="M157" i="3" s="1"/>
  <c r="E156" i="3"/>
  <c r="D156" i="3"/>
  <c r="H156" i="3" s="1"/>
  <c r="G156" i="3" s="1"/>
  <c r="K156" i="3" s="1"/>
  <c r="J156" i="3" s="1"/>
  <c r="N156" i="3" s="1"/>
  <c r="M156" i="3" s="1"/>
  <c r="E155" i="3"/>
  <c r="D155" i="3"/>
  <c r="H155" i="3" s="1"/>
  <c r="G155" i="3" s="1"/>
  <c r="K155" i="3" s="1"/>
  <c r="J155" i="3" s="1"/>
  <c r="N155" i="3" s="1"/>
  <c r="M155" i="3" s="1"/>
  <c r="E154" i="3"/>
  <c r="D154" i="3"/>
  <c r="H154" i="3" s="1"/>
  <c r="G154" i="3" s="1"/>
  <c r="K154" i="3" s="1"/>
  <c r="J154" i="3" s="1"/>
  <c r="N154" i="3" s="1"/>
  <c r="M154" i="3" s="1"/>
  <c r="E153" i="3"/>
  <c r="D153" i="3" s="1"/>
  <c r="H153" i="3" s="1"/>
  <c r="G153" i="3" s="1"/>
  <c r="K153" i="3" s="1"/>
  <c r="J153" i="3" s="1"/>
  <c r="N153" i="3" s="1"/>
  <c r="M153" i="3" s="1"/>
  <c r="E152" i="3"/>
  <c r="D152" i="3"/>
  <c r="H152" i="3" s="1"/>
  <c r="G152" i="3" s="1"/>
  <c r="K152" i="3" s="1"/>
  <c r="J152" i="3" s="1"/>
  <c r="N152" i="3" s="1"/>
  <c r="M152" i="3" s="1"/>
  <c r="E151" i="3"/>
  <c r="D151" i="3" s="1"/>
  <c r="H151" i="3" s="1"/>
  <c r="G151" i="3" s="1"/>
  <c r="K151" i="3" s="1"/>
  <c r="J151" i="3" s="1"/>
  <c r="N151" i="3" s="1"/>
  <c r="M151" i="3" s="1"/>
  <c r="E150" i="3"/>
  <c r="D150" i="3"/>
  <c r="H150" i="3" s="1"/>
  <c r="G150" i="3" s="1"/>
  <c r="K150" i="3" s="1"/>
  <c r="J150" i="3" s="1"/>
  <c r="N150" i="3" s="1"/>
  <c r="M150" i="3" s="1"/>
  <c r="E149" i="3"/>
  <c r="D149" i="3"/>
  <c r="H149" i="3" s="1"/>
  <c r="G149" i="3" s="1"/>
  <c r="K149" i="3" s="1"/>
  <c r="J149" i="3" s="1"/>
  <c r="N149" i="3" s="1"/>
  <c r="M149" i="3" s="1"/>
  <c r="E148" i="3"/>
  <c r="D148" i="3"/>
  <c r="H148" i="3" s="1"/>
  <c r="G148" i="3" s="1"/>
  <c r="K148" i="3" s="1"/>
  <c r="J148" i="3" s="1"/>
  <c r="N148" i="3" s="1"/>
  <c r="M148" i="3" s="1"/>
  <c r="E147" i="3"/>
  <c r="D147" i="3"/>
  <c r="H147" i="3" s="1"/>
  <c r="G147" i="3" s="1"/>
  <c r="K147" i="3" s="1"/>
  <c r="J147" i="3" s="1"/>
  <c r="N147" i="3" s="1"/>
  <c r="M147" i="3" s="1"/>
  <c r="E146" i="3"/>
  <c r="D146" i="3"/>
  <c r="H146" i="3" s="1"/>
  <c r="G146" i="3" s="1"/>
  <c r="K146" i="3" s="1"/>
  <c r="J146" i="3" s="1"/>
  <c r="N146" i="3" s="1"/>
  <c r="M146" i="3" s="1"/>
  <c r="E145" i="3"/>
  <c r="D145" i="3" s="1"/>
  <c r="H145" i="3" s="1"/>
  <c r="G145" i="3" s="1"/>
  <c r="K145" i="3" s="1"/>
  <c r="J145" i="3" s="1"/>
  <c r="N145" i="3" s="1"/>
  <c r="M145" i="3" s="1"/>
  <c r="E144" i="3"/>
  <c r="D144" i="3"/>
  <c r="H144" i="3" s="1"/>
  <c r="G144" i="3" s="1"/>
  <c r="K144" i="3" s="1"/>
  <c r="J144" i="3" s="1"/>
  <c r="N144" i="3" s="1"/>
  <c r="M144" i="3" s="1"/>
  <c r="E143" i="3"/>
  <c r="D143" i="3" s="1"/>
  <c r="H143" i="3" s="1"/>
  <c r="G143" i="3" s="1"/>
  <c r="K143" i="3" s="1"/>
  <c r="J143" i="3" s="1"/>
  <c r="N143" i="3" s="1"/>
  <c r="M143" i="3" s="1"/>
  <c r="E142" i="3"/>
  <c r="D142" i="3"/>
  <c r="H142" i="3" s="1"/>
  <c r="G142" i="3" s="1"/>
  <c r="K142" i="3" s="1"/>
  <c r="J142" i="3" s="1"/>
  <c r="N142" i="3" s="1"/>
  <c r="M142" i="3" s="1"/>
  <c r="E141" i="3"/>
  <c r="D141" i="3"/>
  <c r="H141" i="3" s="1"/>
  <c r="G141" i="3" s="1"/>
  <c r="K141" i="3" s="1"/>
  <c r="J141" i="3" s="1"/>
  <c r="N141" i="3" s="1"/>
  <c r="M141" i="3" s="1"/>
  <c r="E140" i="3"/>
  <c r="D140" i="3"/>
  <c r="H140" i="3" s="1"/>
  <c r="G140" i="3" s="1"/>
  <c r="K140" i="3" s="1"/>
  <c r="J140" i="3" s="1"/>
  <c r="N140" i="3" s="1"/>
  <c r="M140" i="3" s="1"/>
  <c r="E139" i="3"/>
  <c r="D139" i="3"/>
  <c r="H139" i="3" s="1"/>
  <c r="G139" i="3" s="1"/>
  <c r="K139" i="3" s="1"/>
  <c r="J139" i="3" s="1"/>
  <c r="N139" i="3" s="1"/>
  <c r="M139" i="3" s="1"/>
  <c r="E138" i="3"/>
  <c r="D138" i="3"/>
  <c r="H138" i="3" s="1"/>
  <c r="G138" i="3" s="1"/>
  <c r="K138" i="3" s="1"/>
  <c r="J138" i="3" s="1"/>
  <c r="N138" i="3" s="1"/>
  <c r="M138" i="3" s="1"/>
  <c r="E137" i="3"/>
  <c r="D137" i="3" s="1"/>
  <c r="H137" i="3" s="1"/>
  <c r="G137" i="3" s="1"/>
  <c r="K137" i="3" s="1"/>
  <c r="J137" i="3" s="1"/>
  <c r="N137" i="3" s="1"/>
  <c r="M137" i="3" s="1"/>
  <c r="E136" i="3"/>
  <c r="D136" i="3"/>
  <c r="H136" i="3" s="1"/>
  <c r="G136" i="3" s="1"/>
  <c r="K136" i="3" s="1"/>
  <c r="J136" i="3" s="1"/>
  <c r="N136" i="3" s="1"/>
  <c r="M136" i="3" s="1"/>
  <c r="E135" i="3"/>
  <c r="D135" i="3" s="1"/>
  <c r="H135" i="3" s="1"/>
  <c r="G135" i="3" s="1"/>
  <c r="K135" i="3" s="1"/>
  <c r="J135" i="3" s="1"/>
  <c r="N135" i="3" s="1"/>
  <c r="M135" i="3" s="1"/>
  <c r="E134" i="3"/>
  <c r="D134" i="3"/>
  <c r="H134" i="3" s="1"/>
  <c r="G134" i="3" s="1"/>
  <c r="K134" i="3" s="1"/>
  <c r="J134" i="3" s="1"/>
  <c r="N134" i="3" s="1"/>
  <c r="M134" i="3" s="1"/>
  <c r="E133" i="3"/>
  <c r="D133" i="3"/>
  <c r="H133" i="3" s="1"/>
  <c r="G133" i="3" s="1"/>
  <c r="K133" i="3" s="1"/>
  <c r="J133" i="3" s="1"/>
  <c r="N133" i="3" s="1"/>
  <c r="M133" i="3" s="1"/>
  <c r="E132" i="3"/>
  <c r="D132" i="3"/>
  <c r="H132" i="3" s="1"/>
  <c r="G132" i="3" s="1"/>
  <c r="K132" i="3" s="1"/>
  <c r="J132" i="3" s="1"/>
  <c r="N132" i="3" s="1"/>
  <c r="M132" i="3" s="1"/>
  <c r="E131" i="3"/>
  <c r="D131" i="3"/>
  <c r="H131" i="3" s="1"/>
  <c r="G131" i="3" s="1"/>
  <c r="K131" i="3" s="1"/>
  <c r="J131" i="3" s="1"/>
  <c r="N131" i="3" s="1"/>
  <c r="M131" i="3" s="1"/>
  <c r="E130" i="3"/>
  <c r="D130" i="3"/>
  <c r="H130" i="3" s="1"/>
  <c r="G130" i="3" s="1"/>
  <c r="K130" i="3" s="1"/>
  <c r="J130" i="3" s="1"/>
  <c r="N130" i="3" s="1"/>
  <c r="M130" i="3" s="1"/>
  <c r="E129" i="3"/>
  <c r="D129" i="3" s="1"/>
  <c r="H129" i="3" s="1"/>
  <c r="G129" i="3" s="1"/>
  <c r="K129" i="3" s="1"/>
  <c r="J129" i="3" s="1"/>
  <c r="N129" i="3" s="1"/>
  <c r="M129" i="3" s="1"/>
  <c r="E128" i="3"/>
  <c r="D128" i="3"/>
  <c r="H128" i="3" s="1"/>
  <c r="G128" i="3" s="1"/>
  <c r="K128" i="3" s="1"/>
  <c r="J128" i="3" s="1"/>
  <c r="N128" i="3" s="1"/>
  <c r="M128" i="3" s="1"/>
  <c r="E127" i="3"/>
  <c r="D127" i="3" s="1"/>
  <c r="E117" i="3"/>
  <c r="D117" i="3" s="1"/>
  <c r="H117" i="3" s="1"/>
  <c r="G117" i="3" s="1"/>
  <c r="K117" i="3" s="1"/>
  <c r="J117" i="3" s="1"/>
  <c r="N117" i="3" s="1"/>
  <c r="M117" i="3" s="1"/>
  <c r="E116" i="3"/>
  <c r="D116" i="3" s="1"/>
  <c r="H116" i="3" s="1"/>
  <c r="G116" i="3" s="1"/>
  <c r="K116" i="3" s="1"/>
  <c r="J116" i="3" s="1"/>
  <c r="N116" i="3" s="1"/>
  <c r="M116" i="3" s="1"/>
  <c r="E115" i="3"/>
  <c r="D115" i="3" s="1"/>
  <c r="H115" i="3" s="1"/>
  <c r="G115" i="3" s="1"/>
  <c r="K115" i="3" s="1"/>
  <c r="J115" i="3" s="1"/>
  <c r="N115" i="3" s="1"/>
  <c r="M115" i="3" s="1"/>
  <c r="E114" i="3"/>
  <c r="D114" i="3" s="1"/>
  <c r="H114" i="3" s="1"/>
  <c r="G114" i="3" s="1"/>
  <c r="K114" i="3" s="1"/>
  <c r="J114" i="3" s="1"/>
  <c r="N114" i="3" s="1"/>
  <c r="M114" i="3" s="1"/>
  <c r="E113" i="3"/>
  <c r="D113" i="3"/>
  <c r="H113" i="3" s="1"/>
  <c r="G113" i="3" s="1"/>
  <c r="K113" i="3" s="1"/>
  <c r="J113" i="3" s="1"/>
  <c r="N113" i="3" s="1"/>
  <c r="M113" i="3" s="1"/>
  <c r="E112" i="3"/>
  <c r="D112" i="3" s="1"/>
  <c r="H112" i="3" s="1"/>
  <c r="G112" i="3" s="1"/>
  <c r="K112" i="3" s="1"/>
  <c r="J112" i="3" s="1"/>
  <c r="N112" i="3" s="1"/>
  <c r="M112" i="3" s="1"/>
  <c r="E111" i="3"/>
  <c r="D111" i="3" s="1"/>
  <c r="H111" i="3" s="1"/>
  <c r="G111" i="3" s="1"/>
  <c r="K111" i="3" s="1"/>
  <c r="J111" i="3" s="1"/>
  <c r="N111" i="3" s="1"/>
  <c r="M111" i="3" s="1"/>
  <c r="E110" i="3"/>
  <c r="D110" i="3" s="1"/>
  <c r="H110" i="3" s="1"/>
  <c r="G110" i="3" s="1"/>
  <c r="K110" i="3" s="1"/>
  <c r="J110" i="3" s="1"/>
  <c r="N110" i="3" s="1"/>
  <c r="M110" i="3" s="1"/>
  <c r="E109" i="3"/>
  <c r="D109" i="3" s="1"/>
  <c r="H109" i="3" s="1"/>
  <c r="G109" i="3" s="1"/>
  <c r="K109" i="3" s="1"/>
  <c r="J109" i="3" s="1"/>
  <c r="N109" i="3" s="1"/>
  <c r="M109" i="3" s="1"/>
  <c r="E108" i="3"/>
  <c r="D108" i="3" s="1"/>
  <c r="H108" i="3" s="1"/>
  <c r="G108" i="3" s="1"/>
  <c r="K108" i="3" s="1"/>
  <c r="J108" i="3" s="1"/>
  <c r="N108" i="3" s="1"/>
  <c r="M108" i="3" s="1"/>
  <c r="E107" i="3"/>
  <c r="D107" i="3" s="1"/>
  <c r="H107" i="3" s="1"/>
  <c r="G107" i="3" s="1"/>
  <c r="K107" i="3" s="1"/>
  <c r="J107" i="3" s="1"/>
  <c r="N107" i="3" s="1"/>
  <c r="M107" i="3" s="1"/>
  <c r="E106" i="3"/>
  <c r="D106" i="3" s="1"/>
  <c r="H106" i="3" s="1"/>
  <c r="G106" i="3" s="1"/>
  <c r="K106" i="3" s="1"/>
  <c r="J106" i="3" s="1"/>
  <c r="N106" i="3" s="1"/>
  <c r="M106" i="3" s="1"/>
  <c r="E105" i="3"/>
  <c r="D105" i="3"/>
  <c r="H105" i="3" s="1"/>
  <c r="G105" i="3" s="1"/>
  <c r="K105" i="3" s="1"/>
  <c r="J105" i="3" s="1"/>
  <c r="N105" i="3" s="1"/>
  <c r="M105" i="3" s="1"/>
  <c r="E104" i="3"/>
  <c r="D104" i="3" s="1"/>
  <c r="H104" i="3" s="1"/>
  <c r="G104" i="3" s="1"/>
  <c r="K104" i="3" s="1"/>
  <c r="J104" i="3" s="1"/>
  <c r="N104" i="3" s="1"/>
  <c r="M104" i="3" s="1"/>
  <c r="E103" i="3"/>
  <c r="D103" i="3" s="1"/>
  <c r="H103" i="3" s="1"/>
  <c r="G103" i="3" s="1"/>
  <c r="K103" i="3" s="1"/>
  <c r="J103" i="3" s="1"/>
  <c r="N103" i="3" s="1"/>
  <c r="M103" i="3" s="1"/>
  <c r="E102" i="3"/>
  <c r="D102" i="3" s="1"/>
  <c r="H102" i="3" s="1"/>
  <c r="G102" i="3" s="1"/>
  <c r="K102" i="3" s="1"/>
  <c r="J102" i="3" s="1"/>
  <c r="N102" i="3" s="1"/>
  <c r="M102" i="3" s="1"/>
  <c r="E101" i="3"/>
  <c r="D101" i="3" s="1"/>
  <c r="H101" i="3" s="1"/>
  <c r="G101" i="3" s="1"/>
  <c r="K101" i="3" s="1"/>
  <c r="J101" i="3" s="1"/>
  <c r="N101" i="3" s="1"/>
  <c r="M101" i="3" s="1"/>
  <c r="E100" i="3"/>
  <c r="D100" i="3" s="1"/>
  <c r="H100" i="3" s="1"/>
  <c r="G100" i="3" s="1"/>
  <c r="K100" i="3" s="1"/>
  <c r="J100" i="3" s="1"/>
  <c r="N100" i="3" s="1"/>
  <c r="M100" i="3" s="1"/>
  <c r="E99" i="3"/>
  <c r="D99" i="3" s="1"/>
  <c r="H99" i="3" s="1"/>
  <c r="G99" i="3" s="1"/>
  <c r="K99" i="3" s="1"/>
  <c r="J99" i="3" s="1"/>
  <c r="N99" i="3" s="1"/>
  <c r="M99" i="3" s="1"/>
  <c r="E98" i="3"/>
  <c r="D98" i="3" s="1"/>
  <c r="H98" i="3" s="1"/>
  <c r="G98" i="3" s="1"/>
  <c r="K98" i="3" s="1"/>
  <c r="J98" i="3" s="1"/>
  <c r="N98" i="3" s="1"/>
  <c r="M98" i="3" s="1"/>
  <c r="E97" i="3"/>
  <c r="D97" i="3"/>
  <c r="H97" i="3" s="1"/>
  <c r="G97" i="3" s="1"/>
  <c r="K97" i="3" s="1"/>
  <c r="J97" i="3" s="1"/>
  <c r="N97" i="3" s="1"/>
  <c r="M97" i="3" s="1"/>
  <c r="E96" i="3"/>
  <c r="D96" i="3" s="1"/>
  <c r="H96" i="3" s="1"/>
  <c r="G96" i="3" s="1"/>
  <c r="K96" i="3" s="1"/>
  <c r="J96" i="3" s="1"/>
  <c r="N96" i="3" s="1"/>
  <c r="M96" i="3" s="1"/>
  <c r="E95" i="3"/>
  <c r="D95" i="3" s="1"/>
  <c r="H95" i="3" s="1"/>
  <c r="G95" i="3" s="1"/>
  <c r="K95" i="3" s="1"/>
  <c r="J95" i="3" s="1"/>
  <c r="N95" i="3" s="1"/>
  <c r="M95" i="3" s="1"/>
  <c r="E94" i="3"/>
  <c r="D94" i="3" s="1"/>
  <c r="H94" i="3" s="1"/>
  <c r="G94" i="3" s="1"/>
  <c r="K94" i="3" s="1"/>
  <c r="J94" i="3" s="1"/>
  <c r="N94" i="3" s="1"/>
  <c r="M94" i="3" s="1"/>
  <c r="E93" i="3"/>
  <c r="D93" i="3" s="1"/>
  <c r="H93" i="3" s="1"/>
  <c r="G93" i="3" s="1"/>
  <c r="K93" i="3" s="1"/>
  <c r="J93" i="3" s="1"/>
  <c r="N93" i="3" s="1"/>
  <c r="M93" i="3" s="1"/>
  <c r="E92" i="3"/>
  <c r="D92" i="3" s="1"/>
  <c r="H92" i="3" s="1"/>
  <c r="G92" i="3" s="1"/>
  <c r="K92" i="3" s="1"/>
  <c r="J92" i="3" s="1"/>
  <c r="N92" i="3" s="1"/>
  <c r="M92" i="3" s="1"/>
  <c r="E91" i="3"/>
  <c r="D91" i="3" s="1"/>
  <c r="H91" i="3" s="1"/>
  <c r="G91" i="3" s="1"/>
  <c r="K91" i="3" s="1"/>
  <c r="J91" i="3" s="1"/>
  <c r="N91" i="3" s="1"/>
  <c r="M91" i="3" s="1"/>
  <c r="E90" i="3"/>
  <c r="D90" i="3" s="1"/>
  <c r="H90" i="3" s="1"/>
  <c r="G90" i="3" s="1"/>
  <c r="K90" i="3" s="1"/>
  <c r="J90" i="3" s="1"/>
  <c r="N90" i="3" s="1"/>
  <c r="M90" i="3" s="1"/>
  <c r="E89" i="3"/>
  <c r="D89" i="3"/>
  <c r="H89" i="3" s="1"/>
  <c r="G89" i="3" s="1"/>
  <c r="K89" i="3" s="1"/>
  <c r="J89" i="3" s="1"/>
  <c r="N89" i="3" s="1"/>
  <c r="M89" i="3" s="1"/>
  <c r="E88" i="3"/>
  <c r="D88" i="3" s="1"/>
  <c r="H88" i="3" s="1"/>
  <c r="G88" i="3" s="1"/>
  <c r="K88" i="3" s="1"/>
  <c r="J88" i="3" s="1"/>
  <c r="N88" i="3" s="1"/>
  <c r="M88" i="3" s="1"/>
  <c r="E87" i="3"/>
  <c r="D87" i="3" s="1"/>
  <c r="H87" i="3" s="1"/>
  <c r="G87" i="3" s="1"/>
  <c r="K87" i="3" s="1"/>
  <c r="J87" i="3" s="1"/>
  <c r="N87" i="3" s="1"/>
  <c r="M87" i="3" s="1"/>
  <c r="E86" i="3"/>
  <c r="D86" i="3" s="1"/>
  <c r="H86" i="3" s="1"/>
  <c r="G86" i="3" s="1"/>
  <c r="K86" i="3" s="1"/>
  <c r="J86" i="3" s="1"/>
  <c r="N86" i="3" s="1"/>
  <c r="M86" i="3" s="1"/>
  <c r="E85" i="3"/>
  <c r="D85" i="3" s="1"/>
  <c r="H85" i="3" s="1"/>
  <c r="G85" i="3" s="1"/>
  <c r="K85" i="3" s="1"/>
  <c r="J85" i="3" s="1"/>
  <c r="N85" i="3" s="1"/>
  <c r="M85" i="3" s="1"/>
  <c r="E84" i="3"/>
  <c r="D84" i="3" s="1"/>
  <c r="H84" i="3" s="1"/>
  <c r="G84" i="3" s="1"/>
  <c r="K84" i="3" s="1"/>
  <c r="J84" i="3" s="1"/>
  <c r="N84" i="3" s="1"/>
  <c r="M84" i="3" s="1"/>
  <c r="E83" i="3"/>
  <c r="D83" i="3" s="1"/>
  <c r="H83" i="3" s="1"/>
  <c r="G83" i="3" s="1"/>
  <c r="K83" i="3" s="1"/>
  <c r="J83" i="3" s="1"/>
  <c r="N83" i="3" s="1"/>
  <c r="M83" i="3" s="1"/>
  <c r="E82" i="3"/>
  <c r="D82" i="3" s="1"/>
  <c r="H82" i="3" s="1"/>
  <c r="G82" i="3" s="1"/>
  <c r="K82" i="3" s="1"/>
  <c r="J82" i="3" s="1"/>
  <c r="N82" i="3" s="1"/>
  <c r="M82" i="3" s="1"/>
  <c r="E81" i="3"/>
  <c r="D81" i="3"/>
  <c r="H81" i="3" s="1"/>
  <c r="G81" i="3" s="1"/>
  <c r="K81" i="3" s="1"/>
  <c r="J81" i="3" s="1"/>
  <c r="N81" i="3" s="1"/>
  <c r="M81" i="3" s="1"/>
  <c r="E80" i="3"/>
  <c r="D80" i="3" s="1"/>
  <c r="H80" i="3" s="1"/>
  <c r="G80" i="3" s="1"/>
  <c r="K80" i="3" s="1"/>
  <c r="J80" i="3" s="1"/>
  <c r="N80" i="3" s="1"/>
  <c r="M80" i="3" s="1"/>
  <c r="E79" i="3"/>
  <c r="D79" i="3" s="1"/>
  <c r="H79" i="3" s="1"/>
  <c r="G79" i="3" s="1"/>
  <c r="K79" i="3" s="1"/>
  <c r="J79" i="3" s="1"/>
  <c r="N79" i="3" s="1"/>
  <c r="M79" i="3" s="1"/>
  <c r="E78" i="3"/>
  <c r="D78" i="3" s="1"/>
  <c r="H78" i="3" s="1"/>
  <c r="G78" i="3" s="1"/>
  <c r="K78" i="3" s="1"/>
  <c r="J78" i="3" s="1"/>
  <c r="N78" i="3" s="1"/>
  <c r="M78" i="3" s="1"/>
  <c r="E77" i="3"/>
  <c r="D77" i="3" s="1"/>
  <c r="H77" i="3" s="1"/>
  <c r="G77" i="3" s="1"/>
  <c r="K77" i="3" s="1"/>
  <c r="J77" i="3" s="1"/>
  <c r="N77" i="3" s="1"/>
  <c r="M77" i="3" s="1"/>
  <c r="E76" i="3"/>
  <c r="D76" i="3" s="1"/>
  <c r="H76" i="3" s="1"/>
  <c r="G76" i="3" s="1"/>
  <c r="K76" i="3" s="1"/>
  <c r="J76" i="3" s="1"/>
  <c r="N76" i="3" s="1"/>
  <c r="M76" i="3" s="1"/>
  <c r="E75" i="3"/>
  <c r="D75" i="3" s="1"/>
  <c r="H75" i="3" s="1"/>
  <c r="G75" i="3" s="1"/>
  <c r="K75" i="3" s="1"/>
  <c r="J75" i="3" s="1"/>
  <c r="N75" i="3" s="1"/>
  <c r="M75" i="3" s="1"/>
  <c r="E74" i="3"/>
  <c r="D74" i="3" s="1"/>
  <c r="H74" i="3" s="1"/>
  <c r="G74" i="3" s="1"/>
  <c r="K74" i="3" s="1"/>
  <c r="J74" i="3" s="1"/>
  <c r="N74" i="3" s="1"/>
  <c r="M74" i="3" s="1"/>
  <c r="E73" i="3"/>
  <c r="D73" i="3"/>
  <c r="H73" i="3" s="1"/>
  <c r="G73" i="3" s="1"/>
  <c r="K73" i="3" s="1"/>
  <c r="J73" i="3" s="1"/>
  <c r="N73" i="3" s="1"/>
  <c r="M73" i="3" s="1"/>
  <c r="E72" i="3"/>
  <c r="D72" i="3" s="1"/>
  <c r="H72" i="3" s="1"/>
  <c r="G72" i="3" s="1"/>
  <c r="K72" i="3" s="1"/>
  <c r="J72" i="3" s="1"/>
  <c r="N72" i="3" s="1"/>
  <c r="M72" i="3" s="1"/>
  <c r="E71" i="3"/>
  <c r="D71" i="3" s="1"/>
  <c r="H71" i="3" s="1"/>
  <c r="G71" i="3" s="1"/>
  <c r="K71" i="3" s="1"/>
  <c r="J71" i="3" s="1"/>
  <c r="N71" i="3" s="1"/>
  <c r="M71" i="3" s="1"/>
  <c r="E70" i="3"/>
  <c r="D70" i="3" s="1"/>
  <c r="H70" i="3" s="1"/>
  <c r="G70" i="3" s="1"/>
  <c r="K70" i="3" s="1"/>
  <c r="J70" i="3" s="1"/>
  <c r="N70" i="3" s="1"/>
  <c r="M70" i="3" s="1"/>
  <c r="E69" i="3"/>
  <c r="D69" i="3" s="1"/>
  <c r="H69" i="3" s="1"/>
  <c r="G69" i="3" s="1"/>
  <c r="K69" i="3" s="1"/>
  <c r="J69" i="3" s="1"/>
  <c r="N69" i="3" s="1"/>
  <c r="M69" i="3" s="1"/>
  <c r="E68" i="3"/>
  <c r="D68" i="3" s="1"/>
  <c r="H68" i="3" s="1"/>
  <c r="G68" i="3" s="1"/>
  <c r="K68" i="3" s="1"/>
  <c r="J68" i="3" s="1"/>
  <c r="N68" i="3" s="1"/>
  <c r="M68" i="3" s="1"/>
  <c r="E67" i="3"/>
  <c r="D67" i="3" s="1"/>
  <c r="H67" i="3" s="1"/>
  <c r="G67" i="3" s="1"/>
  <c r="K67" i="3" s="1"/>
  <c r="J67" i="3" s="1"/>
  <c r="N67" i="3" s="1"/>
  <c r="M67" i="3" s="1"/>
  <c r="E66" i="3"/>
  <c r="D66" i="3" s="1"/>
  <c r="H66" i="3" s="1"/>
  <c r="G66" i="3" s="1"/>
  <c r="K66" i="3" s="1"/>
  <c r="J66" i="3" s="1"/>
  <c r="N66" i="3" s="1"/>
  <c r="M66" i="3" s="1"/>
  <c r="E65" i="3"/>
  <c r="D65" i="3"/>
  <c r="H65" i="3" s="1"/>
  <c r="G65" i="3" s="1"/>
  <c r="K65" i="3" s="1"/>
  <c r="J65" i="3" s="1"/>
  <c r="N65" i="3" s="1"/>
  <c r="M65" i="3" s="1"/>
  <c r="E64" i="3"/>
  <c r="D64" i="3"/>
  <c r="H64" i="3" s="1"/>
  <c r="G64" i="3" s="1"/>
  <c r="K64" i="3" s="1"/>
  <c r="J64" i="3" s="1"/>
  <c r="N64" i="3" s="1"/>
  <c r="M64" i="3" s="1"/>
  <c r="E63" i="3"/>
  <c r="D63" i="3" s="1"/>
  <c r="H63" i="3" s="1"/>
  <c r="G63" i="3" s="1"/>
  <c r="K63" i="3" s="1"/>
  <c r="J63" i="3" s="1"/>
  <c r="N63" i="3" s="1"/>
  <c r="M63" i="3" s="1"/>
  <c r="E62" i="3"/>
  <c r="D62" i="3" s="1"/>
  <c r="H62" i="3" s="1"/>
  <c r="G62" i="3" s="1"/>
  <c r="K62" i="3" s="1"/>
  <c r="J62" i="3" s="1"/>
  <c r="N62" i="3" s="1"/>
  <c r="M62" i="3" s="1"/>
  <c r="E61" i="3"/>
  <c r="D61" i="3" s="1"/>
  <c r="H61" i="3" s="1"/>
  <c r="G61" i="3" s="1"/>
  <c r="K61" i="3" s="1"/>
  <c r="J61" i="3" s="1"/>
  <c r="N61" i="3" s="1"/>
  <c r="M61" i="3" s="1"/>
  <c r="E60" i="3"/>
  <c r="D60" i="3" s="1"/>
  <c r="H60" i="3" s="1"/>
  <c r="G60" i="3" s="1"/>
  <c r="K60" i="3" s="1"/>
  <c r="J60" i="3" s="1"/>
  <c r="N60" i="3" s="1"/>
  <c r="M60" i="3" s="1"/>
  <c r="E59" i="3"/>
  <c r="D59" i="3" s="1"/>
  <c r="H59" i="3" s="1"/>
  <c r="G59" i="3" s="1"/>
  <c r="K59" i="3" s="1"/>
  <c r="J59" i="3" s="1"/>
  <c r="N59" i="3" s="1"/>
  <c r="M59" i="3" s="1"/>
  <c r="E58" i="3"/>
  <c r="D58" i="3" s="1"/>
  <c r="H58" i="3" s="1"/>
  <c r="G58" i="3" s="1"/>
  <c r="K58" i="3" s="1"/>
  <c r="J58" i="3" s="1"/>
  <c r="N58" i="3" s="1"/>
  <c r="M58" i="3" s="1"/>
  <c r="E57" i="3"/>
  <c r="D57" i="3"/>
  <c r="H57" i="3" s="1"/>
  <c r="G57" i="3" s="1"/>
  <c r="K57" i="3" s="1"/>
  <c r="J57" i="3" s="1"/>
  <c r="N57" i="3" s="1"/>
  <c r="M57" i="3" s="1"/>
  <c r="E56" i="3"/>
  <c r="D56" i="3"/>
  <c r="H56" i="3" s="1"/>
  <c r="G56" i="3" s="1"/>
  <c r="K56" i="3" s="1"/>
  <c r="J56" i="3" s="1"/>
  <c r="N56" i="3" s="1"/>
  <c r="M56" i="3" s="1"/>
  <c r="E55" i="3"/>
  <c r="D55" i="3" s="1"/>
  <c r="H55" i="3" s="1"/>
  <c r="G55" i="3" s="1"/>
  <c r="K55" i="3" s="1"/>
  <c r="J55" i="3" s="1"/>
  <c r="N55" i="3" s="1"/>
  <c r="M55" i="3" s="1"/>
  <c r="E54" i="3"/>
  <c r="D54" i="3" s="1"/>
  <c r="H54" i="3" s="1"/>
  <c r="G54" i="3" s="1"/>
  <c r="K54" i="3" s="1"/>
  <c r="J54" i="3" s="1"/>
  <c r="N54" i="3" s="1"/>
  <c r="M54" i="3" s="1"/>
  <c r="E53" i="3"/>
  <c r="D53" i="3" s="1"/>
  <c r="H53" i="3" s="1"/>
  <c r="G53" i="3" s="1"/>
  <c r="K53" i="3" s="1"/>
  <c r="J53" i="3" s="1"/>
  <c r="N53" i="3" s="1"/>
  <c r="M53" i="3" s="1"/>
  <c r="E52" i="3"/>
  <c r="D52" i="3" s="1"/>
  <c r="H52" i="3" s="1"/>
  <c r="G52" i="3" s="1"/>
  <c r="K52" i="3" s="1"/>
  <c r="J52" i="3" s="1"/>
  <c r="N52" i="3" s="1"/>
  <c r="M52" i="3" s="1"/>
  <c r="E51" i="3"/>
  <c r="D51" i="3" s="1"/>
  <c r="H51" i="3" s="1"/>
  <c r="G51" i="3" s="1"/>
  <c r="K51" i="3" s="1"/>
  <c r="J51" i="3" s="1"/>
  <c r="N51" i="3" s="1"/>
  <c r="M51" i="3" s="1"/>
  <c r="E50" i="3"/>
  <c r="D50" i="3" s="1"/>
  <c r="H50" i="3" s="1"/>
  <c r="G50" i="3" s="1"/>
  <c r="K50" i="3" s="1"/>
  <c r="J50" i="3" s="1"/>
  <c r="N50" i="3" s="1"/>
  <c r="M50" i="3" s="1"/>
  <c r="E49" i="3"/>
  <c r="D49" i="3"/>
  <c r="H49" i="3" s="1"/>
  <c r="G49" i="3" s="1"/>
  <c r="K49" i="3" s="1"/>
  <c r="J49" i="3" s="1"/>
  <c r="N49" i="3" s="1"/>
  <c r="M49" i="3" s="1"/>
  <c r="E48" i="3"/>
  <c r="D48" i="3"/>
  <c r="H48" i="3" s="1"/>
  <c r="G48" i="3" s="1"/>
  <c r="K48" i="3" s="1"/>
  <c r="J48" i="3" s="1"/>
  <c r="N48" i="3" s="1"/>
  <c r="M48" i="3" s="1"/>
  <c r="E47" i="3"/>
  <c r="D47" i="3" s="1"/>
  <c r="H47" i="3" s="1"/>
  <c r="G47" i="3" s="1"/>
  <c r="K47" i="3" s="1"/>
  <c r="J47" i="3" s="1"/>
  <c r="N47" i="3" s="1"/>
  <c r="M47" i="3" s="1"/>
  <c r="E46" i="3"/>
  <c r="D46" i="3" s="1"/>
  <c r="E43" i="3"/>
  <c r="H43" i="3"/>
  <c r="G43" i="3" s="1"/>
  <c r="K43" i="3" s="1"/>
  <c r="J43" i="3" s="1"/>
  <c r="N43" i="3" s="1"/>
  <c r="M43" i="3" s="1"/>
  <c r="E42" i="3"/>
  <c r="D42" i="3" s="1"/>
  <c r="E41" i="3"/>
  <c r="H41" i="3"/>
  <c r="G41" i="3" s="1"/>
  <c r="K41" i="3" s="1"/>
  <c r="J41" i="3" s="1"/>
  <c r="N41" i="3" s="1"/>
  <c r="M41" i="3" s="1"/>
  <c r="E40" i="3"/>
  <c r="H40" i="3"/>
  <c r="G40" i="3" s="1"/>
  <c r="K40" i="3" s="1"/>
  <c r="J40" i="3" s="1"/>
  <c r="N40" i="3" s="1"/>
  <c r="M40" i="3" s="1"/>
  <c r="E39" i="3"/>
  <c r="H39" i="3"/>
  <c r="G39" i="3" s="1"/>
  <c r="K39" i="3" s="1"/>
  <c r="J39" i="3" s="1"/>
  <c r="N39" i="3" s="1"/>
  <c r="M39" i="3" s="1"/>
  <c r="E38" i="3"/>
  <c r="H38" i="3"/>
  <c r="G38" i="3" s="1"/>
  <c r="K38" i="3" s="1"/>
  <c r="J38" i="3" s="1"/>
  <c r="N38" i="3" s="1"/>
  <c r="M38" i="3" s="1"/>
  <c r="E37" i="3"/>
  <c r="D37" i="3" s="1"/>
  <c r="H37" i="3" s="1"/>
  <c r="G37" i="3" s="1"/>
  <c r="K37" i="3" s="1"/>
  <c r="J37" i="3" s="1"/>
  <c r="N37" i="3" s="1"/>
  <c r="M37" i="3" s="1"/>
  <c r="E36" i="3"/>
  <c r="D36" i="3" s="1"/>
  <c r="H36" i="3" s="1"/>
  <c r="G36" i="3" s="1"/>
  <c r="K36" i="3" s="1"/>
  <c r="J36" i="3" s="1"/>
  <c r="N36" i="3" s="1"/>
  <c r="M36" i="3" s="1"/>
  <c r="E35" i="3"/>
  <c r="H35" i="3"/>
  <c r="E30" i="3"/>
  <c r="D30" i="3" s="1"/>
  <c r="H30" i="3" s="1"/>
  <c r="G30" i="3" s="1"/>
  <c r="K30" i="3" s="1"/>
  <c r="J30" i="3" s="1"/>
  <c r="N30" i="3" s="1"/>
  <c r="M30" i="3" s="1"/>
  <c r="E27" i="3"/>
  <c r="D27" i="3" s="1"/>
  <c r="H27" i="3" s="1"/>
  <c r="G27" i="3" s="1"/>
  <c r="K27" i="3" s="1"/>
  <c r="J27" i="3" s="1"/>
  <c r="N27" i="3" s="1"/>
  <c r="M27" i="3" s="1"/>
  <c r="E26" i="3"/>
  <c r="D26" i="3"/>
  <c r="H26" i="3" s="1"/>
  <c r="G26" i="3" s="1"/>
  <c r="K26" i="3" s="1"/>
  <c r="J26" i="3" s="1"/>
  <c r="N26" i="3" s="1"/>
  <c r="M26" i="3" s="1"/>
  <c r="E25" i="3"/>
  <c r="D25" i="3"/>
  <c r="H25" i="3" s="1"/>
  <c r="G25" i="3" s="1"/>
  <c r="K25" i="3" s="1"/>
  <c r="J25" i="3" s="1"/>
  <c r="N25" i="3" s="1"/>
  <c r="M25" i="3" s="1"/>
  <c r="E24" i="3"/>
  <c r="D24" i="3"/>
  <c r="H24" i="3" s="1"/>
  <c r="G24" i="3" s="1"/>
  <c r="K24" i="3" s="1"/>
  <c r="J24" i="3" s="1"/>
  <c r="N24" i="3" s="1"/>
  <c r="M24" i="3" s="1"/>
  <c r="E23" i="3"/>
  <c r="E22" i="3"/>
  <c r="D22" i="3"/>
  <c r="H22" i="3" s="1"/>
  <c r="G22" i="3" s="1"/>
  <c r="K22" i="3" s="1"/>
  <c r="J22" i="3" s="1"/>
  <c r="N22" i="3" s="1"/>
  <c r="M22" i="3" s="1"/>
  <c r="E21" i="3"/>
  <c r="D21" i="3"/>
  <c r="H21" i="3" s="1"/>
  <c r="G21" i="3" s="1"/>
  <c r="K21" i="3" s="1"/>
  <c r="J21" i="3" s="1"/>
  <c r="N21" i="3" s="1"/>
  <c r="M21" i="3" s="1"/>
  <c r="E20" i="3"/>
  <c r="D20" i="3"/>
  <c r="H20" i="3" s="1"/>
  <c r="G20" i="3" s="1"/>
  <c r="K20" i="3" s="1"/>
  <c r="J20" i="3" s="1"/>
  <c r="N20" i="3" s="1"/>
  <c r="M20" i="3" s="1"/>
  <c r="E19" i="3"/>
  <c r="D19" i="3"/>
  <c r="H19" i="3" s="1"/>
  <c r="G19" i="3" s="1"/>
  <c r="K19" i="3" s="1"/>
  <c r="J19" i="3" s="1"/>
  <c r="N19" i="3" s="1"/>
  <c r="M19" i="3" s="1"/>
  <c r="E18" i="3"/>
  <c r="D18" i="3"/>
  <c r="H18" i="3" s="1"/>
  <c r="G18" i="3" s="1"/>
  <c r="K18" i="3" s="1"/>
  <c r="J18" i="3" s="1"/>
  <c r="N18" i="3" s="1"/>
  <c r="M18" i="3" s="1"/>
  <c r="E17" i="3"/>
  <c r="D17" i="3" s="1"/>
  <c r="H17" i="3" s="1"/>
  <c r="G17" i="3" s="1"/>
  <c r="K17" i="3" s="1"/>
  <c r="J17" i="3" s="1"/>
  <c r="N17" i="3" s="1"/>
  <c r="M17" i="3" s="1"/>
  <c r="E16" i="3"/>
  <c r="D16" i="3"/>
  <c r="H16" i="3" s="1"/>
  <c r="G16" i="3" s="1"/>
  <c r="K16" i="3" s="1"/>
  <c r="J16" i="3" s="1"/>
  <c r="N16" i="3" s="1"/>
  <c r="M16" i="3" s="1"/>
  <c r="E15" i="3"/>
  <c r="D15" i="3" s="1"/>
  <c r="H15" i="3" s="1"/>
  <c r="H127" i="3" l="1"/>
  <c r="D126" i="3"/>
  <c r="H46" i="3"/>
  <c r="D45" i="3"/>
  <c r="D809" i="3"/>
  <c r="D1379" i="3"/>
  <c r="H1379" i="3" s="1"/>
  <c r="G1379" i="3" s="1"/>
  <c r="K1379" i="3" s="1"/>
  <c r="J1379" i="3" s="1"/>
  <c r="N1379" i="3" s="1"/>
  <c r="M1379" i="3" s="1"/>
  <c r="E1377" i="3"/>
  <c r="E787" i="3"/>
  <c r="F787" i="3" s="1"/>
  <c r="E1446" i="3"/>
  <c r="F1446" i="3" s="1"/>
  <c r="K454" i="3"/>
  <c r="J454" i="3" s="1"/>
  <c r="N454" i="3" s="1"/>
  <c r="M454" i="3" s="1"/>
  <c r="K754" i="3"/>
  <c r="J754" i="3" s="1"/>
  <c r="N754" i="3" s="1"/>
  <c r="M754" i="3" s="1"/>
  <c r="K781" i="3"/>
  <c r="J781" i="3" s="1"/>
  <c r="N781" i="3" s="1"/>
  <c r="M781" i="3" s="1"/>
  <c r="K794" i="3"/>
  <c r="J794" i="3" s="1"/>
  <c r="N794" i="3" s="1"/>
  <c r="M794" i="3" s="1"/>
  <c r="H856" i="3"/>
  <c r="G856" i="3" s="1"/>
  <c r="K856" i="3" s="1"/>
  <c r="J856" i="3" s="1"/>
  <c r="N856" i="3" s="1"/>
  <c r="M856" i="3" s="1"/>
  <c r="K1267" i="3"/>
  <c r="J1267" i="3" s="1"/>
  <c r="N1267" i="3" s="1"/>
  <c r="M1267" i="3" s="1"/>
  <c r="H1401" i="3"/>
  <c r="G1401" i="3" s="1"/>
  <c r="K1401" i="3" s="1"/>
  <c r="J1401" i="3" s="1"/>
  <c r="N1401" i="3" s="1"/>
  <c r="M1401" i="3" s="1"/>
  <c r="H1434" i="3"/>
  <c r="G1434" i="3" s="1"/>
  <c r="K1434" i="3" s="1"/>
  <c r="J1434" i="3" s="1"/>
  <c r="N1434" i="3" s="1"/>
  <c r="M1434" i="3" s="1"/>
  <c r="K520" i="3"/>
  <c r="J520" i="3" s="1"/>
  <c r="N520" i="3" s="1"/>
  <c r="M520" i="3" s="1"/>
  <c r="N693" i="3"/>
  <c r="M693" i="3" s="1"/>
  <c r="K704" i="3"/>
  <c r="J704" i="3" s="1"/>
  <c r="N704" i="3" s="1"/>
  <c r="M704" i="3" s="1"/>
  <c r="N776" i="3"/>
  <c r="M776" i="3" s="1"/>
  <c r="N789" i="3"/>
  <c r="M789" i="3" s="1"/>
  <c r="H810" i="3"/>
  <c r="G810" i="3" s="1"/>
  <c r="K810" i="3" s="1"/>
  <c r="J810" i="3" s="1"/>
  <c r="N810" i="3" s="1"/>
  <c r="M810" i="3" s="1"/>
  <c r="K847" i="3"/>
  <c r="J847" i="3" s="1"/>
  <c r="N847" i="3" s="1"/>
  <c r="M847" i="3" s="1"/>
  <c r="K993" i="3"/>
  <c r="J993" i="3" s="1"/>
  <c r="N993" i="3" s="1"/>
  <c r="M993" i="3" s="1"/>
  <c r="N1287" i="3"/>
  <c r="M1287" i="3" s="1"/>
  <c r="K1364" i="3"/>
  <c r="J1364" i="3" s="1"/>
  <c r="N1364" i="3" s="1"/>
  <c r="M1364" i="3" s="1"/>
  <c r="H1394" i="3"/>
  <c r="G1394" i="3" s="1"/>
  <c r="K1394" i="3" s="1"/>
  <c r="J1394" i="3" s="1"/>
  <c r="N1394" i="3" s="1"/>
  <c r="M1394" i="3" s="1"/>
  <c r="K491" i="3"/>
  <c r="J491" i="3" s="1"/>
  <c r="N491" i="3" s="1"/>
  <c r="M491" i="3" s="1"/>
  <c r="K711" i="3"/>
  <c r="J711" i="3" s="1"/>
  <c r="N711" i="3" s="1"/>
  <c r="M711" i="3" s="1"/>
  <c r="K717" i="3"/>
  <c r="J717" i="3" s="1"/>
  <c r="N717" i="3" s="1"/>
  <c r="M717" i="3" s="1"/>
  <c r="H723" i="3"/>
  <c r="G723" i="3" s="1"/>
  <c r="K723" i="3" s="1"/>
  <c r="J723" i="3" s="1"/>
  <c r="N723" i="3" s="1"/>
  <c r="M723" i="3" s="1"/>
  <c r="H761" i="3"/>
  <c r="G761" i="3" s="1"/>
  <c r="K761" i="3" s="1"/>
  <c r="J761" i="3" s="1"/>
  <c r="N761" i="3" s="1"/>
  <c r="M761" i="3" s="1"/>
  <c r="K771" i="3"/>
  <c r="J771" i="3" s="1"/>
  <c r="N771" i="3" s="1"/>
  <c r="M771" i="3" s="1"/>
  <c r="K800" i="3"/>
  <c r="J800" i="3" s="1"/>
  <c r="N800" i="3" s="1"/>
  <c r="M800" i="3" s="1"/>
  <c r="H805" i="3"/>
  <c r="G805" i="3" s="1"/>
  <c r="K805" i="3" s="1"/>
  <c r="J805" i="3" s="1"/>
  <c r="N805" i="3" s="1"/>
  <c r="M805" i="3" s="1"/>
  <c r="K872" i="3"/>
  <c r="J872" i="3" s="1"/>
  <c r="N872" i="3" s="1"/>
  <c r="M872" i="3" s="1"/>
  <c r="K1347" i="3"/>
  <c r="J1347" i="3" s="1"/>
  <c r="N1347" i="3" s="1"/>
  <c r="M1347" i="3" s="1"/>
  <c r="E1452" i="3"/>
  <c r="F1452" i="3" s="1"/>
  <c r="N455" i="3"/>
  <c r="M455" i="3" s="1"/>
  <c r="E466" i="3"/>
  <c r="F466" i="3" s="1"/>
  <c r="N782" i="3"/>
  <c r="M782" i="3" s="1"/>
  <c r="N795" i="3"/>
  <c r="M795" i="3" s="1"/>
  <c r="H851" i="3"/>
  <c r="G851" i="3" s="1"/>
  <c r="K851" i="3" s="1"/>
  <c r="J851" i="3" s="1"/>
  <c r="N851" i="3" s="1"/>
  <c r="M851" i="3" s="1"/>
  <c r="H1448" i="3"/>
  <c r="G1448" i="3" s="1"/>
  <c r="K1448" i="3" s="1"/>
  <c r="J1448" i="3" s="1"/>
  <c r="N1448" i="3" s="1"/>
  <c r="M1448" i="3" s="1"/>
  <c r="K521" i="3"/>
  <c r="J521" i="3" s="1"/>
  <c r="N521" i="3" s="1"/>
  <c r="M521" i="3" s="1"/>
  <c r="N694" i="3"/>
  <c r="M694" i="3" s="1"/>
  <c r="H765" i="3"/>
  <c r="G765" i="3" s="1"/>
  <c r="K765" i="3" s="1"/>
  <c r="J765" i="3" s="1"/>
  <c r="N765" i="3" s="1"/>
  <c r="M765" i="3" s="1"/>
  <c r="K777" i="3"/>
  <c r="J777" i="3" s="1"/>
  <c r="N777" i="3" s="1"/>
  <c r="M777" i="3" s="1"/>
  <c r="K790" i="3"/>
  <c r="J790" i="3" s="1"/>
  <c r="N790" i="3" s="1"/>
  <c r="M790" i="3" s="1"/>
  <c r="H1395" i="3"/>
  <c r="G1395" i="3" s="1"/>
  <c r="K1395" i="3" s="1"/>
  <c r="J1395" i="3" s="1"/>
  <c r="N1395" i="3" s="1"/>
  <c r="M1395" i="3" s="1"/>
  <c r="K1497" i="3"/>
  <c r="J1497" i="3" s="1"/>
  <c r="N1497" i="3" s="1"/>
  <c r="M1497" i="3" s="1"/>
  <c r="E730" i="3"/>
  <c r="E45" i="3"/>
  <c r="F45" i="3" s="1"/>
  <c r="K450" i="3"/>
  <c r="J450" i="3" s="1"/>
  <c r="N450" i="3" s="1"/>
  <c r="M450" i="3" s="1"/>
  <c r="K456" i="3"/>
  <c r="J456" i="3" s="1"/>
  <c r="N456" i="3" s="1"/>
  <c r="M456" i="3" s="1"/>
  <c r="K783" i="3"/>
  <c r="J783" i="3" s="1"/>
  <c r="N783" i="3" s="1"/>
  <c r="M783" i="3" s="1"/>
  <c r="K796" i="3"/>
  <c r="J796" i="3" s="1"/>
  <c r="N796" i="3" s="1"/>
  <c r="M796" i="3" s="1"/>
  <c r="K802" i="3"/>
  <c r="J802" i="3" s="1"/>
  <c r="N802" i="3" s="1"/>
  <c r="M802" i="3" s="1"/>
  <c r="N1468" i="3"/>
  <c r="M1468" i="3" s="1"/>
  <c r="H1362" i="3"/>
  <c r="G1362" i="3" s="1"/>
  <c r="K1362" i="3" s="1"/>
  <c r="J1362" i="3" s="1"/>
  <c r="N1362" i="3" s="1"/>
  <c r="M1362" i="3" s="1"/>
  <c r="K702" i="3"/>
  <c r="J702" i="3" s="1"/>
  <c r="N702" i="3" s="1"/>
  <c r="M702" i="3" s="1"/>
  <c r="N713" i="3"/>
  <c r="M713" i="3" s="1"/>
  <c r="N757" i="3"/>
  <c r="M757" i="3" s="1"/>
  <c r="K773" i="3"/>
  <c r="J773" i="3" s="1"/>
  <c r="N773" i="3" s="1"/>
  <c r="M773" i="3" s="1"/>
  <c r="K852" i="3"/>
  <c r="J852" i="3" s="1"/>
  <c r="N852" i="3" s="1"/>
  <c r="M852" i="3" s="1"/>
  <c r="N1337" i="3"/>
  <c r="M1337" i="3" s="1"/>
  <c r="K1349" i="3"/>
  <c r="J1349" i="3" s="1"/>
  <c r="N1349" i="3" s="1"/>
  <c r="M1349" i="3" s="1"/>
  <c r="H1405" i="3"/>
  <c r="G1405" i="3" s="1"/>
  <c r="K1405" i="3" s="1"/>
  <c r="J1405" i="3" s="1"/>
  <c r="N1405" i="3" s="1"/>
  <c r="M1405" i="3" s="1"/>
  <c r="K457" i="3"/>
  <c r="J457" i="3" s="1"/>
  <c r="N457" i="3" s="1"/>
  <c r="M457" i="3" s="1"/>
  <c r="E524" i="3"/>
  <c r="F524" i="3" s="1"/>
  <c r="N696" i="3"/>
  <c r="M696" i="3" s="1"/>
  <c r="K720" i="3"/>
  <c r="J720" i="3" s="1"/>
  <c r="N720" i="3" s="1"/>
  <c r="M720" i="3" s="1"/>
  <c r="K784" i="3"/>
  <c r="J784" i="3" s="1"/>
  <c r="N784" i="3" s="1"/>
  <c r="M784" i="3" s="1"/>
  <c r="K797" i="3"/>
  <c r="J797" i="3" s="1"/>
  <c r="N797" i="3" s="1"/>
  <c r="M797" i="3" s="1"/>
  <c r="H803" i="3"/>
  <c r="G803" i="3" s="1"/>
  <c r="K803" i="3" s="1"/>
  <c r="J803" i="3" s="1"/>
  <c r="N803" i="3" s="1"/>
  <c r="M803" i="3" s="1"/>
  <c r="K1291" i="3"/>
  <c r="J1291" i="3" s="1"/>
  <c r="N1291" i="3" s="1"/>
  <c r="M1291" i="3" s="1"/>
  <c r="N636" i="3"/>
  <c r="M636" i="3" s="1"/>
  <c r="E641" i="3"/>
  <c r="F641" i="3" s="1"/>
  <c r="E707" i="3"/>
  <c r="F707" i="3" s="1"/>
  <c r="E996" i="3"/>
  <c r="F996" i="3" s="1"/>
  <c r="N1276" i="3"/>
  <c r="M1276" i="3" s="1"/>
  <c r="N725" i="3"/>
  <c r="M725" i="3" s="1"/>
  <c r="K763" i="3"/>
  <c r="J763" i="3" s="1"/>
  <c r="N763" i="3" s="1"/>
  <c r="M763" i="3" s="1"/>
  <c r="N774" i="3"/>
  <c r="M774" i="3" s="1"/>
  <c r="D996" i="3"/>
  <c r="N1372" i="3"/>
  <c r="M1372" i="3" s="1"/>
  <c r="K1499" i="3"/>
  <c r="J1499" i="3" s="1"/>
  <c r="N1499" i="3" s="1"/>
  <c r="M1499" i="3" s="1"/>
  <c r="E529" i="3"/>
  <c r="K721" i="3"/>
  <c r="J721" i="3" s="1"/>
  <c r="N721" i="3" s="1"/>
  <c r="M721" i="3" s="1"/>
  <c r="K759" i="3"/>
  <c r="J759" i="3" s="1"/>
  <c r="N759" i="3" s="1"/>
  <c r="M759" i="3" s="1"/>
  <c r="K785" i="3"/>
  <c r="J785" i="3" s="1"/>
  <c r="N785" i="3" s="1"/>
  <c r="M785" i="3" s="1"/>
  <c r="K798" i="3"/>
  <c r="J798" i="3" s="1"/>
  <c r="N798" i="3" s="1"/>
  <c r="M798" i="3" s="1"/>
  <c r="E813" i="3"/>
  <c r="D813" i="3" s="1"/>
  <c r="H813" i="3" s="1"/>
  <c r="G813" i="3" s="1"/>
  <c r="K813" i="3" s="1"/>
  <c r="J813" i="3" s="1"/>
  <c r="N813" i="3" s="1"/>
  <c r="M813" i="3" s="1"/>
  <c r="K864" i="3"/>
  <c r="J864" i="3" s="1"/>
  <c r="N864" i="3" s="1"/>
  <c r="M864" i="3" s="1"/>
  <c r="D1446" i="3"/>
  <c r="N1504" i="3"/>
  <c r="M1504" i="3" s="1"/>
  <c r="K489" i="3"/>
  <c r="J489" i="3" s="1"/>
  <c r="N489" i="3" s="1"/>
  <c r="M489" i="3" s="1"/>
  <c r="K780" i="3"/>
  <c r="J780" i="3" s="1"/>
  <c r="N780" i="3" s="1"/>
  <c r="M780" i="3" s="1"/>
  <c r="K793" i="3"/>
  <c r="J793" i="3" s="1"/>
  <c r="N793" i="3" s="1"/>
  <c r="M793" i="3" s="1"/>
  <c r="K841" i="3"/>
  <c r="J841" i="3" s="1"/>
  <c r="N841" i="3" s="1"/>
  <c r="M841" i="3" s="1"/>
  <c r="K870" i="3"/>
  <c r="J870" i="3" s="1"/>
  <c r="N870" i="3" s="1"/>
  <c r="M870" i="3" s="1"/>
  <c r="K876" i="3"/>
  <c r="J876" i="3" s="1"/>
  <c r="N876" i="3" s="1"/>
  <c r="M876" i="3" s="1"/>
  <c r="H1300" i="3"/>
  <c r="G1300" i="3" s="1"/>
  <c r="K1300" i="3" s="1"/>
  <c r="J1300" i="3" s="1"/>
  <c r="N1300" i="3" s="1"/>
  <c r="M1300" i="3" s="1"/>
  <c r="N1339" i="3"/>
  <c r="M1339" i="3" s="1"/>
  <c r="H1399" i="3"/>
  <c r="G1399" i="3" s="1"/>
  <c r="K1399" i="3" s="1"/>
  <c r="J1399" i="3" s="1"/>
  <c r="N1399" i="3" s="1"/>
  <c r="M1399" i="3" s="1"/>
  <c r="H1407" i="3"/>
  <c r="G1407" i="3" s="1"/>
  <c r="K1407" i="3" s="1"/>
  <c r="J1407" i="3" s="1"/>
  <c r="N1407" i="3" s="1"/>
  <c r="M1407" i="3" s="1"/>
  <c r="H1433" i="3"/>
  <c r="G1433" i="3" s="1"/>
  <c r="K1433" i="3" s="1"/>
  <c r="J1433" i="3" s="1"/>
  <c r="N1433" i="3" s="1"/>
  <c r="M1433" i="3" s="1"/>
  <c r="E1462" i="3"/>
  <c r="F1462" i="3" s="1"/>
  <c r="H1523" i="3"/>
  <c r="G1523" i="3" s="1"/>
  <c r="K1523" i="3" s="1"/>
  <c r="J1523" i="3" s="1"/>
  <c r="N1523" i="3" s="1"/>
  <c r="M1523" i="3" s="1"/>
  <c r="H1529" i="3"/>
  <c r="G1529" i="3" s="1"/>
  <c r="K1529" i="3" s="1"/>
  <c r="J1529" i="3" s="1"/>
  <c r="N1529" i="3" s="1"/>
  <c r="M1529" i="3" s="1"/>
  <c r="E34" i="3"/>
  <c r="F34" i="3" s="1"/>
  <c r="E14" i="3"/>
  <c r="F14" i="3" s="1"/>
  <c r="D23" i="3"/>
  <c r="H42" i="3"/>
  <c r="G42" i="3" s="1"/>
  <c r="K42" i="3" s="1"/>
  <c r="J42" i="3" s="1"/>
  <c r="N42" i="3" s="1"/>
  <c r="M42" i="3" s="1"/>
  <c r="D34" i="3"/>
  <c r="D32" i="3" s="1"/>
  <c r="G46" i="3"/>
  <c r="H45" i="3"/>
  <c r="I45" i="3" s="1"/>
  <c r="G15" i="3"/>
  <c r="G35" i="3"/>
  <c r="H34" i="3"/>
  <c r="G127" i="3"/>
  <c r="H126" i="3"/>
  <c r="E126" i="3"/>
  <c r="D466" i="3"/>
  <c r="H467" i="3"/>
  <c r="G498" i="3"/>
  <c r="H497" i="3"/>
  <c r="D524" i="3"/>
  <c r="H525" i="3"/>
  <c r="H519" i="3"/>
  <c r="G519" i="3" s="1"/>
  <c r="K519" i="3" s="1"/>
  <c r="J519" i="3" s="1"/>
  <c r="N519" i="3" s="1"/>
  <c r="M519" i="3" s="1"/>
  <c r="D497" i="3"/>
  <c r="D529" i="3"/>
  <c r="H530" i="3"/>
  <c r="M531" i="3"/>
  <c r="G642" i="3"/>
  <c r="H641" i="3"/>
  <c r="I641" i="3" s="1"/>
  <c r="H731" i="3"/>
  <c r="D730" i="3"/>
  <c r="H788" i="3"/>
  <c r="D787" i="3"/>
  <c r="H809" i="3"/>
  <c r="K861" i="3"/>
  <c r="E497" i="3"/>
  <c r="H638" i="3"/>
  <c r="G638" i="3" s="1"/>
  <c r="K638" i="3" s="1"/>
  <c r="J638" i="3" s="1"/>
  <c r="N638" i="3" s="1"/>
  <c r="M638" i="3" s="1"/>
  <c r="D641" i="3"/>
  <c r="H708" i="3"/>
  <c r="D707" i="3"/>
  <c r="H770" i="3"/>
  <c r="D769" i="3"/>
  <c r="F1508" i="3"/>
  <c r="E1508" i="3" s="1"/>
  <c r="D1508" i="3" s="1"/>
  <c r="H1508" i="3" s="1"/>
  <c r="G1508" i="3" s="1"/>
  <c r="K1508" i="3" s="1"/>
  <c r="J1508" i="3" s="1"/>
  <c r="N1508" i="3" s="1"/>
  <c r="M1508" i="3" s="1"/>
  <c r="F1479" i="3"/>
  <c r="E1479" i="3" s="1"/>
  <c r="D1479" i="3" s="1"/>
  <c r="H1479" i="3" s="1"/>
  <c r="G1479" i="3" s="1"/>
  <c r="K1479" i="3" s="1"/>
  <c r="J1479" i="3" s="1"/>
  <c r="N1479" i="3" s="1"/>
  <c r="M1479" i="3" s="1"/>
  <c r="F1509" i="3"/>
  <c r="E1509" i="3" s="1"/>
  <c r="D1509" i="3" s="1"/>
  <c r="H1509" i="3" s="1"/>
  <c r="G1509" i="3" s="1"/>
  <c r="K1509" i="3" s="1"/>
  <c r="J1509" i="3" s="1"/>
  <c r="N1509" i="3" s="1"/>
  <c r="M1509" i="3" s="1"/>
  <c r="F1480" i="3"/>
  <c r="E1480" i="3" s="1"/>
  <c r="D1480" i="3" s="1"/>
  <c r="H1480" i="3" s="1"/>
  <c r="G1480" i="3" s="1"/>
  <c r="K1480" i="3" s="1"/>
  <c r="J1480" i="3" s="1"/>
  <c r="N1480" i="3" s="1"/>
  <c r="M1480" i="3" s="1"/>
  <c r="F1510" i="3"/>
  <c r="E1510" i="3" s="1"/>
  <c r="D1510" i="3" s="1"/>
  <c r="H1510" i="3" s="1"/>
  <c r="G1510" i="3" s="1"/>
  <c r="K1510" i="3" s="1"/>
  <c r="J1510" i="3" s="1"/>
  <c r="N1510" i="3" s="1"/>
  <c r="M1510" i="3" s="1"/>
  <c r="F1481" i="3"/>
  <c r="E1481" i="3" s="1"/>
  <c r="D1481" i="3" s="1"/>
  <c r="H1481" i="3" s="1"/>
  <c r="G1481" i="3" s="1"/>
  <c r="K1481" i="3" s="1"/>
  <c r="J1481" i="3" s="1"/>
  <c r="N1481" i="3" s="1"/>
  <c r="M1481" i="3" s="1"/>
  <c r="F1402" i="3"/>
  <c r="E1402" i="3" s="1"/>
  <c r="D1402" i="3" s="1"/>
  <c r="H1402" i="3" s="1"/>
  <c r="G1402" i="3" s="1"/>
  <c r="K1402" i="3" s="1"/>
  <c r="J1402" i="3" s="1"/>
  <c r="N1402" i="3" s="1"/>
  <c r="M1402" i="3" s="1"/>
  <c r="H815" i="3"/>
  <c r="G815" i="3" s="1"/>
  <c r="K815" i="3" s="1"/>
  <c r="J815" i="3" s="1"/>
  <c r="N815" i="3" s="1"/>
  <c r="M815" i="3" s="1"/>
  <c r="H816" i="3"/>
  <c r="G816" i="3" s="1"/>
  <c r="K816" i="3" s="1"/>
  <c r="J816" i="3" s="1"/>
  <c r="N816" i="3" s="1"/>
  <c r="M816" i="3" s="1"/>
  <c r="E818" i="3"/>
  <c r="F818" i="3" s="1"/>
  <c r="F1327" i="3" s="1"/>
  <c r="E1327" i="3" s="1"/>
  <c r="D1327" i="3" s="1"/>
  <c r="H1327" i="3" s="1"/>
  <c r="G1327" i="3" s="1"/>
  <c r="K1327" i="3" s="1"/>
  <c r="J1327" i="3" s="1"/>
  <c r="N1327" i="3" s="1"/>
  <c r="M1327" i="3" s="1"/>
  <c r="D818" i="3"/>
  <c r="H849" i="3"/>
  <c r="G849" i="3" s="1"/>
  <c r="K849" i="3" s="1"/>
  <c r="J849" i="3" s="1"/>
  <c r="N849" i="3" s="1"/>
  <c r="M849" i="3" s="1"/>
  <c r="D862" i="3"/>
  <c r="E860" i="3"/>
  <c r="H983" i="3"/>
  <c r="G983" i="3" s="1"/>
  <c r="K983" i="3" s="1"/>
  <c r="J983" i="3" s="1"/>
  <c r="N983" i="3" s="1"/>
  <c r="M983" i="3" s="1"/>
  <c r="H986" i="3"/>
  <c r="G986" i="3" s="1"/>
  <c r="K986" i="3" s="1"/>
  <c r="J986" i="3" s="1"/>
  <c r="N986" i="3" s="1"/>
  <c r="M986" i="3" s="1"/>
  <c r="H988" i="3"/>
  <c r="G988" i="3" s="1"/>
  <c r="K988" i="3" s="1"/>
  <c r="J988" i="3" s="1"/>
  <c r="N988" i="3" s="1"/>
  <c r="M988" i="3" s="1"/>
  <c r="H992" i="3"/>
  <c r="G992" i="3" s="1"/>
  <c r="K992" i="3" s="1"/>
  <c r="J992" i="3" s="1"/>
  <c r="N992" i="3" s="1"/>
  <c r="M992" i="3" s="1"/>
  <c r="H997" i="3"/>
  <c r="G819" i="3"/>
  <c r="H818" i="3"/>
  <c r="I818" i="3" s="1"/>
  <c r="F1416" i="3"/>
  <c r="E1416" i="3" s="1"/>
  <c r="D1416" i="3" s="1"/>
  <c r="H1416" i="3" s="1"/>
  <c r="G1416" i="3" s="1"/>
  <c r="K1416" i="3" s="1"/>
  <c r="J1416" i="3" s="1"/>
  <c r="N1416" i="3" s="1"/>
  <c r="M1416" i="3" s="1"/>
  <c r="E855" i="3"/>
  <c r="D1325" i="3"/>
  <c r="H1288" i="3"/>
  <c r="G1288" i="3" s="1"/>
  <c r="K1288" i="3" s="1"/>
  <c r="J1288" i="3" s="1"/>
  <c r="N1288" i="3" s="1"/>
  <c r="M1288" i="3" s="1"/>
  <c r="D1281" i="3"/>
  <c r="G1282" i="3"/>
  <c r="E1281" i="3"/>
  <c r="H1297" i="3"/>
  <c r="G1297" i="3" s="1"/>
  <c r="K1297" i="3" s="1"/>
  <c r="J1297" i="3" s="1"/>
  <c r="N1297" i="3" s="1"/>
  <c r="M1297" i="3" s="1"/>
  <c r="H1301" i="3"/>
  <c r="G1301" i="3" s="1"/>
  <c r="K1301" i="3" s="1"/>
  <c r="J1301" i="3" s="1"/>
  <c r="N1301" i="3" s="1"/>
  <c r="M1301" i="3" s="1"/>
  <c r="H1370" i="3"/>
  <c r="G1370" i="3" s="1"/>
  <c r="K1370" i="3" s="1"/>
  <c r="J1370" i="3" s="1"/>
  <c r="N1370" i="3" s="1"/>
  <c r="M1370" i="3" s="1"/>
  <c r="D1368" i="3"/>
  <c r="H1378" i="3"/>
  <c r="D1377" i="3"/>
  <c r="D1375" i="3" s="1"/>
  <c r="H1387" i="3"/>
  <c r="D1392" i="3"/>
  <c r="H1392" i="3" s="1"/>
  <c r="G1392" i="3" s="1"/>
  <c r="K1392" i="3" s="1"/>
  <c r="J1392" i="3" s="1"/>
  <c r="N1392" i="3" s="1"/>
  <c r="M1392" i="3" s="1"/>
  <c r="G1305" i="3"/>
  <c r="H1357" i="3"/>
  <c r="D1365" i="3"/>
  <c r="H1365" i="3" s="1"/>
  <c r="G1365" i="3" s="1"/>
  <c r="K1365" i="3" s="1"/>
  <c r="J1365" i="3" s="1"/>
  <c r="N1365" i="3" s="1"/>
  <c r="M1365" i="3" s="1"/>
  <c r="E1356" i="3"/>
  <c r="F1356" i="3" s="1"/>
  <c r="G1369" i="3"/>
  <c r="E1368" i="3"/>
  <c r="F1368" i="3" s="1"/>
  <c r="G1447" i="3"/>
  <c r="H1446" i="3"/>
  <c r="I1446" i="3" s="1"/>
  <c r="H1440" i="3"/>
  <c r="G1440" i="3" s="1"/>
  <c r="K1440" i="3" s="1"/>
  <c r="J1440" i="3" s="1"/>
  <c r="N1440" i="3" s="1"/>
  <c r="M1440" i="3" s="1"/>
  <c r="H1441" i="3"/>
  <c r="G1441" i="3" s="1"/>
  <c r="K1441" i="3" s="1"/>
  <c r="J1441" i="3" s="1"/>
  <c r="N1441" i="3" s="1"/>
  <c r="M1441" i="3" s="1"/>
  <c r="H1442" i="3"/>
  <c r="G1442" i="3" s="1"/>
  <c r="K1442" i="3" s="1"/>
  <c r="J1442" i="3" s="1"/>
  <c r="N1442" i="3" s="1"/>
  <c r="M1442" i="3" s="1"/>
  <c r="H1443" i="3"/>
  <c r="G1443" i="3" s="1"/>
  <c r="K1443" i="3" s="1"/>
  <c r="J1443" i="3" s="1"/>
  <c r="N1443" i="3" s="1"/>
  <c r="M1443" i="3" s="1"/>
  <c r="H1453" i="3"/>
  <c r="D1452" i="3"/>
  <c r="G1466" i="3"/>
  <c r="H1495" i="3"/>
  <c r="H1463" i="3"/>
  <c r="H1471" i="3"/>
  <c r="G1471" i="3" s="1"/>
  <c r="K1471" i="3" s="1"/>
  <c r="J1471" i="3" s="1"/>
  <c r="N1471" i="3" s="1"/>
  <c r="M1471" i="3" s="1"/>
  <c r="H1472" i="3"/>
  <c r="G1472" i="3" s="1"/>
  <c r="K1472" i="3" s="1"/>
  <c r="J1472" i="3" s="1"/>
  <c r="N1472" i="3" s="1"/>
  <c r="M1472" i="3" s="1"/>
  <c r="H1473" i="3"/>
  <c r="G1473" i="3" s="1"/>
  <c r="K1473" i="3" s="1"/>
  <c r="J1473" i="3" s="1"/>
  <c r="N1473" i="3" s="1"/>
  <c r="M1473" i="3" s="1"/>
  <c r="H1474" i="3"/>
  <c r="G1474" i="3" s="1"/>
  <c r="K1474" i="3" s="1"/>
  <c r="J1474" i="3" s="1"/>
  <c r="N1474" i="3" s="1"/>
  <c r="M1474" i="3" s="1"/>
  <c r="H1475" i="3"/>
  <c r="G1475" i="3" s="1"/>
  <c r="K1475" i="3" s="1"/>
  <c r="J1475" i="3" s="1"/>
  <c r="N1475" i="3" s="1"/>
  <c r="M1475" i="3" s="1"/>
  <c r="H1476" i="3"/>
  <c r="G1476" i="3" s="1"/>
  <c r="K1476" i="3" s="1"/>
  <c r="J1476" i="3" s="1"/>
  <c r="N1476" i="3" s="1"/>
  <c r="M1476" i="3" s="1"/>
  <c r="D1516" i="3"/>
  <c r="E1515" i="3"/>
  <c r="F1515" i="3" s="1"/>
  <c r="D1520" i="3"/>
  <c r="E1519" i="3"/>
  <c r="F1519" i="3" s="1"/>
  <c r="E32" i="3" l="1"/>
  <c r="F529" i="3"/>
  <c r="E527" i="3"/>
  <c r="F527" i="3" s="1"/>
  <c r="F1377" i="3"/>
  <c r="E1375" i="3"/>
  <c r="F1375" i="3" s="1"/>
  <c r="F730" i="3"/>
  <c r="E728" i="3"/>
  <c r="F728" i="3" s="1"/>
  <c r="E808" i="3"/>
  <c r="F808" i="3" s="1"/>
  <c r="E1304" i="3"/>
  <c r="F1304" i="3" s="1"/>
  <c r="E1386" i="3"/>
  <c r="E1384" i="3" s="1"/>
  <c r="F1384" i="3" s="1"/>
  <c r="D808" i="3"/>
  <c r="E12" i="3"/>
  <c r="F12" i="3" s="1"/>
  <c r="H23" i="3"/>
  <c r="D14" i="3"/>
  <c r="D12" i="3" s="1"/>
  <c r="D10" i="3" s="1"/>
  <c r="F32" i="3"/>
  <c r="E10" i="3"/>
  <c r="F10" i="3" s="1"/>
  <c r="H1520" i="3"/>
  <c r="D1519" i="3"/>
  <c r="H1516" i="3"/>
  <c r="D1515" i="3"/>
  <c r="G1463" i="3"/>
  <c r="H1462" i="3"/>
  <c r="G1495" i="3"/>
  <c r="K1466" i="3"/>
  <c r="G1453" i="3"/>
  <c r="H1452" i="3"/>
  <c r="I1452" i="3" s="1"/>
  <c r="K1447" i="3"/>
  <c r="G1446" i="3"/>
  <c r="H1368" i="3"/>
  <c r="I1368" i="3" s="1"/>
  <c r="D1356" i="3"/>
  <c r="D1386" i="3"/>
  <c r="D1384" i="3" s="1"/>
  <c r="F1281" i="3"/>
  <c r="K1282" i="3"/>
  <c r="G1281" i="3"/>
  <c r="H1325" i="3"/>
  <c r="D1304" i="3"/>
  <c r="G818" i="3"/>
  <c r="K819" i="3"/>
  <c r="E858" i="3"/>
  <c r="F858" i="3" s="1"/>
  <c r="F860" i="3"/>
  <c r="F497" i="3"/>
  <c r="E464" i="3"/>
  <c r="F464" i="3" s="1"/>
  <c r="J861" i="3"/>
  <c r="G809" i="3"/>
  <c r="H808" i="3"/>
  <c r="G788" i="3"/>
  <c r="H787" i="3"/>
  <c r="I787" i="3" s="1"/>
  <c r="G731" i="3"/>
  <c r="H730" i="3"/>
  <c r="K642" i="3"/>
  <c r="G641" i="3"/>
  <c r="N529" i="3"/>
  <c r="D527" i="3"/>
  <c r="K498" i="3"/>
  <c r="G497" i="3"/>
  <c r="D464" i="3"/>
  <c r="D124" i="3" s="1"/>
  <c r="I126" i="3"/>
  <c r="H32" i="3"/>
  <c r="I32" i="3" s="1"/>
  <c r="I34" i="3"/>
  <c r="K1369" i="3"/>
  <c r="G1368" i="3"/>
  <c r="G1357" i="3"/>
  <c r="H1356" i="3"/>
  <c r="K1305" i="3"/>
  <c r="G1387" i="3"/>
  <c r="H1386" i="3"/>
  <c r="G1378" i="3"/>
  <c r="H1377" i="3"/>
  <c r="H1281" i="3"/>
  <c r="D1279" i="3"/>
  <c r="E854" i="3"/>
  <c r="F854" i="3" s="1"/>
  <c r="D855" i="3"/>
  <c r="G997" i="3"/>
  <c r="H996" i="3"/>
  <c r="I996" i="3" s="1"/>
  <c r="H862" i="3"/>
  <c r="D860" i="3"/>
  <c r="D858" i="3" s="1"/>
  <c r="G770" i="3"/>
  <c r="H769" i="3"/>
  <c r="I769" i="3" s="1"/>
  <c r="G708" i="3"/>
  <c r="H707" i="3"/>
  <c r="I707" i="3" s="1"/>
  <c r="D728" i="3"/>
  <c r="M529" i="3"/>
  <c r="G530" i="3"/>
  <c r="H529" i="3"/>
  <c r="G525" i="3"/>
  <c r="H524" i="3"/>
  <c r="I524" i="3" s="1"/>
  <c r="I497" i="3"/>
  <c r="G467" i="3"/>
  <c r="H466" i="3"/>
  <c r="F126" i="3"/>
  <c r="E124" i="3"/>
  <c r="K127" i="3"/>
  <c r="G126" i="3"/>
  <c r="K35" i="3"/>
  <c r="G34" i="3"/>
  <c r="K15" i="3"/>
  <c r="K46" i="3"/>
  <c r="G45" i="3"/>
  <c r="F1507" i="3" l="1"/>
  <c r="E1507" i="3" s="1"/>
  <c r="F1478" i="3"/>
  <c r="E1478" i="3" s="1"/>
  <c r="E1279" i="3"/>
  <c r="F1279" i="3" s="1"/>
  <c r="I1356" i="3"/>
  <c r="F1386" i="3"/>
  <c r="I808" i="3"/>
  <c r="G23" i="3"/>
  <c r="H14" i="3"/>
  <c r="J46" i="3"/>
  <c r="K45" i="3"/>
  <c r="L45" i="3" s="1"/>
  <c r="J35" i="3"/>
  <c r="K34" i="3"/>
  <c r="H527" i="3"/>
  <c r="I527" i="3" s="1"/>
  <c r="I529" i="3"/>
  <c r="H855" i="3"/>
  <c r="D854" i="3"/>
  <c r="D122" i="3" s="1"/>
  <c r="I1377" i="3"/>
  <c r="H1375" i="3"/>
  <c r="I1375" i="3" s="1"/>
  <c r="I1386" i="3"/>
  <c r="H1384" i="3"/>
  <c r="I1384" i="3" s="1"/>
  <c r="I730" i="3"/>
  <c r="H728" i="3"/>
  <c r="I728" i="3" s="1"/>
  <c r="N861" i="3"/>
  <c r="J819" i="3"/>
  <c r="K818" i="3"/>
  <c r="L818" i="3" s="1"/>
  <c r="K1446" i="3"/>
  <c r="L1446" i="3" s="1"/>
  <c r="J1447" i="3"/>
  <c r="K1453" i="3"/>
  <c r="G1452" i="3"/>
  <c r="J1466" i="3"/>
  <c r="K1495" i="3"/>
  <c r="K1463" i="3"/>
  <c r="G1462" i="3"/>
  <c r="G1516" i="3"/>
  <c r="H1515" i="3"/>
  <c r="I1515" i="3" s="1"/>
  <c r="H1519" i="3"/>
  <c r="I1519" i="3" s="1"/>
  <c r="G1520" i="3"/>
  <c r="J15" i="3"/>
  <c r="J127" i="3"/>
  <c r="K126" i="3"/>
  <c r="K467" i="3"/>
  <c r="G466" i="3"/>
  <c r="G464" i="3" s="1"/>
  <c r="G32" i="3"/>
  <c r="F124" i="3"/>
  <c r="E122" i="3"/>
  <c r="H464" i="3"/>
  <c r="I466" i="3"/>
  <c r="K525" i="3"/>
  <c r="G524" i="3"/>
  <c r="K530" i="3"/>
  <c r="G529" i="3"/>
  <c r="K708" i="3"/>
  <c r="G707" i="3"/>
  <c r="K770" i="3"/>
  <c r="G769" i="3"/>
  <c r="G862" i="3"/>
  <c r="H860" i="3"/>
  <c r="K997" i="3"/>
  <c r="G996" i="3"/>
  <c r="I1281" i="3"/>
  <c r="K1378" i="3"/>
  <c r="G1377" i="3"/>
  <c r="G1375" i="3" s="1"/>
  <c r="G1386" i="3"/>
  <c r="K1387" i="3"/>
  <c r="J1305" i="3"/>
  <c r="G1356" i="3"/>
  <c r="K1357" i="3"/>
  <c r="J1369" i="3"/>
  <c r="K1368" i="3"/>
  <c r="L1368" i="3" s="1"/>
  <c r="K497" i="3"/>
  <c r="L497" i="3" s="1"/>
  <c r="J498" i="3"/>
  <c r="J642" i="3"/>
  <c r="K641" i="3"/>
  <c r="L641" i="3" s="1"/>
  <c r="K731" i="3"/>
  <c r="G730" i="3"/>
  <c r="K788" i="3"/>
  <c r="G787" i="3"/>
  <c r="K809" i="3"/>
  <c r="G808" i="3"/>
  <c r="G1325" i="3"/>
  <c r="H1304" i="3"/>
  <c r="I1304" i="3" s="1"/>
  <c r="J1282" i="3"/>
  <c r="K1281" i="3"/>
  <c r="I1462" i="3"/>
  <c r="G124" i="3" l="1"/>
  <c r="G527" i="3"/>
  <c r="D1478" i="3"/>
  <c r="E1465" i="3"/>
  <c r="D1507" i="3"/>
  <c r="E1494" i="3"/>
  <c r="K23" i="3"/>
  <c r="G14" i="3"/>
  <c r="G12" i="3" s="1"/>
  <c r="G10" i="3" s="1"/>
  <c r="I14" i="3"/>
  <c r="H12" i="3"/>
  <c r="J1281" i="3"/>
  <c r="N1282" i="3"/>
  <c r="K1325" i="3"/>
  <c r="G1304" i="3"/>
  <c r="G1279" i="3" s="1"/>
  <c r="K808" i="3"/>
  <c r="L808" i="3" s="1"/>
  <c r="J809" i="3"/>
  <c r="K787" i="3"/>
  <c r="L787" i="3" s="1"/>
  <c r="J788" i="3"/>
  <c r="K730" i="3"/>
  <c r="J731" i="3"/>
  <c r="J641" i="3"/>
  <c r="N642" i="3"/>
  <c r="J1357" i="3"/>
  <c r="K1356" i="3"/>
  <c r="L1356" i="3" s="1"/>
  <c r="J1387" i="3"/>
  <c r="K1386" i="3"/>
  <c r="I860" i="3"/>
  <c r="H858" i="3"/>
  <c r="I858" i="3" s="1"/>
  <c r="F122" i="3"/>
  <c r="L1281" i="3"/>
  <c r="G728" i="3"/>
  <c r="N498" i="3"/>
  <c r="J497" i="3"/>
  <c r="J1368" i="3"/>
  <c r="N1369" i="3"/>
  <c r="N1305" i="3"/>
  <c r="G1384" i="3"/>
  <c r="K1377" i="3"/>
  <c r="J1378" i="3"/>
  <c r="H1279" i="3"/>
  <c r="I1279" i="3" s="1"/>
  <c r="J997" i="3"/>
  <c r="K996" i="3"/>
  <c r="L996" i="3" s="1"/>
  <c r="K862" i="3"/>
  <c r="G860" i="3"/>
  <c r="G858" i="3" s="1"/>
  <c r="K769" i="3"/>
  <c r="L769" i="3" s="1"/>
  <c r="J770" i="3"/>
  <c r="K707" i="3"/>
  <c r="L707" i="3" s="1"/>
  <c r="J708" i="3"/>
  <c r="J530" i="3"/>
  <c r="J529" i="3" s="1"/>
  <c r="K529" i="3"/>
  <c r="J525" i="3"/>
  <c r="K524" i="3"/>
  <c r="L524" i="3" s="1"/>
  <c r="I464" i="3"/>
  <c r="H124" i="3"/>
  <c r="J467" i="3"/>
  <c r="K466" i="3"/>
  <c r="J126" i="3"/>
  <c r="N127" i="3"/>
  <c r="N15" i="3"/>
  <c r="K1516" i="3"/>
  <c r="G1515" i="3"/>
  <c r="J1463" i="3"/>
  <c r="K1462" i="3"/>
  <c r="N1466" i="3"/>
  <c r="K1452" i="3"/>
  <c r="L1452" i="3" s="1"/>
  <c r="J1453" i="3"/>
  <c r="L34" i="3"/>
  <c r="K32" i="3"/>
  <c r="L32" i="3" s="1"/>
  <c r="L126" i="3"/>
  <c r="K1520" i="3"/>
  <c r="G1519" i="3"/>
  <c r="J1495" i="3"/>
  <c r="J1446" i="3"/>
  <c r="N1447" i="3"/>
  <c r="J818" i="3"/>
  <c r="N819" i="3"/>
  <c r="M861" i="3"/>
  <c r="G855" i="3"/>
  <c r="H854" i="3"/>
  <c r="I854" i="3" s="1"/>
  <c r="J34" i="3"/>
  <c r="N35" i="3"/>
  <c r="J45" i="3"/>
  <c r="N46" i="3"/>
  <c r="F1494" i="3" l="1"/>
  <c r="E1492" i="3"/>
  <c r="F1492" i="3" s="1"/>
  <c r="H1507" i="3"/>
  <c r="D1494" i="3"/>
  <c r="D1492" i="3" s="1"/>
  <c r="E1460" i="3"/>
  <c r="F1465" i="3"/>
  <c r="H1478" i="3"/>
  <c r="D1465" i="3"/>
  <c r="D1460" i="3" s="1"/>
  <c r="D1458" i="3" s="1"/>
  <c r="D1456" i="3" s="1"/>
  <c r="D8" i="3" s="1"/>
  <c r="J23" i="3"/>
  <c r="K14" i="3"/>
  <c r="H10" i="3"/>
  <c r="I10" i="3" s="1"/>
  <c r="I12" i="3"/>
  <c r="G122" i="3"/>
  <c r="J32" i="3"/>
  <c r="K855" i="3"/>
  <c r="G854" i="3"/>
  <c r="N1495" i="3"/>
  <c r="N1453" i="3"/>
  <c r="J1452" i="3"/>
  <c r="J1462" i="3"/>
  <c r="N1463" i="3"/>
  <c r="J1516" i="3"/>
  <c r="K1515" i="3"/>
  <c r="L1515" i="3" s="1"/>
  <c r="J466" i="3"/>
  <c r="J464" i="3" s="1"/>
  <c r="J124" i="3" s="1"/>
  <c r="N467" i="3"/>
  <c r="J524" i="3"/>
  <c r="N525" i="3"/>
  <c r="M46" i="3"/>
  <c r="M45" i="3" s="1"/>
  <c r="N45" i="3"/>
  <c r="O45" i="3" s="1"/>
  <c r="M35" i="3"/>
  <c r="M34" i="3" s="1"/>
  <c r="M32" i="3" s="1"/>
  <c r="N34" i="3"/>
  <c r="M819" i="3"/>
  <c r="M818" i="3" s="1"/>
  <c r="N818" i="3"/>
  <c r="O818" i="3" s="1"/>
  <c r="M1447" i="3"/>
  <c r="M1446" i="3" s="1"/>
  <c r="N1446" i="3"/>
  <c r="O1446" i="3" s="1"/>
  <c r="J1520" i="3"/>
  <c r="K1519" i="3"/>
  <c r="L1519" i="3" s="1"/>
  <c r="M1466" i="3"/>
  <c r="L1462" i="3"/>
  <c r="M15" i="3"/>
  <c r="M127" i="3"/>
  <c r="M126" i="3" s="1"/>
  <c r="N126" i="3"/>
  <c r="L466" i="3"/>
  <c r="K464" i="3"/>
  <c r="H122" i="3"/>
  <c r="I124" i="3"/>
  <c r="L529" i="3"/>
  <c r="K527" i="3"/>
  <c r="L527" i="3" s="1"/>
  <c r="N708" i="3"/>
  <c r="J707" i="3"/>
  <c r="N770" i="3"/>
  <c r="J769" i="3"/>
  <c r="K1375" i="3"/>
  <c r="L1375" i="3" s="1"/>
  <c r="L1377" i="3"/>
  <c r="M1305" i="3"/>
  <c r="M1369" i="3"/>
  <c r="M1368" i="3" s="1"/>
  <c r="N1368" i="3"/>
  <c r="O1368" i="3" s="1"/>
  <c r="M498" i="3"/>
  <c r="M497" i="3" s="1"/>
  <c r="N497" i="3"/>
  <c r="O497" i="3" s="1"/>
  <c r="N1387" i="3"/>
  <c r="J1386" i="3"/>
  <c r="N1357" i="3"/>
  <c r="J1356" i="3"/>
  <c r="K728" i="3"/>
  <c r="L728" i="3" s="1"/>
  <c r="L730" i="3"/>
  <c r="J1325" i="3"/>
  <c r="K1304" i="3"/>
  <c r="J527" i="3"/>
  <c r="O529" i="3"/>
  <c r="J862" i="3"/>
  <c r="K860" i="3"/>
  <c r="J996" i="3"/>
  <c r="N997" i="3"/>
  <c r="N1378" i="3"/>
  <c r="J1377" i="3"/>
  <c r="J1375" i="3" s="1"/>
  <c r="K1384" i="3"/>
  <c r="L1384" i="3" s="1"/>
  <c r="L1386" i="3"/>
  <c r="M642" i="3"/>
  <c r="M641" i="3" s="1"/>
  <c r="N641" i="3"/>
  <c r="N731" i="3"/>
  <c r="J730" i="3"/>
  <c r="N788" i="3"/>
  <c r="J787" i="3"/>
  <c r="N809" i="3"/>
  <c r="J808" i="3"/>
  <c r="M1282" i="3"/>
  <c r="M1281" i="3" s="1"/>
  <c r="N1281" i="3"/>
  <c r="H1465" i="3" l="1"/>
  <c r="G1478" i="3"/>
  <c r="E1458" i="3"/>
  <c r="F1460" i="3"/>
  <c r="J1384" i="3"/>
  <c r="G1507" i="3"/>
  <c r="H1494" i="3"/>
  <c r="N23" i="3"/>
  <c r="J14" i="3"/>
  <c r="J12" i="3" s="1"/>
  <c r="J10" i="3" s="1"/>
  <c r="L14" i="3"/>
  <c r="K12" i="3"/>
  <c r="L464" i="3"/>
  <c r="K124" i="3"/>
  <c r="O1281" i="3"/>
  <c r="J728" i="3"/>
  <c r="O641" i="3"/>
  <c r="M997" i="3"/>
  <c r="M996" i="3" s="1"/>
  <c r="N996" i="3"/>
  <c r="O996" i="3" s="1"/>
  <c r="K858" i="3"/>
  <c r="L858" i="3" s="1"/>
  <c r="L860" i="3"/>
  <c r="N1325" i="3"/>
  <c r="J1304" i="3"/>
  <c r="J1279" i="3" s="1"/>
  <c r="M1357" i="3"/>
  <c r="M1356" i="3" s="1"/>
  <c r="N1356" i="3"/>
  <c r="O1356" i="3" s="1"/>
  <c r="M1387" i="3"/>
  <c r="M1386" i="3" s="1"/>
  <c r="N1386" i="3"/>
  <c r="M770" i="3"/>
  <c r="M769" i="3" s="1"/>
  <c r="N769" i="3"/>
  <c r="O769" i="3" s="1"/>
  <c r="M708" i="3"/>
  <c r="M707" i="3" s="1"/>
  <c r="N707" i="3"/>
  <c r="O707" i="3" s="1"/>
  <c r="I122" i="3"/>
  <c r="N1520" i="3"/>
  <c r="J1519" i="3"/>
  <c r="M1463" i="3"/>
  <c r="M1462" i="3" s="1"/>
  <c r="N1462" i="3"/>
  <c r="M809" i="3"/>
  <c r="M808" i="3" s="1"/>
  <c r="N808" i="3"/>
  <c r="O808" i="3" s="1"/>
  <c r="M788" i="3"/>
  <c r="M787" i="3" s="1"/>
  <c r="N787" i="3"/>
  <c r="O787" i="3" s="1"/>
  <c r="M731" i="3"/>
  <c r="M730" i="3" s="1"/>
  <c r="M728" i="3" s="1"/>
  <c r="N730" i="3"/>
  <c r="M527" i="3"/>
  <c r="M1378" i="3"/>
  <c r="M1377" i="3" s="1"/>
  <c r="M1375" i="3" s="1"/>
  <c r="N1377" i="3"/>
  <c r="N862" i="3"/>
  <c r="J860" i="3"/>
  <c r="J858" i="3" s="1"/>
  <c r="L1304" i="3"/>
  <c r="K1279" i="3"/>
  <c r="L1279" i="3" s="1"/>
  <c r="O126" i="3"/>
  <c r="N32" i="3"/>
  <c r="O32" i="3" s="1"/>
  <c r="O34" i="3"/>
  <c r="M525" i="3"/>
  <c r="M524" i="3" s="1"/>
  <c r="N524" i="3"/>
  <c r="O524" i="3" s="1"/>
  <c r="M467" i="3"/>
  <c r="M466" i="3" s="1"/>
  <c r="M464" i="3" s="1"/>
  <c r="M124" i="3" s="1"/>
  <c r="N466" i="3"/>
  <c r="N1516" i="3"/>
  <c r="J1515" i="3"/>
  <c r="M1453" i="3"/>
  <c r="M1452" i="3" s="1"/>
  <c r="N1452" i="3"/>
  <c r="O1452" i="3" s="1"/>
  <c r="M1495" i="3"/>
  <c r="K854" i="3"/>
  <c r="L854" i="3" s="1"/>
  <c r="J855" i="3"/>
  <c r="K1507" i="3" l="1"/>
  <c r="G1494" i="3"/>
  <c r="G1492" i="3" s="1"/>
  <c r="H1492" i="3"/>
  <c r="I1492" i="3" s="1"/>
  <c r="I1494" i="3"/>
  <c r="E1456" i="3"/>
  <c r="F1458" i="3"/>
  <c r="K1478" i="3"/>
  <c r="G1465" i="3"/>
  <c r="G1460" i="3" s="1"/>
  <c r="G1458" i="3" s="1"/>
  <c r="G1456" i="3" s="1"/>
  <c r="G8" i="3" s="1"/>
  <c r="I1465" i="3"/>
  <c r="H1460" i="3"/>
  <c r="L12" i="3"/>
  <c r="K10" i="3"/>
  <c r="L10" i="3" s="1"/>
  <c r="M23" i="3"/>
  <c r="M14" i="3" s="1"/>
  <c r="M12" i="3" s="1"/>
  <c r="M10" i="3" s="1"/>
  <c r="N14" i="3"/>
  <c r="J854" i="3"/>
  <c r="J122" i="3" s="1"/>
  <c r="N855" i="3"/>
  <c r="N1515" i="3"/>
  <c r="O1515" i="3" s="1"/>
  <c r="M1516" i="3"/>
  <c r="M1515" i="3" s="1"/>
  <c r="N464" i="3"/>
  <c r="O466" i="3"/>
  <c r="M862" i="3"/>
  <c r="M860" i="3" s="1"/>
  <c r="M858" i="3" s="1"/>
  <c r="N860" i="3"/>
  <c r="O730" i="3"/>
  <c r="N728" i="3"/>
  <c r="O728" i="3" s="1"/>
  <c r="O1462" i="3"/>
  <c r="N1519" i="3"/>
  <c r="O1519" i="3" s="1"/>
  <c r="M1520" i="3"/>
  <c r="M1519" i="3" s="1"/>
  <c r="O1386" i="3"/>
  <c r="N1384" i="3"/>
  <c r="O1384" i="3" s="1"/>
  <c r="L124" i="3"/>
  <c r="K122" i="3"/>
  <c r="O1377" i="3"/>
  <c r="N1375" i="3"/>
  <c r="O1375" i="3" s="1"/>
  <c r="M1384" i="3"/>
  <c r="M1325" i="3"/>
  <c r="M1304" i="3" s="1"/>
  <c r="M1279" i="3" s="1"/>
  <c r="N1304" i="3"/>
  <c r="N527" i="3"/>
  <c r="O527" i="3" s="1"/>
  <c r="K1465" i="3" l="1"/>
  <c r="J1478" i="3"/>
  <c r="F1456" i="3"/>
  <c r="E8" i="3"/>
  <c r="F8" i="3" s="1"/>
  <c r="I1460" i="3"/>
  <c r="H1458" i="3"/>
  <c r="J1507" i="3"/>
  <c r="K1494" i="3"/>
  <c r="N12" i="3"/>
  <c r="O14" i="3"/>
  <c r="O1304" i="3"/>
  <c r="N1279" i="3"/>
  <c r="O1279" i="3" s="1"/>
  <c r="L122" i="3"/>
  <c r="O860" i="3"/>
  <c r="N858" i="3"/>
  <c r="O858" i="3" s="1"/>
  <c r="M855" i="3"/>
  <c r="M854" i="3" s="1"/>
  <c r="M122" i="3" s="1"/>
  <c r="N854" i="3"/>
  <c r="O854" i="3" s="1"/>
  <c r="O464" i="3"/>
  <c r="N124" i="3"/>
  <c r="H1456" i="3" l="1"/>
  <c r="I1458" i="3"/>
  <c r="L1494" i="3"/>
  <c r="K1492" i="3"/>
  <c r="L1492" i="3" s="1"/>
  <c r="N1507" i="3"/>
  <c r="J1494" i="3"/>
  <c r="J1492" i="3" s="1"/>
  <c r="N1478" i="3"/>
  <c r="J1465" i="3"/>
  <c r="J1460" i="3" s="1"/>
  <c r="J1458" i="3" s="1"/>
  <c r="J1456" i="3" s="1"/>
  <c r="J8" i="3" s="1"/>
  <c r="L1465" i="3"/>
  <c r="K1460" i="3"/>
  <c r="N10" i="3"/>
  <c r="O10" i="3" s="1"/>
  <c r="O12" i="3"/>
  <c r="N122" i="3"/>
  <c r="O124" i="3"/>
  <c r="M1507" i="3" l="1"/>
  <c r="M1494" i="3" s="1"/>
  <c r="M1492" i="3" s="1"/>
  <c r="N1494" i="3"/>
  <c r="L1460" i="3"/>
  <c r="K1458" i="3"/>
  <c r="M1478" i="3"/>
  <c r="M1465" i="3" s="1"/>
  <c r="M1460" i="3" s="1"/>
  <c r="M1458" i="3" s="1"/>
  <c r="M1456" i="3" s="1"/>
  <c r="M8" i="3" s="1"/>
  <c r="N1465" i="3"/>
  <c r="I1456" i="3"/>
  <c r="H8" i="3"/>
  <c r="I8" i="3" s="1"/>
  <c r="O122" i="3"/>
  <c r="N1460" i="3" l="1"/>
  <c r="O1465" i="3"/>
  <c r="O1494" i="3"/>
  <c r="N1492" i="3"/>
  <c r="O1492" i="3" s="1"/>
  <c r="K1456" i="3"/>
  <c r="L1458" i="3"/>
  <c r="L1456" i="3" l="1"/>
  <c r="K8" i="3"/>
  <c r="L8" i="3" s="1"/>
  <c r="N1458" i="3"/>
  <c r="O1460" i="3"/>
  <c r="O1458" i="3" l="1"/>
  <c r="N1456" i="3"/>
  <c r="N8" i="3" l="1"/>
  <c r="O8" i="3" s="1"/>
  <c r="O1456" i="3"/>
</calcChain>
</file>

<file path=xl/sharedStrings.xml><?xml version="1.0" encoding="utf-8"?>
<sst xmlns="http://schemas.openxmlformats.org/spreadsheetml/2006/main" count="10042" uniqueCount="2717">
  <si>
    <t xml:space="preserve">Љадвали 1. Дурнамои нишондињандањои асосии иљтимоию  иќтисодии                                                                                                                                                                                                                                                                                                                                                                                                                    </t>
  </si>
  <si>
    <t xml:space="preserve"> вилояти Суғд солњои 2027-2029</t>
  </si>
  <si>
    <t>Нишондињандањо</t>
  </si>
  <si>
    <t>Воњиди ченак</t>
  </si>
  <si>
    <t xml:space="preserve"> Њисобот                              соли 2025</t>
  </si>
  <si>
    <t xml:space="preserve">Бањодињӣ                                         соли 2026 </t>
  </si>
  <si>
    <t xml:space="preserve">Дурнамо                                                                     соли 2027 </t>
  </si>
  <si>
    <t>Параметрњои дурнамо</t>
  </si>
  <si>
    <t>бо нархњои дурнамои солњои дахлдор</t>
  </si>
  <si>
    <t>суръати афзоиши воќеї (бо фоиз)</t>
  </si>
  <si>
    <t>бо нархњои муќоисавї</t>
  </si>
  <si>
    <t>соли 2028</t>
  </si>
  <si>
    <t>соли 2029</t>
  </si>
  <si>
    <t>Шумораи ањолии доимї *                                       (бо њисоби миёнаи солона)</t>
  </si>
  <si>
    <t>њазор нафар</t>
  </si>
  <si>
    <t>- шаҳрӣ</t>
  </si>
  <si>
    <t>- деҳотӣ</t>
  </si>
  <si>
    <t>Њаљми истењсоли мањсулоти саноатї</t>
  </si>
  <si>
    <t>млн. сомонї</t>
  </si>
  <si>
    <t>- саноати истихрољи маъдан</t>
  </si>
  <si>
    <t>- саноати коркард</t>
  </si>
  <si>
    <t>- таъминоти нерўи барќ, газ, буѓ ва тозакунии њаво</t>
  </si>
  <si>
    <t>- таъминоти об, тозакунї, коркарди партовњо ва даст-расии коркарди дуюмдараља</t>
  </si>
  <si>
    <t>Ҳаҷми истеҳсоли маҳсулот дар корхонаҳое, ки тибқи нақша таъсис меёбанд</t>
  </si>
  <si>
    <t xml:space="preserve">Маљмўи мањсулоти кишоварзї   </t>
  </si>
  <si>
    <t>- растанипарварї</t>
  </si>
  <si>
    <t>- чорводорї</t>
  </si>
  <si>
    <t>- моњидорї</t>
  </si>
  <si>
    <t xml:space="preserve">Њачми умумии гардиши савдои дохилї </t>
  </si>
  <si>
    <t xml:space="preserve">  аз он ҷумла;</t>
  </si>
  <si>
    <t>-  гардиши савдои чакана, таъмири автомобилҳо ва мототсиклҳо</t>
  </si>
  <si>
    <t xml:space="preserve">     савдои электронӣ</t>
  </si>
  <si>
    <t xml:space="preserve"> </t>
  </si>
  <si>
    <t>Њачми хизматрасонии пулакї дар хамаи соњањо</t>
  </si>
  <si>
    <t>- хизматрасонии пулакӣ ба аҳолӣ</t>
  </si>
  <si>
    <t>хизматрасонии электронӣ</t>
  </si>
  <si>
    <t>Њаљми хизматрасонии мењмонхона ва тарабхонањо</t>
  </si>
  <si>
    <t xml:space="preserve">Њачми умумии гардиши савдои хориљї </t>
  </si>
  <si>
    <t>њазор доллар</t>
  </si>
  <si>
    <t xml:space="preserve">- содирот </t>
  </si>
  <si>
    <t>- воридот</t>
  </si>
  <si>
    <t xml:space="preserve">Маблаѓгузорї ба сармояи асосї аз њисоби њамаи манбаъњои маблаѓгузорї </t>
  </si>
  <si>
    <t>Њаљми боркашонї</t>
  </si>
  <si>
    <t>млн. тонна</t>
  </si>
  <si>
    <t>Њаљми мусофиркашонї</t>
  </si>
  <si>
    <t>млн. нафар</t>
  </si>
  <si>
    <t xml:space="preserve">Эзох: Шумораи мардҳо 1522,6 ҳазор нафар ва занҳо 1492,5 ҳазор нафар ба ҳисоб гирифта шудааст.  </t>
  </si>
  <si>
    <t xml:space="preserve">Љадвали 2. Дурнамои нишондиҳандаҳои рушди соҳаи саноати  </t>
  </si>
  <si>
    <t>(ҳазор сомонӣ)</t>
  </si>
  <si>
    <t>Нишондиҳандаҳо</t>
  </si>
  <si>
    <t xml:space="preserve"> Ҳисобот соли 2025</t>
  </si>
  <si>
    <t>Баҳодиҳӣ соли 2026</t>
  </si>
  <si>
    <t>Дурнамо соли 2027</t>
  </si>
  <si>
    <t>Параметрҳои дурнамо</t>
  </si>
  <si>
    <t>бо нархҳои дурнамои солҳои дахлдор</t>
  </si>
  <si>
    <t>суръати афзоиши воқеӣ (бо фоиз)</t>
  </si>
  <si>
    <t>бо нархҳои муқоисавӣ</t>
  </si>
  <si>
    <t>ҶАМЪИ САНОАТ</t>
  </si>
  <si>
    <t>Ҷамъ</t>
  </si>
  <si>
    <t>В. САНОАТИ ИСТИХРОҶӢ</t>
  </si>
  <si>
    <t>В (05-06). ИСТИХРОҶИ МАВОДҲОИ ЭНЕРГЕТИКӢ</t>
  </si>
  <si>
    <t>В 05. ИСТИХРОҶИ АНГИШТСАНГ ВА БУР</t>
  </si>
  <si>
    <t xml:space="preserve">ВМ ЧДММ "Баракати Сафо" н.Айни </t>
  </si>
  <si>
    <t>ВМ ҶДММ "Комбинати металлургии Тоҷик", н.Айнӣ</t>
  </si>
  <si>
    <t>ВМ ҶДММ "Сиёвуш-Ф", ш.Панҷакент</t>
  </si>
  <si>
    <t>ВМ ЧСК "Пахндараи Майнинг" н.Айни</t>
  </si>
  <si>
    <t>КФ Шахта "Фон-Яғноб" н.Айни</t>
  </si>
  <si>
    <t>РСБ, ҶДММ "ДАРЁ-2015" дар ш.Панчакент</t>
  </si>
  <si>
    <t>ҶДММ ""МАЪДАН-2017" н.Айни</t>
  </si>
  <si>
    <t>ЧДММ "Ангишти Тахт" н.Айни</t>
  </si>
  <si>
    <t>ҶДММ "Дион Ангишти Тоҷикистон" ш.Пенҷикент</t>
  </si>
  <si>
    <t>ҶДММ "Қудрат 2010", н.К.Мастчоҳ</t>
  </si>
  <si>
    <t>ЧДММ "Мухамадчон Зухур" н.Исфара</t>
  </si>
  <si>
    <t>ҶДММ "Талко ресурс", н.Айнӣ</t>
  </si>
  <si>
    <t>ҶСК "Ангишт", ш.Исфара</t>
  </si>
  <si>
    <t>В 06. ИСТИХРОҶИ НАФТИ ХОМ ВА ГАЗИ ТАБИИ</t>
  </si>
  <si>
    <t>ҶДММ "Петролиум Суғд", ш.Исфара</t>
  </si>
  <si>
    <t xml:space="preserve">В (07-09). ИСТИХРОҶИ МАВОДҲОИ ҒАЙРИЭНЕРГЕТИКӢ </t>
  </si>
  <si>
    <t>В 07. ИСТИХРОҶИ КОНҲОИ ФИЛИЗӢ</t>
  </si>
  <si>
    <t>РСБ, ҶДММ "ТВЕА ДУШАНБЕ САНОАТИ КӮҲӢ" н.Айни</t>
  </si>
  <si>
    <t>ЧДММ "Арб Минералс групп" н.Айни</t>
  </si>
  <si>
    <t>ҶДММ "Нуқрафом", н.Б.Гафуров</t>
  </si>
  <si>
    <t>ҶДММ "Ширкати кӯҳи саноатии Тоҷикистону Хитой", ш.Гулистон</t>
  </si>
  <si>
    <t>ҶДММ "Ширкати металлургии Анзоб", н.Айнӣ</t>
  </si>
  <si>
    <t>ҶДММ ТАКХ "Анзоб", н.Айнӣ</t>
  </si>
  <si>
    <t>ҶМ Тоҷикистону Канадагии ДММ "Апрелевка", ш.Гулистон</t>
  </si>
  <si>
    <t>ҶСК "Комбинати маъдантозакунии Адрасмон", ш.Гулистон</t>
  </si>
  <si>
    <t>ҶСП "ТАЛКО ГОЛД" н.Айни</t>
  </si>
  <si>
    <t>В 08. ИСТИХРОҶИ ҲАРГУНА КАНДАНИҲОИ ФОИДАНОК</t>
  </si>
  <si>
    <t>ВМ ЧДММ "Файзи Юсуфи" н.Б.Гафуров</t>
  </si>
  <si>
    <t>ВМ ЧДММ "ЭЛЕГАНТ" дар н.Спитамен</t>
  </si>
  <si>
    <t>ВМ ЧДММ"ТАЛКО ФЛЮОРИТ" н.Айни</t>
  </si>
  <si>
    <t>КООПЕРАТИВИ ТИЧОРАТИИ "АГРОИМПЕКС" ш.Исфара</t>
  </si>
  <si>
    <t>ҶДММ  "Заррин Канд" ш.Конибодом</t>
  </si>
  <si>
    <t>ҶДММ  "Шохрох-2016" н. Б.Гафуров</t>
  </si>
  <si>
    <t>ҶДММ "АБДУЛЛОҶОН САМЕЕВ" н.Ч.Расулов</t>
  </si>
  <si>
    <t>ҶДММ "Аль Малик 2014", н.Б.Ғафуров</t>
  </si>
  <si>
    <t>ҶДММ "АҲМАДХӮҶА" н.Б.Гафуров</t>
  </si>
  <si>
    <t>ҶДММ "Бахор 2020" н. Б.Гафуров</t>
  </si>
  <si>
    <t>ЧДММ "Биносози Сугд" н.Б.Гафуров</t>
  </si>
  <si>
    <t>ҶДММ "БУНЁД 1" ш.Хучанд</t>
  </si>
  <si>
    <t>ЧДММ "Варзи Манор" н.Айни</t>
  </si>
  <si>
    <t>ЧДММ "Доломит" н.Б.Гафуров</t>
  </si>
  <si>
    <t>ҶДММ "Доломит", ш.Гулистон</t>
  </si>
  <si>
    <t>ҶДММ "Иброгим" н.Ашт</t>
  </si>
  <si>
    <t>ҶДММ "ИБРОҲИМИ КАНД " ш.Конибодом</t>
  </si>
  <si>
    <t>ҶДММ "Исфара сохтмон" ш.Исфара</t>
  </si>
  <si>
    <t>ҶДММ "ҚАЮМҶОН  н.Конибодом</t>
  </si>
  <si>
    <t>ҶДММ "Комрон-2014"  Ҷ.Расулов</t>
  </si>
  <si>
    <t>ЧДММ "Корхонаи масолехи сохтмонии Бунёдкор"</t>
  </si>
  <si>
    <t>ҶДММ "ҚУМИ ИСТАРАВШАН " ш.Истаравшан</t>
  </si>
  <si>
    <t>ҶДММ "Қуми Яккатол" Истаравшан</t>
  </si>
  <si>
    <t>ҶДММ "Куруш-2014" н.Спитамен</t>
  </si>
  <si>
    <t>ҶДММ "Куруши Бузург" н. Б. Ғафуров</t>
  </si>
  <si>
    <t>ҶДММ "Куҳсор Минерал" н.Б.Гафуров</t>
  </si>
  <si>
    <t>ҶДММ "Махсум и Ко" ш.Бустон</t>
  </si>
  <si>
    <t>ҶДММ "МЕЛИКОВ МАҲМАТҚУЛ" ш.Панчакент</t>
  </si>
  <si>
    <t>ҶДММ "Меҳри Хуҷанд", ш.Истаравшан</t>
  </si>
  <si>
    <t>ҶДММ "МУАММАР"н.Деваштич</t>
  </si>
  <si>
    <t>ҶДММ "Мустафо 2013" н.Айни</t>
  </si>
  <si>
    <t>ЧДМм "Мухамади Хомид" н.Деваштич</t>
  </si>
  <si>
    <t>ҶДММ "Насибҳо"  Б.Гафуров</t>
  </si>
  <si>
    <t>ЧДММ "Ободкори Муосир" н.Б.Гафуров</t>
  </si>
  <si>
    <t xml:space="preserve">ЧДММ "Оникс Чахон" н.Конибодом" </t>
  </si>
  <si>
    <t>ҶДММ "Оҳаки Салмон" ш.Конибодом</t>
  </si>
  <si>
    <t>ЧДММ "Реги Чорчуй" н.б.Гафуров</t>
  </si>
  <si>
    <t>ҶДММ "РОЙГОН МАҲМУД " н.Б.Гафуров</t>
  </si>
  <si>
    <t>ҶДММ "Рухаки Абдурахмон    Б.Ғафуров</t>
  </si>
  <si>
    <t>ҶДММ "РУШДИ ДИЁР" н. Деваштич</t>
  </si>
  <si>
    <t xml:space="preserve">ҶДММ "Сайҳун-2015", н.Б.Ғафуров </t>
  </si>
  <si>
    <t>ЧДММ "Санг Оро" ш.Хучанд</t>
  </si>
  <si>
    <t>ҶДММ "САНГИ ЗАРАФШОН" ш.Панчакент</t>
  </si>
  <si>
    <t>ҶДММ "Сангҳои ороишӣ", н.Шаҳристон</t>
  </si>
  <si>
    <t>ҶДММ "Се стандарти кӯҳкорӣ" ш.Истаравшан</t>
  </si>
  <si>
    <t>ЧДММ "СМС" н.Б.Гафуров</t>
  </si>
  <si>
    <t>ЧДММ "Суруш ва Самир" н.Ашт</t>
  </si>
  <si>
    <t>ҶДММ "Туронбобо" Шаҳристон</t>
  </si>
  <si>
    <t>ҶДММ "ТЭК АЗИЯ ТРАНС" н.Б.Гафуров</t>
  </si>
  <si>
    <t>ЧДММ "Фавран" н.Мастчох</t>
  </si>
  <si>
    <t>ҶДММ "ФАЙЗИДДИНИ КАНД" н.Конибодом</t>
  </si>
  <si>
    <t>ҶДММ "Фарҳодсанг", н.Шаҳристон</t>
  </si>
  <si>
    <t>ЧДММ "Фирдавс Шаффоф" н.Б.Гафуров</t>
  </si>
  <si>
    <t>ҶДММ "ҲИММАТШО"н.Спитамен</t>
  </si>
  <si>
    <t>ЧДММ "ХОКИ САФЕД" н.Деваштич</t>
  </si>
  <si>
    <t>ҶДММ "Ҷовид" ш.Гулистон</t>
  </si>
  <si>
    <t>ҶДММ "ЧОРҶӮЙ " н.Мастчох</t>
  </si>
  <si>
    <t>ЧДММ "Шаббодаи Анзоб" н.Айни</t>
  </si>
  <si>
    <t>ЧДММ "Шагали Аълосифат" ш.Истаравшан</t>
  </si>
  <si>
    <t>ҶДММ "ШАҒАЛИ ИТОРЧӢн.Деваштич</t>
  </si>
  <si>
    <t>ҶДММ "ШАРИФЗОДА ФИРДАВС" н.Б.Гафуров</t>
  </si>
  <si>
    <t>ҶДММ "Шерхон"Шаҳристон</t>
  </si>
  <si>
    <t>ЧДММ "Ширкати сохтмонии 100" н.Айни</t>
  </si>
  <si>
    <t>ЧДММ "Эффект" н.Ч.Расулов</t>
  </si>
  <si>
    <t>ҶДММ "Эҳсон"   Б.Ғафуров</t>
  </si>
  <si>
    <t>ҶДОММ "САНГИ САБУР "ш.Истаравшан</t>
  </si>
  <si>
    <t>ҶСК "Карьери нов" Спитамен</t>
  </si>
  <si>
    <t>ҶСК "НАМАКИ АШТ" н.Ашт</t>
  </si>
  <si>
    <t>ҶСК "СУГДКВАРТС" н. Ҷаббор Расулов</t>
  </si>
  <si>
    <t>ҶСП "Корпоратсия  Камоли Хучанди" ш.Хуҷанд (иваз шуд бо Сомон Сугд )</t>
  </si>
  <si>
    <t>ҶСП "Корхонаи ба хелҳо ҷудокунии шағал", н.Б.Ғафуров</t>
  </si>
  <si>
    <t>ҶСП "Маҷмўи Кўҳии Чашма " Масчоҳ</t>
  </si>
  <si>
    <t>В 09. ХИЗМАТРАСОНИИ КАНДАНИҲОИ ФОИДАНОК</t>
  </si>
  <si>
    <t>С. САНОАТИ КОРКАРД</t>
  </si>
  <si>
    <t>СА (10-12). ИСТЕҲСОЛИ МАҲСУЛОТИ ХӮРОКА, АЗ ҶУМЛА НӮШОКИҲО ВА ТАМОКУ</t>
  </si>
  <si>
    <t xml:space="preserve">СA 10. ИСТЕҲСОЛИ МАҲСУЛОТИ ХӮРОКА,  </t>
  </si>
  <si>
    <t>ВМ ЧДММ "АНКО ИНВЕСТ" ДАР ШАХРИ ГУЛИСТОН</t>
  </si>
  <si>
    <t>ВМ ҶДММ "Ганҷи Ҳилол", н.Спитамен</t>
  </si>
  <si>
    <t>ВМ ЧДММ "ИКРОМОВ САИДОЛИМ" н. Б. Гафуров</t>
  </si>
  <si>
    <t>ВМ ЧДММ "Насиби Ширин" ш.Хучанд</t>
  </si>
  <si>
    <t>ВМ ҶДММ "СЕГАНҶ"  Н.Б.ГАФУРОВ</t>
  </si>
  <si>
    <t xml:space="preserve">ВМ ЧДММ "ХУБЧАМЪ ИНВЕСТ" ш. ГУЛИСТОН </t>
  </si>
  <si>
    <t>ВМ ЧДММ "ХУБЧАМЪ ИНВЕСТ" ш.Бустон</t>
  </si>
  <si>
    <t>ВМ ЧСП "КОМБИНАТИ ШИРИ ДУШАНБЕ" ДАР НОХИЯИ ЗАФАРОБОД</t>
  </si>
  <si>
    <t>ВМ ЧСП "КОМБИНАТИ ШИРИ ДУШАНБЕ" ДАР НОХИЯИ СПИТАМЕН</t>
  </si>
  <si>
    <t>ВМ ҶСП "КОМБИНАТИ ШИРИ ДУШАНБЕ" н.МАСТЧОХ</t>
  </si>
  <si>
    <t>КҒ "Меваҳои Ҳазорчашма", н.Деваштич</t>
  </si>
  <si>
    <t>Маълумоти соҳибкорони инфиродӣ оид ба саноати хӯрокворӣ дар Ноҳияи  Ҷаббор Расулов</t>
  </si>
  <si>
    <t>Маълумоти соҳибкорони инфиродӣ оид ба саноати хӯрокворӣ дар Ноҳияи Айнӣ</t>
  </si>
  <si>
    <t>Маълумоти соҳибкорони инфиродӣ оид ба саноати хӯрокворӣ дар Ноҳияи Ашт</t>
  </si>
  <si>
    <t>Маълумоти соҳибкорони инфиродӣ оид ба саноати хӯрокворӣ дар Ноҳияи Б. Ғафуров</t>
  </si>
  <si>
    <t>Маълумоти соҳибкорони инфиродӣ оид ба саноати хӯрокворӣ дар Ноҳияи Деваштич</t>
  </si>
  <si>
    <t>Маълумоти соҳибкорони инфиродӣ оид ба саноати хӯрокворӣ дар Ноҳияи Зафаробод</t>
  </si>
  <si>
    <t>Маълумоти соҳибкорони инфиродӣ оид ба саноати хӯрокворӣ дар Ноҳияи Кӯҳистони Мастчоҳ</t>
  </si>
  <si>
    <t>Маълумоти соҳибкорони инфиродӣ оид ба саноати хӯрокворӣ дар Ноҳияи Мастчоҳ</t>
  </si>
  <si>
    <t>Маълумоти соҳибкорони инфиродӣ оид ба саноати хӯрокворӣ дар Ноҳияи Спитамен</t>
  </si>
  <si>
    <t>Маълумоти соҳибкорони инфиродӣ оид ба саноати хӯрокворӣ дар Ноҳияи Шаҳристон</t>
  </si>
  <si>
    <t>Маълумоти соҳибкорони инфиродӣ оид ба саноати хӯрокворӣ дар Шаҳри Бӯстон</t>
  </si>
  <si>
    <t>Маълумоти соҳибкорони инфиродӣ оид ба саноати хӯрокворӣ дар Шаҳри Гулистон</t>
  </si>
  <si>
    <t>Маълумоти соҳибкорони инфиродӣ оид ба саноати хӯрокворӣ дар Шаҳри Истаравшан</t>
  </si>
  <si>
    <t>Маълумоти соҳибкорони инфиродӣ оид ба саноати хӯрокворӣ дар Шаҳри Истиқлол</t>
  </si>
  <si>
    <t>Маълумоти соҳибкорони инфиродӣ оид ба саноати хӯрокворӣ дар Шаҳри Исфара</t>
  </si>
  <si>
    <t>Маълумоти соҳибкорони инфиродӣ оид ба саноати хӯрокворӣ дар Шаҳри Конибодом</t>
  </si>
  <si>
    <t>Маълумоти соҳибкорони инфиродӣ оид ба саноати хӯрокворӣ дар Шаҳри Панҷакент</t>
  </si>
  <si>
    <t>Маълумоти соҳибкорони инфиродӣ оид ба саноати хӯрокворӣ дар Шаҳри Хуҷанд</t>
  </si>
  <si>
    <t>ФИЛИАЛИ ХАНТАНА КАНАДА ИНК ш.Хучанд</t>
  </si>
  <si>
    <t>Филиали ЧДММ "Комплекси Агросаноатии "Саховат" ш.Хучанд</t>
  </si>
  <si>
    <t>ЧДММ   "Солиев  С.К" ш.Хучанд</t>
  </si>
  <si>
    <t>ЧДММ   "Ширинихои Точиктстон  "  ш Исфара</t>
  </si>
  <si>
    <t>ЧДММ  "Чашмаи Сугд" ш.Хучанд</t>
  </si>
  <si>
    <t>ЧДММ " Амири Азам" н.Б.Гафуров</t>
  </si>
  <si>
    <t xml:space="preserve">ЧДММ "Абдугафор" н.Б.Гафуров </t>
  </si>
  <si>
    <t>ҶДММ "АБДУЛАКИМОВ" ш.Хучанд</t>
  </si>
  <si>
    <t>ЧДММ "Абдурахим 2016" н.Б ,Гафуров</t>
  </si>
  <si>
    <t>ҶДММ "АБДУХАМИДХОН"  н. Спитамен</t>
  </si>
  <si>
    <t>ЧДММ "Абидов Икромчон" ш.Бустон</t>
  </si>
  <si>
    <t>ҶДММ "АГРО АШТ " н.Ашт</t>
  </si>
  <si>
    <t>ҶДММ "АГРОҲАМКОР " ш.Бустон</t>
  </si>
  <si>
    <t>ЧДММ "Алиакбаров Бахтиёр" ш.Хучанд</t>
  </si>
  <si>
    <t>ЧДММ "Алиев Дилшод" ш.Хучанд</t>
  </si>
  <si>
    <t>ҶДММ "АМИД" ш.Хучанд</t>
  </si>
  <si>
    <t>ҶДММ "АМИНА К" н.Б.Гафуров</t>
  </si>
  <si>
    <t>ҶДММ "АМИНОВ" ш. Хучанд</t>
  </si>
  <si>
    <t>ҶДММ "Амир Ко", ш.Хуҷанд</t>
  </si>
  <si>
    <t>ҶДММ "АМИРАН" ш. Хучанд</t>
  </si>
  <si>
    <t>ЧДММ "Амири Бузург" ш.Хучанд</t>
  </si>
  <si>
    <t>ҶДММ "АМИРИ ХУЧАНДИ" н.Чаббор Расулов</t>
  </si>
  <si>
    <t>ҶДММ "Анис Т", н.Мастчоҳ</t>
  </si>
  <si>
    <t>ҶДММ "АНҚО ИНВЕСТ" Б.Гафуров</t>
  </si>
  <si>
    <t>ҶДММ "Аркаим", н.Б.Ғафуров</t>
  </si>
  <si>
    <t>ҶДММ "Асали-1" н.Б.Гафуров</t>
  </si>
  <si>
    <t>ҶДММ "Астана", н.Б.Ғафуров</t>
  </si>
  <si>
    <t>ҶДММ "Афзали Суғд", н.Б.Ғафуров</t>
  </si>
  <si>
    <t>ҶДММ "АФЗАЛИ ХУҶАНД"</t>
  </si>
  <si>
    <t>ҶДММ "АФЗАЛИЯТИ СУҒД" ш, Хучанд</t>
  </si>
  <si>
    <t>ЧДММ "Ахмад Човидон" ш.Истаравшан</t>
  </si>
  <si>
    <t>ҶДММ "АХМЕДОВА МАНЗУРА" ш.Хучанд</t>
  </si>
  <si>
    <t>ЧДММ "Ачоиб" ш.Хучанд</t>
  </si>
  <si>
    <t>ҶДММ "Аҷр", н.Б.Ғафуров</t>
  </si>
  <si>
    <t>ҶДММ "Аштфрут", н.Ашт</t>
  </si>
  <si>
    <t>ҶДММ "Баракат Исфара", ш.Исфара</t>
  </si>
  <si>
    <t>ЧДММ "Баракати Умед" Ч.Расулов</t>
  </si>
  <si>
    <t>ЧДММ "Баракот Тичорат" н.Б.Гафуров</t>
  </si>
  <si>
    <t>ҶДММ "Барзгар-2017", ш.Бустон</t>
  </si>
  <si>
    <t>ҶДММ "Бахорон" ш.Хуҷанд иваз карда  шуд ба М-Пак</t>
  </si>
  <si>
    <t>ҶДММ "БЕҲТАРИНИ СУҒД" ш.Хучанд</t>
  </si>
  <si>
    <t>ҶДММ "ВИСОЛ 2010" ш.Гулистон</t>
  </si>
  <si>
    <t>ҶДММ "Висол Исфара", ш.Исфара</t>
  </si>
  <si>
    <t>ҶДММ "ВОРИСИ СУҒД" ш. Хучанд</t>
  </si>
  <si>
    <t>ЧДММ "Ганчи Замон" ш.Хучанд</t>
  </si>
  <si>
    <t>ҶДММ "ГАНЧИ СОМОН" ш.Гулистон</t>
  </si>
  <si>
    <t>ҶДММ "ГУЛИСТОНИ АҶАМ " ш.Гулистон</t>
  </si>
  <si>
    <t>ҶДММ "Дадобоев Толиб"</t>
  </si>
  <si>
    <t>ҶДММ "Дилписанд", ш.Хуҷанд</t>
  </si>
  <si>
    <t>ЧДММ "ДОМЛОҶОНОВА" н.Б.Гафуров</t>
  </si>
  <si>
    <t>ҶДММ "ДОНАИ АЛМОС " ш.Хучанд</t>
  </si>
  <si>
    <t>ҶДММ "ДОНАИ БОБАРАКА "н. Б.Гафуров</t>
  </si>
  <si>
    <t>ҶДММ "ДОНАИ БОСИФАТ " Б.Гафуров</t>
  </si>
  <si>
    <t>ҶДММ "ДУРАХШИ ТОБОН "н. Б.Гафуров</t>
  </si>
  <si>
    <t>ҶДММ "ДУСТИ АЛИШЕР " ш.Хучанд</t>
  </si>
  <si>
    <t>ЧДММ "Ёрматова Дилбархон" ш.Хучанд</t>
  </si>
  <si>
    <t>ҶДММ "Заводи равғанбарории Исфара", ш.Исфара</t>
  </si>
  <si>
    <t>ҶДММ "Замона"  ш.Хуҷанд</t>
  </si>
  <si>
    <t>ЧДММ "Зардолуи Исфара" ш.Исфара</t>
  </si>
  <si>
    <t>ҶДММ "Зафариён"   Б.Ғафуров</t>
  </si>
  <si>
    <t>ҶДММ "Зерновая компания", н.Б.Ғафуров</t>
  </si>
  <si>
    <t>ҶДММ "ЗИРВЭКО" ш.Хучанд</t>
  </si>
  <si>
    <t>ҶДММ "Зухал ва Ко" н. Спитамен</t>
  </si>
  <si>
    <t>ҶДММ "ЗУҲАЛ ТИҶОРАТ " н.Зафаробод</t>
  </si>
  <si>
    <t>ЧДММ "Иброхимов" ш.Хучанд</t>
  </si>
  <si>
    <t>ЧДММ "Икромов Саидамир" н.Б.Гафуров</t>
  </si>
  <si>
    <t>ЧДММ "Иномов" ш.Хучанд</t>
  </si>
  <si>
    <t>ЧДММ "Ирода Инвест" н.Б.Гафуров</t>
  </si>
  <si>
    <t>ҶДММ "Исфарафуд"  ш.Исфара</t>
  </si>
  <si>
    <t>ҶДММ "Кабири Сугд" н. б.Гафуров</t>
  </si>
  <si>
    <t>ҶДММ "Кабири Хуҷанд" ш.Хуҷанд</t>
  </si>
  <si>
    <t>ҶДММ "ҚАЛАНДАРОВ "ш.Хучанд</t>
  </si>
  <si>
    <t>ҶДММ "КАМОЛИ ВОРИС "ш.Бустон</t>
  </si>
  <si>
    <t>ҶДММ "КАНД К" ш.Конибодом</t>
  </si>
  <si>
    <t>ЧДММ "КАННОДИ" ш. Панчакент</t>
  </si>
  <si>
    <t>ЧДММ "Каннодии Рахими" н,Б.Гафуров</t>
  </si>
  <si>
    <t xml:space="preserve">ЧДММ "Киропол Норточ" ш.Истаравшан </t>
  </si>
  <si>
    <t>ҶДММ "ҚОҒАЗИ САФЕД " ш. Гулистон</t>
  </si>
  <si>
    <t>ҶДММ "КОШОНАИ ЛАЙЛО" н.Ашт</t>
  </si>
  <si>
    <t>ҶДММ "КУЛЧАИ СОМОН " ш.Гулистон</t>
  </si>
  <si>
    <t>ҶДММ "ЛАГМОНИ МИЛЛӢ " ш.Хучанд</t>
  </si>
  <si>
    <t>ҶДММ "ЛАЗЗАТИ ХУҶАНД "ш.Гулистон</t>
  </si>
  <si>
    <t>ЧДММ "ЛИМУ" ш.Хучанд</t>
  </si>
  <si>
    <t>ҶДММ "Мавҷи нав" ш.Хуҷанд</t>
  </si>
  <si>
    <t>ҶДММ "МАНУЧЕҲР ХУҶАЕВ " Б.Гафуров</t>
  </si>
  <si>
    <t>ҶДММ "МАҲМУДОВ Ғ.Н.", ш.Хуҷанд</t>
  </si>
  <si>
    <t>ЧДММ "Мачидова Парвина" ш.Исфара</t>
  </si>
  <si>
    <t>ҶДММ "МАҶМААИ ХИЗМАТРАСОНИИ ДИЁР" н. Мастчох</t>
  </si>
  <si>
    <t>ЧДММ "Меваи Ашт" н.Ашт</t>
  </si>
  <si>
    <t>ҶДММ "Меваи Канд"  ш.Конибодом</t>
  </si>
  <si>
    <t>ҶДММ "Меваи тиллои"  ш.Исфара</t>
  </si>
  <si>
    <t>ҶДММ "Музаффар и К", н.Мастчоҳ</t>
  </si>
  <si>
    <t>ҶДММ "Муосир" ш.Хучанд</t>
  </si>
  <si>
    <t>ҶДММ "МУРҒИ АЪЛОСИФАТ " ш.Гулистон</t>
  </si>
  <si>
    <t>ЧДММ "МУРОДИ" н.Б.Гафуров</t>
  </si>
  <si>
    <t>ЧДММ "Муротов Муродчон" н.Б.Гафуров</t>
  </si>
  <si>
    <t>ҶДММ "Мусалло", ш.Хуҷанд</t>
  </si>
  <si>
    <t>ЧДММ "Мухамадсаид" ш.Хучанд</t>
  </si>
  <si>
    <t>ҶДММ "МУҲАННО ш.Хучанд</t>
  </si>
  <si>
    <t>ЧДММ "Назиров" Б.Гафуров</t>
  </si>
  <si>
    <t>ҶДММ "НАСИМЗОДА" ш. Истаравшан</t>
  </si>
  <si>
    <t>ҶДММ "НАСИМИ НАБӢ"ш. Б.Ѓафуров</t>
  </si>
  <si>
    <t>ЧДММ "Неру Канд" н.Конибодом</t>
  </si>
  <si>
    <t>ЧДММ "Ником" ш.Истиклол</t>
  </si>
  <si>
    <t>ҶДММ "Нони гарм", ш.Хуҷанд</t>
  </si>
  <si>
    <t>ҶДММ "НОНИ МУЗАФАРҶОН" ш.Конибодом</t>
  </si>
  <si>
    <t>ҶДММ "Нонпази Нов", н.Спитамен</t>
  </si>
  <si>
    <t>ҶДММ "Нонпази Хуҷанд", ш.Хуҷанд</t>
  </si>
  <si>
    <t>ЧДММ "Норматов Октамович" ш.Хучанд</t>
  </si>
  <si>
    <t>ҶДММ "НУРАЛИИ РИЗО" н.Мастчох</t>
  </si>
  <si>
    <t>ЧДММ "Нури Мунаввар" ш.Панчакент</t>
  </si>
  <si>
    <t>ҶДММ "НУРИ САФАР" н.Мастчоҳ</t>
  </si>
  <si>
    <t>ҶДММ "Нурфуд" ш.Исфара</t>
  </si>
  <si>
    <t xml:space="preserve">ҶДММ "НӮШОКИҲОИ СССР" ш.Хучанд </t>
  </si>
  <si>
    <t>ҶДММ "Озот-Д" н.Зафаробод</t>
  </si>
  <si>
    <t>ЧДММ "Олами Яхмос" ш.Хучанд</t>
  </si>
  <si>
    <t>ҶДММ "Олим Авезов" Б.Ғафуров</t>
  </si>
  <si>
    <t>ЧДММ "ОРВАН" н.Б.Гафуров</t>
  </si>
  <si>
    <t>ҶДММ "Орди Фатир", н.Б.Ғафуров</t>
  </si>
  <si>
    <t>ҶДММ "Орзуи Умед", н.Б.Ғафуров</t>
  </si>
  <si>
    <t>ҶДММ "ОРИЁН МИЛ Б.Гафуров</t>
  </si>
  <si>
    <t>ҶДММ "Ориён" ш.Хуҷанд</t>
  </si>
  <si>
    <t>ҶДММ "ОРО Исфара" ш.Исфара</t>
  </si>
  <si>
    <t>ЧДММ "Осиё Инвест" н.Б.Гафуров</t>
  </si>
  <si>
    <t>ҶДММ "Пешсаф 1" ш.Хуҷанд</t>
  </si>
  <si>
    <t>ҶДММ "Порсои Хуҷанд" ш.Хуҷанд</t>
  </si>
  <si>
    <t>ЧДММ "Пурбор" н.Мастчох</t>
  </si>
  <si>
    <t>ЧДММ "Рохати чон" ш.Хучанд</t>
  </si>
  <si>
    <t>ЧДММ "Рустами Махкамбой" н.Мастчох</t>
  </si>
  <si>
    <t>ҶДММ "САЙФ ХУҶАНД " ш.Хучанд</t>
  </si>
  <si>
    <t>ҶДММ "Салиму Насим" ш.Истаравшан</t>
  </si>
  <si>
    <t>ЧДММ "Сармояи Сугдиён" ш.Хучанд</t>
  </si>
  <si>
    <t>ҶДММ "Сахо", н.Б.Ғафуров</t>
  </si>
  <si>
    <t>ҶДММ "Сирдарё", ш.Хуҷанд</t>
  </si>
  <si>
    <t>ҶДММ "СИФАТИ ШИРИН"ш.Хучанд</t>
  </si>
  <si>
    <t>ЧДММ "СИЯР" ш. Хучанд</t>
  </si>
  <si>
    <t>ҶДММ "СОМОН ҒИЗО САНОАТ " н.Б.гафуров</t>
  </si>
  <si>
    <t>ҶДММ "СОМОН КИШОВАРЗ Ч.Расулов</t>
  </si>
  <si>
    <t>ҶДММ "СОМОН ПАРРАНДА" н.Б.Гафуров</t>
  </si>
  <si>
    <t>ҶДММ "Стандарт" Мастчоҳ</t>
  </si>
  <si>
    <t>ҶДММ "Субҳи Ватан", ш.Исфара</t>
  </si>
  <si>
    <t>ҶДММ "СУБҲИ ЗАРРИН " ш.Хучанд</t>
  </si>
  <si>
    <t>ҶДММ "СУБҲИ ХУҶАНД" ш. Хучанд</t>
  </si>
  <si>
    <t>ЧДММ "Сугд Агро Трейд" ш.Хучанд</t>
  </si>
  <si>
    <t>ҶДММ "СУҒД АГРОФУД" ш.Хучанд</t>
  </si>
  <si>
    <t>ҶДММ "Султони Ҳаким", н.Спитамен</t>
  </si>
  <si>
    <t>ҶДММ "Темуриён" ш.Хуҷанд</t>
  </si>
  <si>
    <t>ҶДММ "ТОҲИРИЁН" ш.Панчакент</t>
  </si>
  <si>
    <t>ҶДММ "Тоҷ Агро Фуд" н.Шахристон</t>
  </si>
  <si>
    <t>ҶДММ "ТОҶИКИСТОН АГРО "  н.Зафаробод</t>
  </si>
  <si>
    <t>ЧДММ "Умарзода Миррахим" ш.Хучанд</t>
  </si>
  <si>
    <t>ҶДММ "УМАРОВА СУРАЙЁ" ш.Хучанд</t>
  </si>
  <si>
    <t>ЧДММ "Умеди Чалилиён" ш.Панчакент</t>
  </si>
  <si>
    <t>ҶДММ "Умедҷон-2007"  Ҷ.Расулов</t>
  </si>
  <si>
    <t>ЧДММ "Усмонов Аюбчон" н.Б.гафуров</t>
  </si>
  <si>
    <t>ҶДММ "ФАБРИКАИ ПАРАНДАПАРВАРИИ НАЗАР " Б.Гафуров</t>
  </si>
  <si>
    <t>ҶДММ "ФАЙЗИ САҲАР"  н.Спитамен</t>
  </si>
  <si>
    <t>ҶДММ "ФАЙЗУЛЛОЕВА РОҲАТ" ш.Хучанд</t>
  </si>
  <si>
    <t>ҶДММ "ФАРЗОНАИ ФИРӮЗ " ш.Хучанд</t>
  </si>
  <si>
    <t>ҶДММ "Фаровон 1", ш.Гулистон</t>
  </si>
  <si>
    <t>ҶДММ "ФАРОҲАМ" н.Б.Гафуров</t>
  </si>
  <si>
    <t>ҶДММ "Фархунда", ш.Хуҷанд</t>
  </si>
  <si>
    <t>ЧДММ "Фахфара"н.Мастчох</t>
  </si>
  <si>
    <t>ЧДММ "Фирдавси Мирзо" ш. Хучанд</t>
  </si>
  <si>
    <t>ҶДММ "Фозилов Ф", ш.Исфара</t>
  </si>
  <si>
    <t>ҶДММ "ҲАЛОВАТИ СУҒД" ш.Хучанд</t>
  </si>
  <si>
    <t>ҶДММ "ҲИЛОЛИ СОМОН " Б.Гафуров</t>
  </si>
  <si>
    <t>ҶДММ "Ҳоҷӣ Юсуф", н.Б.Ғафуров</t>
  </si>
  <si>
    <t>ЧДММ "Хочи Саидчон" н. Шахристон</t>
  </si>
  <si>
    <t>ЧДММ "Хочи Шодибой" ш. Истаравшан</t>
  </si>
  <si>
    <t>ҶДММ "ХУБҶАМЪ ИНВЕСТ " н.Б.Гафуров</t>
  </si>
  <si>
    <t>ҶДММ "Хуҷанд-Агро" ш.Хучанд</t>
  </si>
  <si>
    <t>ҶДММ "ҶАВҲАРИ" ш.Истаравшан</t>
  </si>
  <si>
    <t>ҶДММ "Чархи гандумин" ш.Гулистон</t>
  </si>
  <si>
    <t>ҶДММ "ҶАҲИДА" н.Зафаробод</t>
  </si>
  <si>
    <t>ҶДММ "Ҷаҳонгир", ш.Конибодом</t>
  </si>
  <si>
    <t>ҶДММ "Ҷаъфар", н.Мастчоҳ</t>
  </si>
  <si>
    <t>ҶДММ "Чил Фрукт" ш.Исфара</t>
  </si>
  <si>
    <t>ҶДММ "Ҷилои ҷавҳар", ш.Бустон</t>
  </si>
  <si>
    <t>ЧДММ "Чинори Сабз" ш.Бустон</t>
  </si>
  <si>
    <t>ҶДММ "ҶОВИД ОРИЁИ "</t>
  </si>
  <si>
    <t>ЧДММ "Чор Пахлавон" ш.Хучанд</t>
  </si>
  <si>
    <t>ЧДММ "Чумабой Мирзо" н.Мастчох</t>
  </si>
  <si>
    <t>ЧДММ "Чураев Мукимчон" н.Б.Гафуров</t>
  </si>
  <si>
    <t>ҶДММ "ЧӮҶАИ БАЙЗО"  н.Б.Гафуров (№29 АПК)</t>
  </si>
  <si>
    <t>ҶДММ "ШАБНАМИ СУҒД "ш.Хучанд</t>
  </si>
  <si>
    <t>ЧДММ "Шамин" н.Мастчох</t>
  </si>
  <si>
    <t>ҶДММ "Шамс-777", н.Б.Ғафуров</t>
  </si>
  <si>
    <t>ҶДММ "Шамтуч" н.Айни</t>
  </si>
  <si>
    <t>ҶДММ "Шарбати Ворух", ш.Исфара</t>
  </si>
  <si>
    <t>ҶДММ "ШАФИ ТҶ" ш.Исфара</t>
  </si>
  <si>
    <t>ҶДММ "ШАФРАН" Б.Гафуров</t>
  </si>
  <si>
    <t>ЧДММ "шахди Исфара" ш.Исфара</t>
  </si>
  <si>
    <t>ҶДММ "ШАҲРИ ШИРИН " ш.Хучанд</t>
  </si>
  <si>
    <t>ҶДММ "Шахризода" Ҷ.Расулов</t>
  </si>
  <si>
    <t>ЧДММ "Шири Деваштич" н.Деваштич</t>
  </si>
  <si>
    <t>ҶДММ "ШИРИ ЗАФАРОБОД " н.Зафаробод</t>
  </si>
  <si>
    <t xml:space="preserve">ЧДММ "ШИРИ СПИТАМЕН "ш.Спитамен	</t>
  </si>
  <si>
    <t>ЧДММ "Шири Шахристон" н.Шахристон</t>
  </si>
  <si>
    <t>ҶДММ "ШИРИНИҲОИ АЛИЯ" ш.Конибодом</t>
  </si>
  <si>
    <t>ЧДММ "Ширинихои Анас" ш.Хучанд</t>
  </si>
  <si>
    <t>ҶДММ "ШИРИНИҲОИ АНИСА" н.Спитамен</t>
  </si>
  <si>
    <t>ЧДММ "Ширинихои Асияхон" н.Б.Гафуров</t>
  </si>
  <si>
    <t>ҶДММ "ШИРИНИҲОИ АҶАБ " ш.Панчакент</t>
  </si>
  <si>
    <t>ҶДММ "Шириниҳои Гулбаҳор"  ш.Хуҷанд</t>
  </si>
  <si>
    <t>ҶДММ "Шириниҳои Дўсти"  н.Ашт</t>
  </si>
  <si>
    <t>ҶДММ "Шириниҳои Конибодом"</t>
  </si>
  <si>
    <t>ЧДММ "Ширинихои Мафтун" н.Б.Гафуров</t>
  </si>
  <si>
    <t>ҶДММ "ШИРИНИҲОИ НУРИ ХУҶАНД" ш.Хучанд</t>
  </si>
  <si>
    <t>ЧДММ "Ширинихои Олим" ш.Панчакент</t>
  </si>
  <si>
    <t>ҶДММ "ШИРИНИҲОИ САМАРҚАНД " ш.Панчакент</t>
  </si>
  <si>
    <t>ҶДММ "Шириниҳои Сафина" ш.Хуҷанд</t>
  </si>
  <si>
    <t>ЧДММ "Ширинихои Умар" ш. Хучанд</t>
  </si>
  <si>
    <t>ЧДММ "Ширинихои Фариз" ш.Хучанд</t>
  </si>
  <si>
    <t>ЧДММ "Ширинихои Шараф"</t>
  </si>
  <si>
    <t>ЧДММ "Ширинсоз" ш.Хучанд</t>
  </si>
  <si>
    <t>ҶДММ "Ширкати Азизӣ", н.Б.Ғафуров</t>
  </si>
  <si>
    <t>ҶДММ "Ширмаҳтоб"  Шаҳристон</t>
  </si>
  <si>
    <t>ҶДММ "ШИРОЗ" ш.Панчакент</t>
  </si>
  <si>
    <t>ҶДММ "Шохшир" ш.Хуҷанд</t>
  </si>
  <si>
    <t>ҶДММ "ШУКРОНА ТЕҲРОН " ш. Хучанд</t>
  </si>
  <si>
    <t>ҶДММ "Экофрут" ш.Исфара</t>
  </si>
  <si>
    <t>ҶДММ "ЭҲЁИ НАВ" ш.Б.Гафуров</t>
  </si>
  <si>
    <t>ЧДММ "Ядгарова Салима" ш.Бустон</t>
  </si>
  <si>
    <t>ҶДММ "Як лаҳза", ш.Хуҷанд</t>
  </si>
  <si>
    <t>ЧДММ "Якубова Нигина" ш.Хучанд</t>
  </si>
  <si>
    <t>ЧДММ Мустафои Мухамадин" н.Зафаробод</t>
  </si>
  <si>
    <t>ЧДММ Расулов Шавкат" ш.Хучанд</t>
  </si>
  <si>
    <t>ЧДММ Ширинии Мехробод Ч.Расулов</t>
  </si>
  <si>
    <t>ЧДММ Ширинихои Нафиси ш.Хучанд</t>
  </si>
  <si>
    <t>ЧДММ Ширинихои Хучанд" ш.Хучанд</t>
  </si>
  <si>
    <t>ҶДММ"АБДУЛЛОЕВ ИБРАГИМҶОН" ш.Хучанд</t>
  </si>
  <si>
    <t>ҶДММ"АБДУРАХМОНОВ АБДУМАЛИК" н. Спитамен</t>
  </si>
  <si>
    <t>ҶДММ"АЗАМАТОВ СОЛЕХОҶА" ш.Хучанд</t>
  </si>
  <si>
    <t>ҶДММ"АЛИЕВ БАҲРИДДИН" ш.Хучанд</t>
  </si>
  <si>
    <t>ҶДММ"АЛИШЕРУ ҲУСЕН" ш. Истаравшан</t>
  </si>
  <si>
    <t>ҶДММ"АСРИ ЁҚУБИЁН"</t>
  </si>
  <si>
    <t>ҶДММ"АФЗУН-ИСФАРА" ш. Исфара</t>
  </si>
  <si>
    <t>ҶДММ"БАРАКАТИ ХУҶАНД" ш.Хучанд</t>
  </si>
  <si>
    <t>ҶДММ"Баҳори Аҷам" н.Деваштич</t>
  </si>
  <si>
    <t>ҶДММ"ДИЛОВЕЗ" ш.Исфара</t>
  </si>
  <si>
    <t>ҶДММ"ДОВУДИ ОДИЛ" ш.Истаравшан</t>
  </si>
  <si>
    <t>ҶДММ"ДОНАҲОИ ОФТОБӢ" ш.Хучанд</t>
  </si>
  <si>
    <t>ҶДММ"ЗИЁ ҲАЙДАР" н.Б.Гафуров</t>
  </si>
  <si>
    <t>ҶДММ"ИЗЗАТ ИСФАРА"ш.Исфара</t>
  </si>
  <si>
    <t>ҶДММ"ИЛМАМИНОВ" ш.Хучанд</t>
  </si>
  <si>
    <t>ҶДММ"ИМРОНИ УМЕД"ш.Хучанд</t>
  </si>
  <si>
    <t>ҶДММ"ИРГАШЕВ" Б.Гафуров</t>
  </si>
  <si>
    <t>ҶДММ"ЛАЗЗАТИ НОДИР" ш.Хучанд</t>
  </si>
  <si>
    <t>ҶДММ"МАҲСУЛОТҲОИ ЗАРРИН" Б.Гафуров</t>
  </si>
  <si>
    <t>ҶДММ"МИСҚОЛОЙ" н.Шахристон</t>
  </si>
  <si>
    <t>ҶДММ"МӮМИНОВА МЕҲРОНА" Б.Гафуров</t>
  </si>
  <si>
    <t>ҶДММ"МОҲУ СИТОРА" ш.Панчакент</t>
  </si>
  <si>
    <t>ҶДММ"Муҳаммади Канд" ш.Конибодом</t>
  </si>
  <si>
    <t>ҶДММ"НАСИМУ ФАРИДУН" ш.Истаравшан</t>
  </si>
  <si>
    <t>ҶДММ"НОРМАТОВ" н.Б.Гафуров</t>
  </si>
  <si>
    <t>ҶДММ"НУРИ ХУҶАНД" Ч.Расулов</t>
  </si>
  <si>
    <t>ҶДММ"ОЛАМИ ШИРИНИҲО" ш. Панчакент</t>
  </si>
  <si>
    <t>ҶДММ"ОТАБОЕВ РАСУЛҶОН" Ч.Расулов</t>
  </si>
  <si>
    <t>ҶДММ"ПОЧОЕВ ИБРОҲИМҶОН" Б.Гафуров</t>
  </si>
  <si>
    <t>ҶДММ"ПУЛИЧУҚУР"н. Б.Гафуров</t>
  </si>
  <si>
    <t>ҶДММ"САНГИНОВ САЪДИ" ш. Хучанд</t>
  </si>
  <si>
    <t>ҶДММ"СЕХИ ҚАННОДИИ ИСПИСОР" н.Б.Гафуров</t>
  </si>
  <si>
    <t>ҶДММ"ФАЙЗИ ИМРОН"ш.Панчакент</t>
  </si>
  <si>
    <t>ҶДММ"ФАРЗОНАИ АНВАР"  н. Б.Гафуров</t>
  </si>
  <si>
    <t>ҶДММ"ФАХРИДДИНХОҶА" н.Ч.Расулов</t>
  </si>
  <si>
    <t>ҶДММ"ХОЛИҚОВ НОЗИМҶОН" ш.Хучанд</t>
  </si>
  <si>
    <t>ҶДММ"ҲОМИДҶОНИ МУҲАММАД" ш.Хучанд</t>
  </si>
  <si>
    <t>ҶДММ"ЧИЛДУХТАРОН ИСФАРА" ш. Исфара</t>
  </si>
  <si>
    <t>ҶДММ"ШАРОФАТХОН" ш. Хучанд</t>
  </si>
  <si>
    <t>ҶДММ"ШАҲЗОДИ ФАРҲОД"</t>
  </si>
  <si>
    <t>ҶДММ"ШИРДАРЁИ БӮСТОН" ш.Бустон</t>
  </si>
  <si>
    <t>ҶДММ"ШИРИНИҲО АЗ ДИЛФУЗА" ш. Панчакент</t>
  </si>
  <si>
    <t>ҶДММ"ШИРИНИҲОИ АСЛӢ" ш.Хучанд</t>
  </si>
  <si>
    <t>ҶДММ"ШИРИНИҲОИ БЕҲРУЗ" Ч.Расулов</t>
  </si>
  <si>
    <t>ҶДММ"ШИРИНИҲОИ ГУЛИСТОН"ш. Гулистон</t>
  </si>
  <si>
    <t>ҶДММ"ШИРИНИҲОИ ДИЛАФРӮЗ" ш.Исфара</t>
  </si>
  <si>
    <t>ҶДММ"ШИРИНИҲОИ ДИНОРА" н.Спитамен</t>
  </si>
  <si>
    <t>ҶДММ"ШИРИНИҲОИ ЗЕБУНИССО" н.Конибодом</t>
  </si>
  <si>
    <t>ҶДММ"ШИРИНИҲОИ ИСФАРА" ш. Исфара</t>
  </si>
  <si>
    <t>ҶДММ"ШИРИНИҲОИ МАҲИНАХОН" ш.Хучанд</t>
  </si>
  <si>
    <t>ҶДММ"ШИРИНИҲОИ ПАНҶАКЕНТ" ш. Панчакент</t>
  </si>
  <si>
    <t>ҶДММ"ШИРИНИҲОИ САДБАРГ" ш.Панчакент</t>
  </si>
  <si>
    <t>ҶДММ"ШИРИНИҲОИ САНАВБАР" н.Конибодом.</t>
  </si>
  <si>
    <t>ҶДММ"ШИРИНСАРОЙИ СУҒД"  ш.Хучанд</t>
  </si>
  <si>
    <t>ЧДММ"ШИРКАТИ ЗАРРИНА" н. Ч.Расулов</t>
  </si>
  <si>
    <t>ҶДММ"ШОҲОНИ ЗАРАФШОН" н.Айни</t>
  </si>
  <si>
    <t>ҶДММ"ЯХМОСИ АЗИЯ" н.Б.Гафуров</t>
  </si>
  <si>
    <t>ҶДММ"ЯХМОСИ КУРКАТ" н.Спитамен</t>
  </si>
  <si>
    <t>ҶСК "Ассор", ш.Конибодом</t>
  </si>
  <si>
    <t>ҶСК "ГУШТИ ИСФАРА"</t>
  </si>
  <si>
    <t>ҶСК "Исмоили Сомонӣ", н.Истаравшан</t>
  </si>
  <si>
    <t>ҶСК "Комбинати гўшту шир", ш.Панҷакент</t>
  </si>
  <si>
    <t>ҶСК "Комбинати консервабарорӣ", ш.Исфара</t>
  </si>
  <si>
    <t>ҶСК "Комбинати шир", ш.Хуҷанд</t>
  </si>
  <si>
    <t>ҶСК "Конибодом", ш.Конибодом</t>
  </si>
  <si>
    <t>ҶСК "Корхонаи консервабарории Хуҷанд", ш.Хуҷанд</t>
  </si>
  <si>
    <t>ҶСК "Нони Исфара", ш.Исфара</t>
  </si>
  <si>
    <t>ҶСК "ҶАСУР" н.Зафаробод</t>
  </si>
  <si>
    <t>ҶСП " ЗАРНИСОР" н.Зафаробод</t>
  </si>
  <si>
    <t>ҶСП "Дорис" Мастчоҳ</t>
  </si>
  <si>
    <t>ҶСП "Заводи консерва. ба н. Ҳасанов " ш.Исфара</t>
  </si>
  <si>
    <t>ҶСП "Марҳамат" н.Ашт</t>
  </si>
  <si>
    <t xml:space="preserve">ҶСП "МК Баракат" Истаравшан </t>
  </si>
  <si>
    <t>ҶСП "Сафеда", н.Истаравшан</t>
  </si>
  <si>
    <t>ҶСП "Яхмоси 33", ш.Хуҷанд</t>
  </si>
  <si>
    <t>ҶСП КМ "Хуҷанд-Пакижинг", ш.Хуҷанд</t>
  </si>
  <si>
    <t xml:space="preserve">СA 11. ИСТЕҲСОЛИ МАҲСУЛОТИ НУШОКИҲО  </t>
  </si>
  <si>
    <t>CA (11.01-11.06). ИСТЕҲСОЛИ МАҲСУЛОТИ  НӮШОКИҲОИ СПИРТДОР</t>
  </si>
  <si>
    <t>КДФ "Шираи гандум Исфара" ш.Исфара</t>
  </si>
  <si>
    <t>Филиали ҶДММ "Пойтахт", н.Ҷ.Расулов</t>
  </si>
  <si>
    <t>ҶДММ "Акмалӣ", ш.Бустон</t>
  </si>
  <si>
    <t>ҶДММ "Амири Суғд", н.Б.Ғафуров</t>
  </si>
  <si>
    <t>ҶДММ "ҚОБИЛОВ ШР" н.Б.Ѓафуров</t>
  </si>
  <si>
    <t>ҶДММ "Комплекси истеҳсолӣ тиҷоратии-Хубҷам", ш.Хуҷанд</t>
  </si>
  <si>
    <t>ҶДММ "Куруши кабир" Истаравшан</t>
  </si>
  <si>
    <t>ҶДММ "ЛВЗ Сайхун", ш.Хуҷанд</t>
  </si>
  <si>
    <t>ҶДММ "ММК", ш.Хуҷанд</t>
  </si>
  <si>
    <t>ЧДММ "ОБИ БАХОР" н.Шахристон</t>
  </si>
  <si>
    <t>ҶДММ "Парандис", ш.Пенҷикент</t>
  </si>
  <si>
    <t>ҶДММ "Пойтахт ", ш.Хуҷанд</t>
  </si>
  <si>
    <t>ҶДММ "Принс", ш.Гулистон</t>
  </si>
  <si>
    <t>ҶДММ "Рушди дӯстӣ", ш.Хуҷанд</t>
  </si>
  <si>
    <t>ҶДММ "Сахо и К", ш.Гулистон</t>
  </si>
  <si>
    <t>ҶДММ "Сыр Дарё", ш.Хуҷанд</t>
  </si>
  <si>
    <t>ҶДММ "Хлебокомбинати Хуҷанд", ш.Хуҷанд</t>
  </si>
  <si>
    <t>ҶДММ "Хуршеди Хистеварзи" ш. Конибодом</t>
  </si>
  <si>
    <t>ҶДММ "Ҷасури Суғд", н.Б.Ғафуров</t>
  </si>
  <si>
    <t>ҶДММ "Шароб", ш.Хуҷанд</t>
  </si>
  <si>
    <t>ҶДММ "ШАРОБИ ШОҲАНШОҲ" Б.Гафуров</t>
  </si>
  <si>
    <t>ЧДММ "Шароби ягона" н.Б.Гафуров</t>
  </si>
  <si>
    <t>ҶДММ "Шоҳин", ш.Хуҷанд</t>
  </si>
  <si>
    <t>ҶДММ "ШОҲРОҲИ ИСТИҚЛОЛ ш.Хучанд</t>
  </si>
  <si>
    <t>ҶДММ "ЭЛИТА ШАҲРИСТОН" ш.Шахристон</t>
  </si>
  <si>
    <t>ҶДММ"РОҲАТ ҒУЛАКАНДОЗ" Ч.Расулов</t>
  </si>
  <si>
    <t>ҶСК "Заводи спиртбарорӣ", ш.Исфара</t>
  </si>
  <si>
    <t>ҶСП "Винзавод" Ғафуров</t>
  </si>
  <si>
    <t>ҶСП "Зухал" Б.Ғафуров</t>
  </si>
  <si>
    <t>CA 11.07. ИСТЕҲСОЛИ МАҲСУЛОТИ НӮШОКИҲОИ БЕСПИРТ</t>
  </si>
  <si>
    <t>ҶДММ  "Султони Хуҷанд" ш.Хуҷанд</t>
  </si>
  <si>
    <t>ҶДММ "Аква Хуҷанд", ш.Хуҷанд</t>
  </si>
  <si>
    <t>ЧДММ "Алифбои Мазза" ш.Хучанд</t>
  </si>
  <si>
    <t>ЧДММ "Бародарони Сугд" ш.Хучанд</t>
  </si>
  <si>
    <t>ҶДММ "Зеробод" н.Айни</t>
  </si>
  <si>
    <t>ЧДММ "Мансуров С" ш.Хучанд</t>
  </si>
  <si>
    <t>ҶДММ "Моҳи пурнур", ш.Хуҷанд</t>
  </si>
  <si>
    <t>ҶДММ "Нушокихои Мухаббат" ш.Хучанд</t>
  </si>
  <si>
    <t>ҶДММ "Оби Ватан", ш.Хучанд</t>
  </si>
  <si>
    <t xml:space="preserve">ЧДММ "Оби Тозаи Панчакент" </t>
  </si>
  <si>
    <t>ҶДММ "ОБИ ЧАШМАИ ҒУЛУЧ" н.Мастчоҳ Куҳӣ</t>
  </si>
  <si>
    <t>ҶДММ "Оби Ширин", ш.Хуҷанд</t>
  </si>
  <si>
    <t>ЧДММ "Обхои Аълосифат" ш.Хучанд</t>
  </si>
  <si>
    <t>ҶДММ "ОРИОН СУҒД" ш.Хучанд</t>
  </si>
  <si>
    <t>ЧДММ "Осоишгохи Хавотог" н.Истаравшан</t>
  </si>
  <si>
    <t>ҶДММ "Садаф 5" ш.Истаравшан</t>
  </si>
  <si>
    <t>ЧДММ "Саразми Бостон" ш.Бустон</t>
  </si>
  <si>
    <t>ҶДММ "Чураев Ш" Истаравшан</t>
  </si>
  <si>
    <t>ҶДММ "ШАРБАТИ МЕВА"  ш.Бустон</t>
  </si>
  <si>
    <t>ҶДММ "Ширкати Баҳор", н.Б.Ғафуров</t>
  </si>
  <si>
    <t>ҶСК "Зарбед", ш.Конибодом</t>
  </si>
  <si>
    <t>ҶСП "Евро-Азия-2005" ш.Бустон</t>
  </si>
  <si>
    <t>ҶСП "Оби-Зулол" Истаравшан</t>
  </si>
  <si>
    <t>ҶСП "Омар" Б.Ғафуров</t>
  </si>
  <si>
    <t>ЧСП "Фон дарё" н.Айни</t>
  </si>
  <si>
    <t>СA 12. ИСТЕҲСОЛИ МАСНУОТИ ТАМОКУ</t>
  </si>
  <si>
    <t>Филиали Ширкати "Ист Рай Трейдинг" Б.Ғафуров</t>
  </si>
  <si>
    <t>СВ(13-15). ИСТЕҲСОЛИ НАСОҶҶӢ ВА ДУЗАНДАГӢ ИСТЕҲСОЛИ ЧАРМ, МАСНУОТ АЗ ЧАРМ ВА ИСТЕҲСОЛИ ПОЙАФЗОЛ</t>
  </si>
  <si>
    <t>СВ 13. ИСТЕҲСОЛИ НАСОҶҶӢ</t>
  </si>
  <si>
    <t>ВМ ҶДММ "Ангубин" н.Мастчоҳ</t>
  </si>
  <si>
    <t>ВМ ЧДММ "Нишот" н.Конибодом</t>
  </si>
  <si>
    <t>ВМ ЧДММ "ОРГАНИК ЯН"  н. Спитамен</t>
  </si>
  <si>
    <t>ВМ ЧДММ "ПАХТАИ ТОЧИКИСТОН" дар н. Спитамен</t>
  </si>
  <si>
    <t>ВМ ЧДММ "ШАМС 777" н. Ч. Расулов</t>
  </si>
  <si>
    <t>ВМ ЧДММ"Текстил Точикистон" н.Спитамен</t>
  </si>
  <si>
    <t>КИ "Зарнигор"  н.Ашт</t>
  </si>
  <si>
    <t>КМ "ВТ-Силк" ш.Хуҷанд</t>
  </si>
  <si>
    <t>Комбинати таълимӣ-истеҳсолии карҳо №3, ш.Хуҷанд</t>
  </si>
  <si>
    <t>Корхонаи таълимӣ-истеҳсолии нобиноён, ш.Истаравшан</t>
  </si>
  <si>
    <t>Маълумоти соҳибкорони инфиродӣ оид ба саноати сабук дар Ноҳияи  Ҷаббор Расулов</t>
  </si>
  <si>
    <t>Маълумоти соҳибкорони инфиродӣ оид ба саноати сабук дар Ноҳияи Айнӣ</t>
  </si>
  <si>
    <t>Маълумоти соҳибкорони инфиродӣ оид ба саноати сабук дар Ноҳияи Ашт</t>
  </si>
  <si>
    <t>Маълумоти соҳибкорони инфиродӣ оид ба саноати сабук дар Ноҳияи Б. Ғафуров</t>
  </si>
  <si>
    <t>Маълумоти соҳибкорони инфиродӣ оид ба саноати сабук дар Ноҳияи Деваштич</t>
  </si>
  <si>
    <t>Маълумоти соҳибкорони инфиродӣ оид ба саноати сабук дар Ноҳияи Зафаробод</t>
  </si>
  <si>
    <t>Маълумоти соҳибкорони инфиродӣ оид ба саноати сабук дар Ноҳияи Кӯҳистони Мастчоҳ</t>
  </si>
  <si>
    <t>Маълумоти соҳибкорони инфиродӣ оид ба саноати сабук дар Ноҳияи Мастчоҳ</t>
  </si>
  <si>
    <t>Маълумоти соҳибкорони инфиродӣ оид ба саноати сабук дар Ноҳияи Спитамен</t>
  </si>
  <si>
    <t>Маълумоти соҳибкорони инфиродӣ оид ба саноати сабук дар Ноҳияи Шаҳристон</t>
  </si>
  <si>
    <t>Маълумоти соҳибкорони инфиродӣ оид ба саноати сабук дар Шаҳри Бӯстон</t>
  </si>
  <si>
    <t>Маълумоти соҳибкорони инфиродӣ оид ба саноати сабук дар Шаҳри Гулистон</t>
  </si>
  <si>
    <t>Маълумоти соҳибкорони инфиродӣ оид ба саноати сабук дар Шаҳри Истаравшан</t>
  </si>
  <si>
    <t>Маълумоти соҳибкорони инфиродӣ оид ба саноати сабук дар Шаҳри Истиқлол</t>
  </si>
  <si>
    <t>Маълумоти соҳибкорони инфиродӣ оид ба саноати сабук дар Шаҳри Исфара</t>
  </si>
  <si>
    <t>Маълумоти соҳибкорони инфиродӣ оид ба саноати сабук дар Шаҳри Конибодом</t>
  </si>
  <si>
    <t>Маълумоти соҳибкорони инфиродӣ оид ба саноати сабук дар Шаҳри Панҷакент</t>
  </si>
  <si>
    <t>Маълумоти соҳибкорони инфиродӣ оид ба саноати сабук дар Шаҳри Хуҷанд</t>
  </si>
  <si>
    <t>МҒД "Корхонаи таълимӣ-истеҳсолии нобиноён", ш.Конибодом</t>
  </si>
  <si>
    <t>МҒД "Корхонаи таълимӣ-истеҳсолии нобиноён", ш.Хуҷанд</t>
  </si>
  <si>
    <t>МТИ "Комбинати таълими истеҳсолии карҳо №4"", н.Б.Ғафуров</t>
  </si>
  <si>
    <t>МТИ "Корхонаи таълимӣ-истеҳсолии нобиноён", ш.Исфара</t>
  </si>
  <si>
    <t>ФИЛИАЛИ ЧДММ "АРВИС ЗЕЛАЛ ТЕКСТАЙЛ" ДАР НОХИЯИ МАСТЧОХ</t>
  </si>
  <si>
    <t xml:space="preserve">ЧДММ " Нафиси Сугд " н. Б. Гафуров </t>
  </si>
  <si>
    <t>ҶДММ "АБДУРАҲИМИ ХУҶАНДӢ " ш.Хучанд</t>
  </si>
  <si>
    <t>ҶДММ "Амир Шукур", н.Мастчоҳ</t>
  </si>
  <si>
    <t>ҶДММ "Атласи Хуҷанд", ш.Хуҷанд</t>
  </si>
  <si>
    <t>ЧДММ "АФЗАЛИ НУР" ш.Хучанд</t>
  </si>
  <si>
    <t>ЧДММ "Ахтари Хучанд" ш.Хучанд</t>
  </si>
  <si>
    <t>ҶДММ "АҶАМ 2017" н.Мастчох</t>
  </si>
  <si>
    <t>ҶДММ "Вигано"  ш.Хуҷанд</t>
  </si>
  <si>
    <t>ҶДММ "ГУЛШАНИ ХУДОЙДОД " н.Мастчох</t>
  </si>
  <si>
    <t>ҶДММ "Довуди Зафаробод", н.Зафаробод</t>
  </si>
  <si>
    <t>ҶДММ "Зарнишон", н.Мастчоҳ</t>
  </si>
  <si>
    <t>ҶдММ "Зафаробод Инвест", н.Зафаробод</t>
  </si>
  <si>
    <t>ҶДММ "Қолинҳои Қайрокум", ш.Гулистон</t>
  </si>
  <si>
    <t>ҶДММ "Қолинҳои Сомон" ш.Хуҷанд</t>
  </si>
  <si>
    <t>ҶДММ "КОМИЛҶОН-2013" н.Зафаробод (ичора дар Пахтаи Зафаробод)</t>
  </si>
  <si>
    <t>ҶДММ "Конибодом Коттон" ш. Конибодом</t>
  </si>
  <si>
    <t>ҶДММ "Косибон"   Б.Ғафуров</t>
  </si>
  <si>
    <t>ЧДММ "Курбонов Ихтиёрбой" ш.Хучанд</t>
  </si>
  <si>
    <t>ЧДММ "Мавлонов" ш.Хучанд</t>
  </si>
  <si>
    <t>ҶДММ "Маркази таълимӣ-истеҳсолии "Шероз", ш.Хуҷанд</t>
  </si>
  <si>
    <t>ҶДММ "Мирзошавкат" н.Зафаробод</t>
  </si>
  <si>
    <t>ҶДММ "Муҳандис", ш.Хуҷанд</t>
  </si>
  <si>
    <t>ҶДММ "НАСИМҶОН-94 " н.Зафаробод (ичора дар заминаи Пахтаи Пролетар)</t>
  </si>
  <si>
    <t>ҶДММ "Нассоҷи Хуҷанд", ш.Хуҷанд</t>
  </si>
  <si>
    <t xml:space="preserve">ҶДММ "Некрузчон" ш .Конибодом </t>
  </si>
  <si>
    <t>ҶДММ "Нику Хуҷанд" ш.Хуҷанд</t>
  </si>
  <si>
    <t>ҶДММ "НИШОТ" н.Мастчох</t>
  </si>
  <si>
    <t>ҶДММ "Ноҳид", ш.Истаравшан</t>
  </si>
  <si>
    <t>ҶДММ "НУРИ ЗАФАРОБОД " н.Зафаробод</t>
  </si>
  <si>
    <t>ҶДММ "НУРИ ИСТАРАВШАН" ш.Истаравшан</t>
  </si>
  <si>
    <t>ҶДММ "ОРГАНИК ЯН" н. Ҷаббор Расулов</t>
  </si>
  <si>
    <t>ЧДММ "Ориён Чей Текстайл" ш.Хучанд</t>
  </si>
  <si>
    <t>ҶДММ "Парниён" н. Мастчоҳ</t>
  </si>
  <si>
    <t>ҶДММ "ПАХТАИ ОРИЁН " ш.Конибодом</t>
  </si>
  <si>
    <t>ЧДММ "Пушидаи Точи" ш.Хучанд</t>
  </si>
  <si>
    <t>ҶДММ "Рамзи Зафаробод" н.Зафаробод</t>
  </si>
  <si>
    <t>ҶДММ "Рахмон А"  ш.Хуҷанд</t>
  </si>
  <si>
    <t>ҶДММ "Салом", н.Конибодом</t>
  </si>
  <si>
    <t>ҶДММ "САНОАТИ АШТ "н.Ашт</t>
  </si>
  <si>
    <t>ҶДММ "Сапсан", ш.Хуҷанд</t>
  </si>
  <si>
    <t>ҶДММ "САФАРИ ЗАФАРОБОД " н. Зафаробод</t>
  </si>
  <si>
    <t>ҶДММ "Сафедгул-786" Мастчоҳ</t>
  </si>
  <si>
    <t>ҶДММ "СОМОН ГУРӮҲ " ш.Хучанд</t>
  </si>
  <si>
    <t>ЧДММ "СОРБОН АГРО " н. Ч.Расулов</t>
  </si>
  <si>
    <t>ҶДММ "Спитамен текстайл", н.Спитамен</t>
  </si>
  <si>
    <t>ҶДММ "СТАНДАРТ ТЕКСТИЛ "н.Спитамен</t>
  </si>
  <si>
    <t>ҶДММ "Текстильимпекс", ш.Хуҷанд</t>
  </si>
  <si>
    <t>ҶДММ "Тураҷон" н.Зафаробод</t>
  </si>
  <si>
    <t>ҶДММ "ФАЙЗИ ТИҶОРАТ" ш.Хучанд</t>
  </si>
  <si>
    <t>ҶДММ "Фаронак", н.Зафаробод</t>
  </si>
  <si>
    <t>ҶДММ "Хамроҳ", н.Масчоҳ</t>
  </si>
  <si>
    <t>ҶДММ "ХИЗИР НАЗАР" н.Ашт</t>
  </si>
  <si>
    <t>ҶДММ "ХОВАРИ УМЕД " н.Зафаробод ((Дехкон зафаробод)</t>
  </si>
  <si>
    <t>ҶДММ "ХУДОЙБЕРДИ БУРҲОНОВ " н. Зафаробод</t>
  </si>
  <si>
    <t>ҶДММ "ХУҶАНД АГРО 2018 " н.Б.Гафуров</t>
  </si>
  <si>
    <t>ҶДММ "Ҷавонон" н.Зафаробод</t>
  </si>
  <si>
    <t>ЧДММ "Чураев О"  ш. Хучад</t>
  </si>
  <si>
    <t>ҶДММ "Шариф Асад", н.Масчоҳ</t>
  </si>
  <si>
    <t>ҶДММ "ШАҲРОМ 80" н.Мастчох</t>
  </si>
  <si>
    <t>ҶДММ "Ширкати илмӣ истеҳсолӣ ва тиҷоратии "Иззат", ш.Хуҷанд</t>
  </si>
  <si>
    <t>ҶДММ "Юсуф-Саркор", н.Б.Ғафуров</t>
  </si>
  <si>
    <t>ЧДММ Сабурова ш. Истаравшан</t>
  </si>
  <si>
    <t>ҶДММ ШС "Рахшона", н.Ашт</t>
  </si>
  <si>
    <t>ҶДММ"25 солагии Истиқлолият" н.Спитамен</t>
  </si>
  <si>
    <t>ҶДММ"АНИСИ З" н.Зафаробод</t>
  </si>
  <si>
    <t>ҶДММ"АСАДИ ЗАФАРОБОД" н.Зафаробод</t>
  </si>
  <si>
    <t>ҶДММ"ҒАФУРОВ ҒУФРОН" ш. Хучанд</t>
  </si>
  <si>
    <t>ҶДММ"ЗАВҚ" ш.Истаравшан</t>
  </si>
  <si>
    <t>ҶДММ"МАКНУНА" ш.Истаравшан</t>
  </si>
  <si>
    <t>ҶДММ"Ҳабиб -17", ш.Конибодом</t>
  </si>
  <si>
    <t>ҶММ "ЗАРНИШОН-2020 " н.Зафаробод</t>
  </si>
  <si>
    <t>ҶММ "Нексоз" Истаравшан</t>
  </si>
  <si>
    <t>ҶММ "Ороста" н.Деваштич</t>
  </si>
  <si>
    <t>ҶСК "ДСМ-19", н.Зафаробод</t>
  </si>
  <si>
    <t>ҶСК "Нуртекс", ш.Хуҷанд</t>
  </si>
  <si>
    <t>ҶСП "Деҳкон"  н.Спитамен</t>
  </si>
  <si>
    <t>ҶСП "Ресандаи Тоҷикистон РБТ" ш.Хуҷанд</t>
  </si>
  <si>
    <t>СВ 14. ИСТЕҲСОЛИ ДУЗАНДАГӢ</t>
  </si>
  <si>
    <t>ВМ ЧДММ "КД НАРГИС" дар ш.Хучанд</t>
  </si>
  <si>
    <t>ВМ ЧДММ "КД Наргис" н.Б.Гафуров</t>
  </si>
  <si>
    <t>ВМ ЧДММ "НУРИ ИСТИКЛОЛ" н. Ч. Расулов</t>
  </si>
  <si>
    <t>ВМ ЧДММ "Ситораи Точ" ш.Хучанд</t>
  </si>
  <si>
    <t>КВД "Дузандаги" НАТАНХЧТ  ш.Бустон</t>
  </si>
  <si>
    <t>Филиали ҶДММ "Неку-Хуҷанд", н.Зафаробод</t>
  </si>
  <si>
    <t>Филиали ЧДММ "СИТОРАИ ТОЧ" ш.Хучанд</t>
  </si>
  <si>
    <t>Ҷамъияти нобиноён Гулякандоз, н.Ҷ.Расулов</t>
  </si>
  <si>
    <t>ҶДММ "АБДУРАҲМОНОВА ШАҲОДАТ" ш.Истаравшан</t>
  </si>
  <si>
    <t>ҶДММ "Азиз и К"  ш.Хуҷанд</t>
  </si>
  <si>
    <t>ЧДММ "Афсонаи Шахло" н.Зафаробод</t>
  </si>
  <si>
    <t>ҶДММ "Аъло 7" Истаравшан"</t>
  </si>
  <si>
    <t>ҶДММ "БОТУР " н. Конибодом</t>
  </si>
  <si>
    <t>ЧДММ "Гузалхон" н.Ч.Расулов</t>
  </si>
  <si>
    <t>ҶДММ "Гулдаст-2015"  Конибодом</t>
  </si>
  <si>
    <t>ЧДММ "Гулдасти Бустон" ш.Конибодом</t>
  </si>
  <si>
    <t>ҶДММ "ГУЛЯМОВ ЛАФИЗ" ш.Исфара</t>
  </si>
  <si>
    <t>ЧДММ "Дево" н.Б.Гафуров</t>
  </si>
  <si>
    <t>ЧДММ "Дилнозбону" ш.Истаравшан</t>
  </si>
  <si>
    <t>ҶДММ "Икроми" ш.Исфара</t>
  </si>
  <si>
    <t>ҶДММ "ҚАСРИ ТИЛЛОӢ" ш. Хучанд</t>
  </si>
  <si>
    <t>ҶДММ "КОРГОҲИ ДӮЗАНДАГИИ АМИР КОМПАНИЯ "ш. Хучанд</t>
  </si>
  <si>
    <t>ҶДММ "КОРГОҲИ ДӮЗАНДАГИИ АМИР" н.Б.Гафуров</t>
  </si>
  <si>
    <t>ЧДММ "Коргохи дузандагии Бустон" ш.Бустон</t>
  </si>
  <si>
    <t>ЧДММ "Коргохи Дузандагии Рахими" ш.Хучанд</t>
  </si>
  <si>
    <t>ЧДММ "Лаъл" н.Зафаробод</t>
  </si>
  <si>
    <t>ЧДММ "Лидер" ш.Хучанд</t>
  </si>
  <si>
    <t>ҶДММ "Мақсад-16", ш.Хуҷанд</t>
  </si>
  <si>
    <t>ҶДММ "МАМЛАКАТБОНУ" ш.Хучанд</t>
  </si>
  <si>
    <t>ЧДММ "Манучехри Умедчон" ш. Истаравшан</t>
  </si>
  <si>
    <t>ҶДММ "Мастура Авезова"  ш.Хуҷанд</t>
  </si>
  <si>
    <t>ҶДММ "МАҲИНАИ ГУЛИСТОН " ш.Гулистон</t>
  </si>
  <si>
    <t>ҶДММ "МАҲСУЛ" ш. Панчакент</t>
  </si>
  <si>
    <t>ЧДММ "Мехнати Босамар" ш.Хучанд</t>
  </si>
  <si>
    <t>ҶДММ "МУРОД ТЕКСТИЛ " ш.Хучанд</t>
  </si>
  <si>
    <t>ҶДММ "Ниҳол ГДТ"  Конибодом</t>
  </si>
  <si>
    <t>ҶДММ "Олимҳони Ҳуҷанди" ш.Хуҷанд</t>
  </si>
  <si>
    <t>ҶДММ "Ортекс", ш.Хуҷанд</t>
  </si>
  <si>
    <t>ЧДММ "Осифа" н.Б.Гафуров</t>
  </si>
  <si>
    <t>ҶДММ "Профи", н.Б.Ғафуров</t>
  </si>
  <si>
    <t>ҶДММ "Разоқов Рустам", ш.Хуҷанд</t>
  </si>
  <si>
    <t>ҶДММ "Раҳимов АА", ш.Хуҷанд</t>
  </si>
  <si>
    <t>ҶДММ "РАХШ РМ" н.Ашт</t>
  </si>
  <si>
    <t>ҶДММ "САЛИМАБОНУ " ш.Исфара</t>
  </si>
  <si>
    <t>ҶДММ "Са-Рэй", ш.Хуҷанд</t>
  </si>
  <si>
    <t>ҶДММ "Сатн", ш.Хуҷанд</t>
  </si>
  <si>
    <t>ҶДММ "СУМАНИ ҶАМШЕДЗОД " н.Ашт</t>
  </si>
  <si>
    <t>ЧДММ "Тохири Далер" ш.Истаравшан</t>
  </si>
  <si>
    <t>ҶДММ "ТӮТИХОН  н.Деваштич</t>
  </si>
  <si>
    <t>ҶДММ "Фариза и Ком", н.Б.Ғафуров</t>
  </si>
  <si>
    <t>ҶДММ "Фируз", ш.Хуҷанд</t>
  </si>
  <si>
    <t>ҶДММ "ХИЗМАТРАСОНИ СПИТАМЕН" н.Спитамен</t>
  </si>
  <si>
    <t>ЧДММ "Холбоева Фирузачон2 ш.Хучанд</t>
  </si>
  <si>
    <t>ҶДММ "Ҳусния-Б" Ҷ Расулов</t>
  </si>
  <si>
    <t>ҶДММ "Ҷавонӣ", ш.Хуҷанд</t>
  </si>
  <si>
    <t>ҶДММ "ҶӮРАЕВА НАРГИЗА" ш.Истаравшан</t>
  </si>
  <si>
    <t>ЧДММ "Шафраки Хучанд" ш.Хучанд</t>
  </si>
  <si>
    <t>ҶДММ АЗИЗА ЧОРКӮҲ" ш.Исфара</t>
  </si>
  <si>
    <t>ҶДММ Корхонаи дузандагии "Фаррух", ш.Хучанд</t>
  </si>
  <si>
    <t>ҶДММ"РАҲИМОВ МУҲАММАДАЛИ" ш.Истаравшан</t>
  </si>
  <si>
    <t>ҶДММ"ЮСУФИ КАНД" ш. Конибодом</t>
  </si>
  <si>
    <t>ҶСК "Зинат", ш.Хуҷанд</t>
  </si>
  <si>
    <t>ҶСК "Равшан" ш.Гулистон</t>
  </si>
  <si>
    <t>ҶСП "Текстиль и К" ш.Хуҷанд</t>
  </si>
  <si>
    <t>СВ 15. ИСТЕҲСОЛИ ЧАРМ, МАСНУОТ АЗ ЧАРМ ВА ИСТЕҲСОЛИ ПОЙАФЗОЛ</t>
  </si>
  <si>
    <t>КВД "Нури Ховар" Истиқлол</t>
  </si>
  <si>
    <t>КВД "Пойафзолбарории" НАТАНХ ЧТ ш,Бустон</t>
  </si>
  <si>
    <t>ҶДММ  "Нигин - 5" ш.Истаравшан</t>
  </si>
  <si>
    <t>ҶДММ "АБУБАКРИ ҚАҲРАМОН" ш. Истаравшан</t>
  </si>
  <si>
    <t>ЧДММ "Азимов Хуршед" ш.Хучанд</t>
  </si>
  <si>
    <t>ҶДММ "ИСФАРА САМАНД " ш.Исфара</t>
  </si>
  <si>
    <t>ҶДММ "Исфара Шуз" ш.Исфара</t>
  </si>
  <si>
    <t>ҶДММ "КАФШГАР " ш.Истаравшан</t>
  </si>
  <si>
    <t>ЧДММ "Нилуфари Истаравшан" ш.Истаравшан</t>
  </si>
  <si>
    <t>ҶДММ "ПОЙАФЗОЛДӮЗӢ ИСТАРАВШАН" ш.Истаравшан</t>
  </si>
  <si>
    <t>ҶДММ "Пойафзолдӯзи Хуҷанд", ш.Хуҷанд</t>
  </si>
  <si>
    <t>ЧДММ "Пойафзоли Муосир" ш.Хучанд</t>
  </si>
  <si>
    <t>ҶДММ "Сомон чарм", ш.Гулистон</t>
  </si>
  <si>
    <t>ЧДММ "Файзи Зубайр" ш.Бустон</t>
  </si>
  <si>
    <t>ЧДММ "Фарогатбону Чураева" н.Конибодом</t>
  </si>
  <si>
    <t>ҶДММ "ЧАРМИ ИСТАРАВШАН " ш.Истаравшан</t>
  </si>
  <si>
    <t>ЧДММ "Чарми Калъа" н.Б.Гафуров</t>
  </si>
  <si>
    <t>ЧДММ "Чинори Хучанд" ш.Хучанд</t>
  </si>
  <si>
    <t>ҶДММ"ПОЙАФЗОЛИ ЗАРРИН"ш.Истаравшан</t>
  </si>
  <si>
    <t>СС(16-18). КОРКАРДИ ЧӮБУ ТАХТА ВА  ИСТЕҲСОЛОТИ МАСНУОТ АЗ ЧӮБ</t>
  </si>
  <si>
    <t>СС 16. КОРКАРДИ ЧӮБУ ТАХТА ВА  ИСТЕҲСОЛОТИ МАСНУОТ АЗ ЧӮБ</t>
  </si>
  <si>
    <t>КФ  "Фартуна К" ш.Хуҷанд</t>
  </si>
  <si>
    <t>Маълумоти соҳибкорони инфиродӣ оид ба коркарди чубу тахта дар Ноҳияи  Ҷаббор Расулов</t>
  </si>
  <si>
    <t>Маълумоти соҳибкорони инфиродӣ оид ба коркарди чубу тахта дар Ноҳияи Айнӣ</t>
  </si>
  <si>
    <t>Маълумоти соҳибкорони инфиродӣ оид ба коркарди чубу тахта дар Ноҳияи Ашт</t>
  </si>
  <si>
    <t>Маълумоти соҳибкорони инфиродӣ оид ба коркарди чубу тахта дар Ноҳияи Б. Ғафуров</t>
  </si>
  <si>
    <t>Маълумоти соҳибкорони инфиродӣ оид ба коркарди чубу тахта дар Ноҳияи Деваштич</t>
  </si>
  <si>
    <t>Маълумоти соҳибкорони инфиродӣ оид ба коркарди чубу тахта дар Ноҳияи Зафаробод</t>
  </si>
  <si>
    <t>Маълумоти соҳибкорони инфиродӣ оид ба коркарди чубу тахта дар Ноҳияи Кӯҳистони Мастчоҳ</t>
  </si>
  <si>
    <t>Маълумоти соҳибкорони инфиродӣ оид ба коркарди чубу тахта дар Ноҳияи Мастчоҳ</t>
  </si>
  <si>
    <t>Маълумоти соҳибкорони инфиродӣ оид ба коркарди чубу тахта дар Ноҳияи Спитамен</t>
  </si>
  <si>
    <t>Маълумоти соҳибкорони инфиродӣ оид ба коркарди чубу тахта дар Ноҳияи Шаҳристон</t>
  </si>
  <si>
    <t>Маълумоти соҳибкорони инфиродӣ оид ба коркарди чубу тахта дар Шаҳри Бӯстон</t>
  </si>
  <si>
    <t>Маълумоти соҳибкорони инфиродӣ оид ба коркарди чубу тахта дар Шаҳри Гулистон</t>
  </si>
  <si>
    <t>Маълумоти соҳибкорони инфиродӣ оид ба коркарди чубу тахта дар Шаҳри Истаравшан</t>
  </si>
  <si>
    <t>Маълумоти соҳибкорони инфиродӣ оид ба коркарди чубу тахта дар Шаҳри Истиқлол</t>
  </si>
  <si>
    <t>Маълумоти соҳибкорони инфиродӣ оид ба коркарди чубу тахта дар Шаҳри Исфара</t>
  </si>
  <si>
    <t>Маълумоти соҳибкорони инфиродӣ оид ба коркарди чубу тахта дар Шаҳри Конибодом</t>
  </si>
  <si>
    <t>Маълумоти соҳибкорони инфиродӣ оид ба коркарди чубу тахта дар Шаҳри Панҷакент</t>
  </si>
  <si>
    <t>Маълумоти соҳибкорони инфиродӣ оид ба коркарди чубу тахта дар Шаҳри Хуҷанд</t>
  </si>
  <si>
    <t>ЧДММ "Абдурахим Дадобоев" Б.Гафуров</t>
  </si>
  <si>
    <t>ҶДММ "Асри Х", ш.Исфара</t>
  </si>
  <si>
    <t>ЧДММ "Ахмадзода Азим" н.Б.Гафуров</t>
  </si>
  <si>
    <t>ЧДММ "Ахмадмебел" н.Спитамен</t>
  </si>
  <si>
    <t>ЧДММ "Билоли Бобохон" н.Ч.Расулов</t>
  </si>
  <si>
    <t>ҶДММ "БОБОҶОНОВ РУСТАМ" ш.Хучанд</t>
  </si>
  <si>
    <t>ҶДММ "Бунёдкори Канд"  Конибодом</t>
  </si>
  <si>
    <t>ЧДММ "Бурхонов Мирзоакмал" ш.Хучанд</t>
  </si>
  <si>
    <t>ҶДММ "Доган", ш.Конибодом (К74100)</t>
  </si>
  <si>
    <t>ҶДММ "КОМПОЗИТИ СУҒД "ш.Хучанд</t>
  </si>
  <si>
    <t>ҶДММ "Нигина", н.Шаҳристон</t>
  </si>
  <si>
    <t>ҶДММ "Нури Суғд"  ш.Хуҷанд</t>
  </si>
  <si>
    <t>ЧДММ "Рахмони Хучанд" ш.Хучанд</t>
  </si>
  <si>
    <t>ҶДММ "ХОНАИ ЧУБИН" ш.Хучанд</t>
  </si>
  <si>
    <t>ЧДММ "Хошимов Дадочон" ш.Хучанд</t>
  </si>
  <si>
    <t>ҶДММ"МАҲСУЛОТИ ОДИЛ" ш. Хучанд</t>
  </si>
  <si>
    <t>ҶДММ"САД МУРАББАЪ" ш. Хучанд</t>
  </si>
  <si>
    <t>ҶДММ"ҶАҲБАРОВ" ш. Панчакент</t>
  </si>
  <si>
    <t>СС 17. ИСТЕҲСОЛИ ҚОҒАЗ ВА КАРТОН</t>
  </si>
  <si>
    <t>ВМ ЧДММ "Тичорат" ш.Бустон</t>
  </si>
  <si>
    <t xml:space="preserve">ЧДДМ "Борхалтаи Сугд" Б.Гафуров </t>
  </si>
  <si>
    <t xml:space="preserve">ҶДММ "АВРУПО" ш.Хучанд </t>
  </si>
  <si>
    <t>ҶДММ "АМИРИ СУҒДИЁН " Б.Гафуров</t>
  </si>
  <si>
    <t>ЧДММ "Дунёи Когазхо" ш.Бустон</t>
  </si>
  <si>
    <t>ҶДММ "Дурахшон Бустон " ш.Бустон</t>
  </si>
  <si>
    <t>ЧДММ "Когази Гулистон" ш.Гулистон</t>
  </si>
  <si>
    <t>ҶДММ "ҚОҒАЗИ СУҒД " ш.Гулистон</t>
  </si>
  <si>
    <t>ҶДММ "Қоғази тоҷик", ш.Хуҷанд</t>
  </si>
  <si>
    <t>ЧДММ "Кодиров кобилчон" н.Б.Гафуров</t>
  </si>
  <si>
    <t>ЧДММ "Курушкат" ш.Истаравшан</t>
  </si>
  <si>
    <t>ҶДММ "Ношири Сайҳун", н.Б.Ғафуров</t>
  </si>
  <si>
    <t>ЧДММ "Нуфузи Сугд" н.Б.Гафуров</t>
  </si>
  <si>
    <t>ҶДММ "ПОКЗАРФ "Хучанд</t>
  </si>
  <si>
    <t>ҶДММ "Сехи картонбаррии Исфара", ш.Исфара</t>
  </si>
  <si>
    <t>ҶДММ "Тобони Исфара"</t>
  </si>
  <si>
    <t>СС 18. ИСТЕҲСОЛИ СЕЛУЛОЗАЮ ҚОҒАЗ, ФАЪОЛИЯТИ ТАБЪУ НАШР</t>
  </si>
  <si>
    <t>ҶДММ "Бунафша ББ"  Конибодом</t>
  </si>
  <si>
    <t>ҶДММ "ВОҲИДОВА МАФТУНА" ш. Хучанд</t>
  </si>
  <si>
    <t>ҶДММ "МАКОНИ ОБОД" ш.Хучанд</t>
  </si>
  <si>
    <t>ҶДММ "Матбааи "Ношир"", ш.Хуҷанд</t>
  </si>
  <si>
    <t>ҶДММ "Матбуоти Уротеппа", ш.Истаравшан</t>
  </si>
  <si>
    <t>ҶДММ "МТХ Даврон", ш.Хуҷанд</t>
  </si>
  <si>
    <t>ҶДММ "Папирус"  ш.Хуҷанд</t>
  </si>
  <si>
    <t>ҶДММ "Раҳим 1" ш.Хуҷанд</t>
  </si>
  <si>
    <t>ҶДММ "Хуросон Офсет", ш.Хуҷанд</t>
  </si>
  <si>
    <t>ҶДММ "Хуросон"  ш.Хуҷанд</t>
  </si>
  <si>
    <t>ҶДММ "Хуросон-Медиа"  ш.Хучанд</t>
  </si>
  <si>
    <t>ҶДММ "ЮБТ-принт", ш.Хуҷанд</t>
  </si>
  <si>
    <t>ҶСК "Матба"-и  ш.Пенҷикент</t>
  </si>
  <si>
    <t>ҶСК "Матба"-и н.Деваштич</t>
  </si>
  <si>
    <t>ҶСК "Матбааи Ашт", н.Ашт</t>
  </si>
  <si>
    <t>ҶСК "Матбааи Исфара", ш.Исфара</t>
  </si>
  <si>
    <t>ҶСК "Матбааи Мастчоҳ", н.Мастчоҳ</t>
  </si>
  <si>
    <t>ҶСК "Матбааи Спитамен", н.Спитамен</t>
  </si>
  <si>
    <t>ҶСК "Наби Фахри"   Конибодом</t>
  </si>
  <si>
    <t>СД 19. ИСТЕҲСОЛИ МАҲСУЛОТИ НАФТ</t>
  </si>
  <si>
    <t>ҶДММ  "Нафтрасон" ш.Конибодом</t>
  </si>
  <si>
    <t>ҶДММ " ИТТИҲОДИЯИ ИЛМИ ИСТЕҲСОЛИИ АСИЛ" ш.Хучанд</t>
  </si>
  <si>
    <t>ҶДММ "АВАНГАРД-2013" ш.Истаравшан</t>
  </si>
  <si>
    <t>ҶДММ "Манфиат", ш. Гулистон</t>
  </si>
  <si>
    <t>ҶДММ "Сорбон-Ойл", н.Б.Ғафуров</t>
  </si>
  <si>
    <t>ЧДММ "Хучанд нефт" ш.Гулистон</t>
  </si>
  <si>
    <t>ҶДММ "Шоҳон", ш.Конибодом</t>
  </si>
  <si>
    <t>ЧДММ "Шукуфон" н.Конибодом</t>
  </si>
  <si>
    <t>СЕ 20. ИСТЕҲСОЛИ КИМИЁВӢ</t>
  </si>
  <si>
    <t>КОРХОНАИ ОИЛАВИИ "СИДИҚОВ ФЕМИЛИ" ш.Конибодом</t>
  </si>
  <si>
    <t>ҶАМЪИЯТИ ДОРОИ МАСЪУЛИЯТИ МАҲДУДИ"ОРОИШИ УМАР" ш. Исфара</t>
  </si>
  <si>
    <t>ҶДММ "АСОС" н.Б.Гафуров</t>
  </si>
  <si>
    <t>ҶДММ "Давои Сино 70", ш.Хуҷанд</t>
  </si>
  <si>
    <t>ҶДММ "ДУНЁИ ПОКИЗА" ш.Хучанд</t>
  </si>
  <si>
    <t>ҶДММ "Исфара 2016" ш.Исфара</t>
  </si>
  <si>
    <t>ҶДММ "КӮЛИ САРЕЗ" н.Истаравшан</t>
  </si>
  <si>
    <t>ҶДММ "ОБОД 2" н.Б.Гафуров</t>
  </si>
  <si>
    <t xml:space="preserve">ҶДММ "Озари" ш.Истаравшан" </t>
  </si>
  <si>
    <t>ҶДММ "ОЗОДА КОСМЕТИКС" н.Б.Гафуров</t>
  </si>
  <si>
    <t>ҶДММ "ОЛАМИ ТОЗА "ш.Хучанд</t>
  </si>
  <si>
    <t>ҶДММ "Сарвар"  ш.Исфара</t>
  </si>
  <si>
    <t>ҶДММ "Саҳи Ҳуҷанд"  ш.Бустон</t>
  </si>
  <si>
    <t>ҶДММ "ТЕХНОЛОГИЯИ АЗИМ" ш. Душанбе</t>
  </si>
  <si>
    <t>ҶДММ "Технологияи Полимер", н. Б.Ғафуров</t>
  </si>
  <si>
    <t>ҶДММ "Тиглат"  ш.Гулистон</t>
  </si>
  <si>
    <t>ҶДММ "ТОСОЛ ПЛЮС" н.Ч.Расулов</t>
  </si>
  <si>
    <t>ҶДММ "ТОҶИК ПОЛИМЕР " Б.Гафуров</t>
  </si>
  <si>
    <t>ЧДММ "Хушбуй" ш.Истаравшан</t>
  </si>
  <si>
    <t>ҶДММ "Ҷахони Нав ММ" ш.Хучанд</t>
  </si>
  <si>
    <t>ҶДММ "ШАРАФИ РӮЗ "ш.Истаравшан</t>
  </si>
  <si>
    <t>ҶДММ "ШИРКАТИ НУРБАХШ " н.Ч.Расулов</t>
  </si>
  <si>
    <t>ҶДММ КМТТ "Силкоат Бойя", ш.Хуҷанд</t>
  </si>
  <si>
    <t>ЧДММ Муроди Самия н.Б.Гафуров</t>
  </si>
  <si>
    <t>ҶДММ"АЗИМИ ХУҶАНДӢ" ш.Хучанд</t>
  </si>
  <si>
    <t>ҶДММ"ЗОКИРОВ" ш.Хучанд</t>
  </si>
  <si>
    <t>ҶДММ"КОМРОНШОҲИ МЕҲРОБОД" Ч.Расулов</t>
  </si>
  <si>
    <t>ҶДММ"НУРИ БӮСТОН" ш. Бустон</t>
  </si>
  <si>
    <t>ҶДММ"ПАРИНОЗ" Б.Гафуров</t>
  </si>
  <si>
    <t>ҶДММ"СУҒДАГРОСАНОАТ"  ш.Хучанд</t>
  </si>
  <si>
    <t>ҶДММ"ТОҶИК КИМИЁ" н.Б.Гафуров</t>
  </si>
  <si>
    <t>ҶДММ"ШОҲПИСАНД" ш.Гулистон</t>
  </si>
  <si>
    <t>ҶСК "Корхонаи кимиёвӣ", ш.Исфара</t>
  </si>
  <si>
    <t>ҶСК "Нилуфари Исфара", ш.Исфара</t>
  </si>
  <si>
    <t>CF 21. ИСТЕҲСОЛИ МАҲСУЛОТИ ФАРМАСЕВТИКӢ</t>
  </si>
  <si>
    <t>ЧДММ "Доруи Сугд" ш.Гулистон</t>
  </si>
  <si>
    <t>ҶДММ "Фарм Суғд", ш.Бустон</t>
  </si>
  <si>
    <t xml:space="preserve">CG(22-23). ИСТЕҲСОЛИ МАСНУОТИ РЕЗИНӢ ВА ПЛАСТМАССӢ, ИСТЕҲСОЛИ ҲАРГУНА МАҲСУЛОТИ ҒАЙРИФИЛИЗИИ МАЪДАНӢ </t>
  </si>
  <si>
    <t>CG 22. ИСТЕҲСОЛИ МАСНУОТИ РЕЗИНӢ ВА ПЛАСТМАССӢ</t>
  </si>
  <si>
    <t>ВМ ЧДММ "Шаршара М" н.Спитамен</t>
  </si>
  <si>
    <t>ҶДМ "АМОРАТ ПЛАСТ" ш.Хучанд</t>
  </si>
  <si>
    <t xml:space="preserve">ЧДММ   "Исмоил Махмудзода " ш. Конибодом </t>
  </si>
  <si>
    <t>ЧДММ   "Созмонт Хучанд " ш Хучанд</t>
  </si>
  <si>
    <t xml:space="preserve">ЧДММ   "Хочимуродов "ш Исфара </t>
  </si>
  <si>
    <t>ҶДММ  "Абдурахмонов Абдукодир" ш.Хучанд</t>
  </si>
  <si>
    <t>ЧДММ " Муосир Пласт" н.Б.Гафуров</t>
  </si>
  <si>
    <t>ЧДММ " Шохрохи Хистерварз" н.Б.Гафуров</t>
  </si>
  <si>
    <t>ЧДММ "Адиси Азамат" н.Зафарабод</t>
  </si>
  <si>
    <t>ЧДММ "Азамчон Пласт" н.Ч.Расулов</t>
  </si>
  <si>
    <t>ҶДММ "АЗИЯПОЛИТЕКС " ш.Хучанд</t>
  </si>
  <si>
    <t>ЧДММ "Акбарбек" Мастчох</t>
  </si>
  <si>
    <t>ЧДММ "Алишери Ислом" ш.Гафуров</t>
  </si>
  <si>
    <t>ҶДММ "Алфапэт", н.Б.Ғафуров</t>
  </si>
  <si>
    <t>ЧДММ "Армугони Сугд" ш.Хучанд</t>
  </si>
  <si>
    <t>ҶДММ "АТАМАТОВ АСКАР" н.Спитмен</t>
  </si>
  <si>
    <t>ҶДММ "АФИФ " ш.Хучанд</t>
  </si>
  <si>
    <t>ЧДММ "Ашт Пласт" н.Ашт</t>
  </si>
  <si>
    <t>ҶДММ "Бахт-2016" н.Спитамен</t>
  </si>
  <si>
    <t>ЧДММ "Борчома" н.Б.Гафуров</t>
  </si>
  <si>
    <t>ҶДММ "БУНЁДКОРИ АШТ "</t>
  </si>
  <si>
    <t>ЧДММ "Бунёдкори Исфара" ш. Исфара</t>
  </si>
  <si>
    <t>ЧДММ "Вахобов Исмоилчон" н.конибодом</t>
  </si>
  <si>
    <t>ҶДММ "ГУЛЧИНИ СУҒД" ш.Хучанд</t>
  </si>
  <si>
    <t>ЧДММ "ДАДОБОЕВ ИБРОХИМ" н.ДЕВАШТИЧ</t>
  </si>
  <si>
    <t>ЧДММ "Далерони Ашт" н.Ашт</t>
  </si>
  <si>
    <t>ҶДММ "ДАРЁИ СУҒД "ш.Хучанд</t>
  </si>
  <si>
    <t>ЧДММ "Дару тирезахои Турабоев" ш.Хучанд</t>
  </si>
  <si>
    <t>ЧДММ "Дастрас ПЛАСТ" н. Б. Гафуров</t>
  </si>
  <si>
    <t>ЧДММ "Довуд Пласт" н.Зафаробод</t>
  </si>
  <si>
    <t>ҶДММ "ЗАМИН" ш.Хучанд</t>
  </si>
  <si>
    <t>ЧДММ "Замони Спитамен" н.Спитамен</t>
  </si>
  <si>
    <t>ЧДММ "Зарез" ш.Хучанд</t>
  </si>
  <si>
    <t>ҶДММ "ЗАРФИ ТОЗА" ш.Хучанд</t>
  </si>
  <si>
    <t>ҶДММ "Зиёрати Хуҷанд", ш.Хуҷанд</t>
  </si>
  <si>
    <t>ҶДММ "ИКРОМОВ ИФТИХОР" ш. Истаравшан</t>
  </si>
  <si>
    <t>ЧДММ "Илхоми Шукрулло" Ч.Расулов</t>
  </si>
  <si>
    <t>ЧДММ "Илхомиён" н.Спитамен</t>
  </si>
  <si>
    <t>ҶДММ "ИМПЕРИЯ" ш. Конибодом</t>
  </si>
  <si>
    <t>ЧДММ "Иншоот Исфара" ш.Исфара</t>
  </si>
  <si>
    <t>ЧДММ "ИНЪОМЧОН" ш.Панчакент</t>
  </si>
  <si>
    <t>ҶДММ "ИФТИХОР ВА ШИРКАТ" ш.Хучанд</t>
  </si>
  <si>
    <t>ҶДММ "ИШМУРАТОВ БАҲРОМ" н.Зафаробод</t>
  </si>
  <si>
    <t>ҶДММ "ҚАМБАР" н.Спитамен</t>
  </si>
  <si>
    <t>ЧДММ "КАМОЛИ НОВ" н.Спитамен</t>
  </si>
  <si>
    <t>ҶДММ "КАМОЛОВ УМИДҶОН" н.Спитамен</t>
  </si>
  <si>
    <t>ҶДММ "Камолҷон -2013" ш.Истаравшан</t>
  </si>
  <si>
    <t>ЧДММ "Каримов Равшан" ш.Исфара</t>
  </si>
  <si>
    <t>ЧДММ "Каюмчон Шукуров" ш.Конибодом</t>
  </si>
  <si>
    <t>ЧДММ "Коркард" ш.Хучанд</t>
  </si>
  <si>
    <t>ҶДММ "МАДИНАИ ИЛЁС "</t>
  </si>
  <si>
    <t>ҶДММ "МАНЗИЛ ПЛАСТ" н.Б.Ѓафуров</t>
  </si>
  <si>
    <t>ЧДММ "Мансуров Азимчон"" н.Б.Гафуров</t>
  </si>
  <si>
    <t>ЧДММ "Машхур пласт" ш.Бустон</t>
  </si>
  <si>
    <t>ҶДММ "МИРОБ ТҶ "ш.Бустон</t>
  </si>
  <si>
    <t>ҶДММ "Мироби Суғд"  ш.Хуҷанд</t>
  </si>
  <si>
    <t>ҶДММ "МУЛКОБОД " ш.Истаравшан</t>
  </si>
  <si>
    <t>ҶДММ "МУҲИТДИНОВ ЗАЙНИДДИН" ш.Хучанд</t>
  </si>
  <si>
    <t>ҶДММ "НУР ПАК" ш.Истаравшан</t>
  </si>
  <si>
    <t>ҶДММ "НУРМАТЗОДА АМИРХОН " н.Ч.Расулов</t>
  </si>
  <si>
    <t>ЧДММ "Нурулло Исфара" ш.Исфара</t>
  </si>
  <si>
    <t>ҶДММ "ОЛАМИ ОИНАҲО" Ч.Расулов</t>
  </si>
  <si>
    <t>ҶДММ "ОСАФ ПЛАСТ " ш.Истаравшан</t>
  </si>
  <si>
    <t>ЧДММ "ПОЛИНУР" ш.Хучанд</t>
  </si>
  <si>
    <t>ЧДММ "Равзанаи Рохат" н.Ч.Расулов</t>
  </si>
  <si>
    <t>ҶДММ "РАМЗ ИСФАРА" ш.Исфара</t>
  </si>
  <si>
    <t>ҶДММ "Рахмон " н.Спитамен</t>
  </si>
  <si>
    <t>ҶДММ "Реал", ш.Хуҷанд</t>
  </si>
  <si>
    <t>ҶДММ "РИСОЛАТ ПЛАСТ " ш. Истаравшан</t>
  </si>
  <si>
    <t>ҶДММ "Ровак"  ш.Хуҷанд</t>
  </si>
  <si>
    <t>ҶДММ "Садаф Пласт", ш.Хуҷанд</t>
  </si>
  <si>
    <t>ҶДММ "САИД ПЛАСТ"ш.Хучанд</t>
  </si>
  <si>
    <t>ЧДММ "САИДОВ" ш.Бустон</t>
  </si>
  <si>
    <t>ЧДММ "Сайри Сугд" ш.Хучанд</t>
  </si>
  <si>
    <t>ЧДММ "Салмони Куруш" н.Спитамен</t>
  </si>
  <si>
    <t>ҶДММ "Севен Стар Пласт"  ш.Хуҷанд</t>
  </si>
  <si>
    <t>ҶДММ "СИНО ПЛАСТ" ш. Хучанд</t>
  </si>
  <si>
    <t>ЧДММ "Сифат Сугд" ш.Хучанд</t>
  </si>
  <si>
    <t>ЧДММ "Сомони Исфара" н.Исфара</t>
  </si>
  <si>
    <t>ҶДММ "Стар-пласт", ш.Хуҷанд</t>
  </si>
  <si>
    <t>ҶДММ "Суғд Пак", ш.Бустон</t>
  </si>
  <si>
    <t>ҶДММ "Суғд Полимер"   Б.Ғафуров</t>
  </si>
  <si>
    <t>ҶДММ "Суғдпласт"  н.Спитамен</t>
  </si>
  <si>
    <t>ҶДММ "Суғдполитекс", ш.Бустон</t>
  </si>
  <si>
    <t>ЧДММ "Султонов  Акмал" н.Спитамен</t>
  </si>
  <si>
    <t>ЧДММ "Тезкор Сифат" н.Конибодом</t>
  </si>
  <si>
    <t>ҶДММ "ТООКЗПЛАСТ ш.Хучанд</t>
  </si>
  <si>
    <t>ҶДММ "Тоҷикполиэтилен" ш.Хучанд</t>
  </si>
  <si>
    <t>ЧДММ "Тошматов Комил" н.Спитамен</t>
  </si>
  <si>
    <t>ЧДММ "Умед Пласт" ш.Исфара</t>
  </si>
  <si>
    <t>ЧДММ "Фазои Спитамен" н.Спитамен</t>
  </si>
  <si>
    <t>ЧДММ "Файз пласт" ш.Хучанд</t>
  </si>
  <si>
    <t>ҶДММ "ФАЙЗИ БӮСТОН "ш.Бустон</t>
  </si>
  <si>
    <t>ЧДММ "Файзи Куруш" н. Спитамен</t>
  </si>
  <si>
    <t>ҶДММ "ФУРУЗОНИ ХУҶАНД" ш.Хучанд</t>
  </si>
  <si>
    <t>ҶДММ "ҲАБИБА " н. Ашт</t>
  </si>
  <si>
    <t>ЧДММ "Хамидулло Хабибулло" н.Ч.Расулов</t>
  </si>
  <si>
    <t xml:space="preserve">ҶДММ "ХОЛБОЕВҲО" </t>
  </si>
  <si>
    <t>ҶДММ "ХУРШЕДИ МЕҲРОБОД "н,Ч,Расулов</t>
  </si>
  <si>
    <t>ҶДММ "ЧАШМА ПЛАСТ " ш.Хучанд</t>
  </si>
  <si>
    <t>ҶДММ "ҶУРАЕВ А" Б.Гафуров</t>
  </si>
  <si>
    <t>ҶДММ "ШАРШАРА М" Ч.Расулов</t>
  </si>
  <si>
    <t>ЧДММ "Шишаи Алмос" н Ч. Расулов</t>
  </si>
  <si>
    <t>ЧДММ "Шодизода Фирузчон" ш.Панчакент</t>
  </si>
  <si>
    <t>ЧДММ "Шодмониён" ш.Бустон</t>
  </si>
  <si>
    <t>ЧДММ Махмудов Ахмад" ш.Конибодом</t>
  </si>
  <si>
    <t>ҶДММ"АБДУЛЛОЗОДА АБДУСАМАД" н.Б.Гафуров</t>
  </si>
  <si>
    <t>ҶДММ"АВАЗИ КАНД" ш.Конибодом</t>
  </si>
  <si>
    <t>ҶДММ"АСИЯ ИСФАРА" ш. Исфара</t>
  </si>
  <si>
    <t>ҶДММ"АШРАПОВ АМИРҶОН " н.Б.Гафуров</t>
  </si>
  <si>
    <t>ҶДММ"БЕҲРУЗ ПЛАСТ" ш.Бустон</t>
  </si>
  <si>
    <t>ҶДММ"ЗАФАРОБОД ПЛАСТ" н.Зафаробод</t>
  </si>
  <si>
    <t>ҶДММ"ЗИННАТИ ВАРЗ" н. Айни</t>
  </si>
  <si>
    <t>ҶДММ"ИМЗО" н. Ч.Расулов</t>
  </si>
  <si>
    <t>ЧДММ"Кобилов Бехзод" н.Деваштич</t>
  </si>
  <si>
    <t>ЧДММ"КОМИЛИ НОВ" н. Спитамен</t>
  </si>
  <si>
    <t>ҶДММ"МАҲКАМИ ИМРОН " н.Б.Гафуров</t>
  </si>
  <si>
    <t>ҶДММ"МИРЗОАҲМАД " Ч.Расулов</t>
  </si>
  <si>
    <t>ҶДММ"МУРТАЗОХОН" н. Б.Гафуров</t>
  </si>
  <si>
    <t>ҶДММ"НАВОБОДИ ИСФАРА" ш. Исфара</t>
  </si>
  <si>
    <t>ҶДММ"НЕКСОЗИ ОСИМӢ" ш. Конибодом</t>
  </si>
  <si>
    <t>ҶДММ"НУР АБДУЛЛО"</t>
  </si>
  <si>
    <t>ҶДММ"НУРИ СОМОН-СУҒД" ш.Хучанд</t>
  </si>
  <si>
    <t>ҶДММ"ОҚИЛИЁН" ш.Бустон</t>
  </si>
  <si>
    <t>ҶДММ"РУСТАМИ СОМОНӢ"</t>
  </si>
  <si>
    <t>ҶДММ"САВДО САНОАТ" н.Конибодом</t>
  </si>
  <si>
    <t>ҶДММ"СЕБЗОР РУСТАМ" ш. Бустон</t>
  </si>
  <si>
    <t>ҶДММ"СУЛТОН ОЛИМ" ш.Бустон</t>
  </si>
  <si>
    <t>ҶДММ"ТОҶИР ПЛАСТ" н. Б.Гафуров</t>
  </si>
  <si>
    <t>ҶДММ"ШЕРМАТОВА НИГОРА" н.Конибодом</t>
  </si>
  <si>
    <t>ҶДММ"ШУХРАТ ТУХТАБОЕВ" н.Ч.Расулов</t>
  </si>
  <si>
    <t>ҶДММ"ЮСУФ ВОСИТОВ" н.Б.Гафуров</t>
  </si>
  <si>
    <t>ҶММ КМ ТОҶИКӢ-ТУРКӢ "АФРАНГ ПЛАСТИК " ш.Хучанд</t>
  </si>
  <si>
    <t>ҶСК "Ариана Метал Пласт", ш.Хуҷанд</t>
  </si>
  <si>
    <t>CG 23. ИСТЕҲСОЛИ ҲАРГУНА МАҲСУЛОТИ ҒАЙРИФИЛИЗИИ МАЪДАНӢ</t>
  </si>
  <si>
    <t xml:space="preserve"> ҶДММ "Маҳсулоти сохтмони нави Тоҷик", ш.Хуҷанд</t>
  </si>
  <si>
    <t>ВМ ҶДММ "Ориёно Б.Б." ш.Гулистон</t>
  </si>
  <si>
    <t>ВМ ЧДММ "Сеганч" н.Мастчох</t>
  </si>
  <si>
    <t>ВМ ҶДММ "ФАРОВОН 1" дар ш. Хучанд</t>
  </si>
  <si>
    <t>ВМ ҶДММ "ФАРОВОН 1" н.Б.Гафуров</t>
  </si>
  <si>
    <t>ВМ ЧДММ "ХИЗИР НАЗАР"  ш. Гулистон</t>
  </si>
  <si>
    <t>КВД  "ҲАВЗАИ ҚУМ" н.Шахристон</t>
  </si>
  <si>
    <t>КТ "Моҳии Заррин", ш.Конибодом</t>
  </si>
  <si>
    <t>КФ "Корхонаи мошинсозии Гурьянова" ш.Бустон</t>
  </si>
  <si>
    <t>Маълумоти соҳибкорони инфиродӣ оид ба масолеҳи бинокорӣ Ноҳияи  Ҷаббор Расулов</t>
  </si>
  <si>
    <t>Маълумоти соҳибкорони инфиродӣ оид ба масолеҳи бинокорӣ Ноҳияи Айнӣ</t>
  </si>
  <si>
    <t>Маълумоти соҳибкорони инфиродӣ оид ба масолеҳи бинокорӣ Ноҳияи Ашт</t>
  </si>
  <si>
    <t>Маълумоти соҳибкорони инфиродӣ оид ба масолеҳи бинокорӣ Ноҳияи Б. Ғафуров</t>
  </si>
  <si>
    <t>Маълумоти соҳибкорони инфиродӣ оид ба масолеҳи бинокорӣ Ноҳияи Деваштич</t>
  </si>
  <si>
    <t>Маълумоти соҳибкорони инфиродӣ оид ба масолеҳи бинокорӣ Ноҳияи Зафаробод</t>
  </si>
  <si>
    <t>Маълумоти соҳибкорони инфиродӣ оид ба масолеҳи бинокорӣ Ноҳияи Кӯҳистони Мастчоҳ</t>
  </si>
  <si>
    <t>Маълумоти соҳибкорони инфиродӣ оид ба масолеҳи бинокорӣ Ноҳияи Мастчоҳ</t>
  </si>
  <si>
    <t>Маълумоти соҳибкорони инфиродӣ оид ба масолеҳи бинокорӣ Ноҳияи Спитамен</t>
  </si>
  <si>
    <t>Маълумоти соҳибкорони инфиродӣ оид ба масолеҳи бинокорӣ Ноҳияи Шаҳристон</t>
  </si>
  <si>
    <t>Маълумоти соҳибкорони инфиродӣ оид ба масолеҳи бинокорӣ Шаҳри Бӯстон</t>
  </si>
  <si>
    <t>Маълумоти соҳибкорони инфиродӣ оид ба масолеҳи бинокорӣ Шаҳри Гулистон</t>
  </si>
  <si>
    <t>Маълумоти соҳибкорони инфиродӣ оид ба масолеҳи бинокорӣ Шаҳри Истаравшан</t>
  </si>
  <si>
    <t>Маълумоти соҳибкорони инфиродӣ оид ба масолеҳи бинокорӣ Шаҳри Истиқлол</t>
  </si>
  <si>
    <t>Маълумоти соҳибкорони инфиродӣ оид ба масолеҳи бинокорӣ Шаҳри Исфара</t>
  </si>
  <si>
    <t>Маълумоти соҳибкорони инфиродӣ оид ба масолеҳи бинокорӣ Шаҳри Конибодом</t>
  </si>
  <si>
    <t>Маълумоти соҳибкорони инфиродӣ оид ба масолеҳи бинокорӣ Шаҳри Панҷакент</t>
  </si>
  <si>
    <t>Маълумоти соҳибкорони инфиродӣ оид ба масолеҳи бинокорӣ Шаҳри Хуҷанд</t>
  </si>
  <si>
    <t>Намояндагии ЧДММ "Ободкори Хучанд" н. Ч.Расулов</t>
  </si>
  <si>
    <t>Ҷ М М "ХИШТИ ГУЛХОНА" н.Ч.Расулов</t>
  </si>
  <si>
    <t>ҶАМЪИЯТИ ДОРОИ МАСЪУЛИЯТИ МАҲДУДИ "ЗАРФҲОИ ШИШАГӢ "ш.Хучанд</t>
  </si>
  <si>
    <t xml:space="preserve">ЧДММ   "Бехруз" н. Ч.Расуллов </t>
  </si>
  <si>
    <t>ЧДММ   "Дустони  Азиз " н.Чаббор Расулов</t>
  </si>
  <si>
    <t>ЧДММ  "Мирзозода Адхамчон"  Ч.Расулов</t>
  </si>
  <si>
    <t>ҶДММ  "Созандаи Диёр" ш.Конибодом</t>
  </si>
  <si>
    <t>ҶДММ  "Унистром" ш.Исфара</t>
  </si>
  <si>
    <t>ҶДММ  "Шукронаи Илхом" ш.Истаравшан</t>
  </si>
  <si>
    <t>ҶДММ  Бунёдкор Б ш.Истаравшан</t>
  </si>
  <si>
    <t>ҶДММ "Cуғд семент", н.Мастчоҳ</t>
  </si>
  <si>
    <t>ЧДММ "Абдугафор" ш.Гулистон</t>
  </si>
  <si>
    <t>ҶДММ "АБДУҚАҲОРОВ ЗУБАЙР" н.Спитамен</t>
  </si>
  <si>
    <t>ҶДММ "Абдуллоҷон Муродов", н.Б.Ғафуров</t>
  </si>
  <si>
    <t>ЧДММ "Абдумаинзода" ш.Панчакент</t>
  </si>
  <si>
    <t>ЧДММ "АБДУРАҲМОН САРКОР "</t>
  </si>
  <si>
    <t>ҶДММ "АБДУҲОШИМ н.Мастчох</t>
  </si>
  <si>
    <t>ЧДММ "АВРУПОСОЗ" ш.Хучанд</t>
  </si>
  <si>
    <t>ҶДММ "Агробизнес"  Истаравшан"</t>
  </si>
  <si>
    <t>ҶДММ "Адолат"  ш.Исфара</t>
  </si>
  <si>
    <t>ЧДММ "Азизи Чахон" н.Чаббар Расулов</t>
  </si>
  <si>
    <t>ҶДММ "Айман" Деваштич</t>
  </si>
  <si>
    <t xml:space="preserve">ҶДММ "АКРАМИЁН"н.Деваштич	</t>
  </si>
  <si>
    <t>ЧДММ "Акрамов Юсуфчон" ш.Хучанд</t>
  </si>
  <si>
    <t>ҶДММ "Ансор 0590" Б.Ғафуров</t>
  </si>
  <si>
    <t>ЧДММ "Асрор Истаравшан" ш.Истаравшан</t>
  </si>
  <si>
    <t>ҶДММ "АҲМАДАЛӢ" н.Ашт</t>
  </si>
  <si>
    <t>ЧДММ "Ахмади Собир" ш.Хучанд</t>
  </si>
  <si>
    <t>ЧДММ "Ахмади Сохиб" ш.Панчакент</t>
  </si>
  <si>
    <t>ҶДММ "Аҳрулло", н.Б.Ғафуров</t>
  </si>
  <si>
    <t>ЧДММ "Баротов Илхомчон" н.Б.Гафуров</t>
  </si>
  <si>
    <t>ҶДММ "БУНЁДКОР МОБ"</t>
  </si>
  <si>
    <t>ҶДММ "Ваҳдат-2018", н.Б.Ғафуров</t>
  </si>
  <si>
    <t>ҶДММ "ВЕКТОР М" ш.Конибодом</t>
  </si>
  <si>
    <t>ҶДММ "ВОСИДЗОДА" ш.Бустон</t>
  </si>
  <si>
    <t>ҶДММ "Восили тобон" ш.Гулистон</t>
  </si>
  <si>
    <t>ЧДММ "Гафурзода" ш.Гафуров</t>
  </si>
  <si>
    <t>ҶДММ "Ғишти Исфара" ш.Исфара</t>
  </si>
  <si>
    <t>ҶДММ "Голден Грейн" ш.Хуҷанд</t>
  </si>
  <si>
    <t>ЧДММ "Голибчон Сугд Резин" н.Б.Гафуров</t>
  </si>
  <si>
    <t>ҶДММ "Гранит-1"  ш.Гулистон</t>
  </si>
  <si>
    <t>ЧДММ "Гулфишон" ш.Панчакент</t>
  </si>
  <si>
    <t>ҶДММ "Д.Умаров", н.Ҷ.Расулов</t>
  </si>
  <si>
    <t>ҶДММ "Далер", н.Ҷ.Расулов</t>
  </si>
  <si>
    <t>ЧДММ "Диёри Чавони" ш.Панчакент</t>
  </si>
  <si>
    <t>ҶДММ "Ёвари Ворух"  ш.Исфара</t>
  </si>
  <si>
    <t>ҶДММ "Заводи сементбарорӣ ба номи Б.Самадов", ш.Исфара</t>
  </si>
  <si>
    <t>ЧДММ "Зарафшони Тур" ш.Панчакент</t>
  </si>
  <si>
    <t>ҶДММ "Зарофарин", н.Ҷ.Расулов</t>
  </si>
  <si>
    <t>ЧДММ "Зартахта" н.Б.Гафуров</t>
  </si>
  <si>
    <t>ҶДММ "ЗИЁРАТИ ДИЛОВАР" ш.Панчакент</t>
  </si>
  <si>
    <t>ҶДММ "Зинат", ш.Бустон</t>
  </si>
  <si>
    <t>ЧДММ "Зоиди Абдурахмон" н.Б.Гафуров</t>
  </si>
  <si>
    <t>ҶДММ "ИДМОН" н.Б.Ѓафуров</t>
  </si>
  <si>
    <t>ҶДММ "ИСМОИЛОВ ОДИЛҶОН" н.Спитамен</t>
  </si>
  <si>
    <t>ЧДММ "ИСТЭНЕРГО" ш.Истаравшан</t>
  </si>
  <si>
    <t>ҶДММ "Исфарафарфор"  ш.Исфара</t>
  </si>
  <si>
    <t>ҶДММ "КАНД СОМОН " ш.Конибодом</t>
  </si>
  <si>
    <t>ҶДММ "Қасри Замон"  ш.Хуҷанд</t>
  </si>
  <si>
    <t>ҶДММ "Кафолатсоз"  ш.Хуҷанд</t>
  </si>
  <si>
    <t>ҶДММ "КАФС"  н.Спитамен</t>
  </si>
  <si>
    <t>ЧДММ "КАХХОРИЁН" н.Зафаробод</t>
  </si>
  <si>
    <t>ҶДММ "Кимьё", ш.Хуҷанд</t>
  </si>
  <si>
    <t>ҶДММ "Коваи Истаравшан", ш.Истаравшан</t>
  </si>
  <si>
    <t>ҶДММ "КОРХОНАИ ХУРДИ ХИШТБАРОРӢ "н. Ч.Расулов</t>
  </si>
  <si>
    <t>ҶДММ "Кошин", н.Ҷ.Расулов</t>
  </si>
  <si>
    <t>ҶДММ "Қуватулло", н.Ҷ. Расулов</t>
  </si>
  <si>
    <t>ЧДММ "Кудрат Сохтмон" ш.Исфара</t>
  </si>
  <si>
    <t>ЧДММ "Куркат 2015" н.Спитамен</t>
  </si>
  <si>
    <t>ЧДММ "Кушкак Сохтмон" ш.Конибодом</t>
  </si>
  <si>
    <t>ҶДММ "Лимин" н.Деваштич</t>
  </si>
  <si>
    <t xml:space="preserve">ҶДММ "МАВҶИ СПИТАМЕН </t>
  </si>
  <si>
    <t>ҶДММ "МАҒОЗАИ ОБИДҶОН" ш.Конибодом</t>
  </si>
  <si>
    <t>ҶДММ "Манзил-2000", н.Б.Ғафуров</t>
  </si>
  <si>
    <t>ҶДММ "Манзилоро", н.Ҷ.Расулов</t>
  </si>
  <si>
    <t>ҶДММ "МАРВОРИТ" ш.Хуҷанд</t>
  </si>
  <si>
    <t>ҶДММ "МАРМАРИ ШАҲРИСТОН " н.Шахристон</t>
  </si>
  <si>
    <t>ҶДММ "Маснуоти оҳану бетон", ш.Исфара</t>
  </si>
  <si>
    <t>ЧДММ "Мачидзода Бехзод" Ч.Расулов</t>
  </si>
  <si>
    <t>ҶДММ "Мехроби Нурали " н.Зафаробод</t>
  </si>
  <si>
    <t>ЧДММ "Мирзозода Баходир" Ч.Расулов</t>
  </si>
  <si>
    <t>ЧДММ "МИРУБАЙД" н.Б.Гафуров</t>
  </si>
  <si>
    <t>ҶДММ "Мукуим - 2016", ш.Хучанд</t>
  </si>
  <si>
    <t>ҶДММ "МУРОДИ САИД "Б,Гаафуров</t>
  </si>
  <si>
    <t>ЧДММ "Муртазои Мустафо" н.Б.Гафуров</t>
  </si>
  <si>
    <t>ЧДММ "Мустафоев Рахимчон" ш.Хучанд</t>
  </si>
  <si>
    <t>ЧДММ "Мустафои Ботир" н.Ч.Расулов</t>
  </si>
  <si>
    <t>ЧДММ "Мустафои Муйдин" н.Б.Гафуров</t>
  </si>
  <si>
    <t xml:space="preserve">ЧДММ "Мустафои Рустам" н.Ч.Расулов </t>
  </si>
  <si>
    <t>ЧДММ "МУҲАММАДРАБИ " н.Ддеваштич</t>
  </si>
  <si>
    <t>ЧДММ "Набиев Мустафо" ш.Исфара</t>
  </si>
  <si>
    <t>ЧДММ "НАВРУЗИ КАНД" ш.конибодом</t>
  </si>
  <si>
    <t>ҶДММ "Наккоши"   Б.Ғафуров</t>
  </si>
  <si>
    <t>ҶДММ "Нанотех-М"  ш.Хуҷанд</t>
  </si>
  <si>
    <t>ЧДММ "Неруи Истиклол" ш.Гулистон</t>
  </si>
  <si>
    <t>ҶДММ "Номвар" ш.Панҷакент</t>
  </si>
  <si>
    <t>ЧДММ "Нури Дурахшон" ш.Исфара</t>
  </si>
  <si>
    <t>ҶДММ "НУРИ ИМРОН " н.Хучанд</t>
  </si>
  <si>
    <t>ЧДММ "Нури Садаф" н.Б.Гафуров</t>
  </si>
  <si>
    <t>ҶДММ "НУРИ СИФАТ" ш.Хучанд</t>
  </si>
  <si>
    <t>ҶДММ "НУРТЕЗ " ш.Бустон</t>
  </si>
  <si>
    <t>ҶДММ "Обод Т"  ш.Хуҷанд</t>
  </si>
  <si>
    <t>ҶДММ "Ободкор М" ш.Хуҷанд</t>
  </si>
  <si>
    <t>ЧДММ "Ободкори Ватан"ш.Панчакент</t>
  </si>
  <si>
    <t>ҶДММ "Ободкори Хўҷанд", н.Б.Ғафуров</t>
  </si>
  <si>
    <t>ҶДММ "ОИНАИ СОФ " ш.Гулистон</t>
  </si>
  <si>
    <t>ҶДММ "Орзуи Аъло" (Комбинати корхонаҳои истехсолии ш.Қайроккум), ш.Гулистон</t>
  </si>
  <si>
    <t>ҶДММ "ОРИПОВ МУҲАММАДҶОН" ш. Хучанд</t>
  </si>
  <si>
    <t>ЧДММ "Ороишкор" н. Исфара</t>
  </si>
  <si>
    <t>ЧДММ "ОТАЧОНОВ" ш.Конибодом</t>
  </si>
  <si>
    <t>ҶДММ "Охану бетон"  ш.Хуҷанд</t>
  </si>
  <si>
    <t>ЧДММ "Пайроха" ш.Хучанд</t>
  </si>
  <si>
    <t>ЧДММ "Пайрохаи Хуршед</t>
  </si>
  <si>
    <t>ЧДММ "Парвизи Акбар" н.Зафарабод</t>
  </si>
  <si>
    <t>ЧДММ "ПМК НАУ" н.Спитамен</t>
  </si>
  <si>
    <t>ҶДММ "Пулод Комилов", ш.Истаравшан</t>
  </si>
  <si>
    <t>ҶДММ "Раҳимӣ - Т" Истаравшан</t>
  </si>
  <si>
    <t>ЧДММ "Рахмат Азизон" ш.Хучанд</t>
  </si>
  <si>
    <t>ҶДММ "РАҲМАТОВ РАҲМАТ" н.Б.Гафуров</t>
  </si>
  <si>
    <t>ЧДММ "РЕСКОН" н.Айни</t>
  </si>
  <si>
    <t>ҶДММ "РОХИ ВАХДАТ" н.Б.Гафуров</t>
  </si>
  <si>
    <t>ҶДММ "Рохи Мурод", н.Б.Гафуров</t>
  </si>
  <si>
    <t>ЧДММ "Рохи Пурфайз" ш.Гулистон</t>
  </si>
  <si>
    <t>ЧДММ "Сабина" н.Ашт</t>
  </si>
  <si>
    <t>ҶДММ "Садам", ш.Истаравшан</t>
  </si>
  <si>
    <t>ЧДММ "Садиев Абдумавлон" ш.Хучанд</t>
  </si>
  <si>
    <t>ҶДММ "САМИЕВ ҚАЮМ" ш.Конибодом</t>
  </si>
  <si>
    <t>ЧДММ "Санги Ороиши Хучанд" ш.Хучанд</t>
  </si>
  <si>
    <t>ЧДММ "Саноат ва Тичорат" ш.Бустон</t>
  </si>
  <si>
    <t>ҶДММ "САНОАТИ МУОСИР "н.Б.Гафуров</t>
  </si>
  <si>
    <t>ҶДММ "САФАР ҲАЙДАР" ш.Панчакент</t>
  </si>
  <si>
    <t>ҶДММ "САФОЛАКИ КАНД" ш.Конибодом</t>
  </si>
  <si>
    <t>ҶДММ "СЕГАНҶ" ш.Хучанд</t>
  </si>
  <si>
    <t>ЧДММ "Сипехр" ш.Хучанд</t>
  </si>
  <si>
    <t>ЧДММ "Сипехри Хайриддин" ш.Панчакент</t>
  </si>
  <si>
    <t>ЧДММ "Сифат Канд" ш.Конибодом</t>
  </si>
  <si>
    <t>ЧДММ "Созандаи Асл" н.Конибодом</t>
  </si>
  <si>
    <t>ҶДММ "СОҲИБДУСТИ УСМОН " Конибодом</t>
  </si>
  <si>
    <t>ЧДММ "Сохили Зарафшон" ш.панчакент</t>
  </si>
  <si>
    <t>ҶДММ "Спитамен", н.Деваштич</t>
  </si>
  <si>
    <t>ҶДММ "СУҒД ОЯНДАСОЗ "ш. Хучанд</t>
  </si>
  <si>
    <t>ҶДММ "СУҒДСОХТ" ш. Гулистон</t>
  </si>
  <si>
    <t>ҶДММ "СУЛТОНЗОДА АКМАЛ" н. Мастчох</t>
  </si>
  <si>
    <t>ЧДММ "Талаботи Замон" нБ.Гафуров</t>
  </si>
  <si>
    <t>ҶДММ "Таҷ роуд", н.Б.Ғафуров</t>
  </si>
  <si>
    <t>ЧДММ "Точ Охак" ш.Истиклол</t>
  </si>
  <si>
    <t>ҶДММ "Тоҷ семент", н.Б.Ғафуров</t>
  </si>
  <si>
    <t>ЧДММ "Точпанел" ш.Хучанд</t>
  </si>
  <si>
    <t>ҶДММ "Умаров С" Истаравшан</t>
  </si>
  <si>
    <t>ҶДММ "УМИД" н.Ч. Расулов</t>
  </si>
  <si>
    <t>ЧДММ "Фазои Имконияти Нав" ш.Гафуров</t>
  </si>
  <si>
    <t>ҶДММ "Фараҳноз 2013", н.Мастчоҳ</t>
  </si>
  <si>
    <t>ҶДММ "ФАРИД 89" н.Мастчох</t>
  </si>
  <si>
    <t>ҶДММ "Фатҳиддин" Истаравшан</t>
  </si>
  <si>
    <t>ЧДММ "Фурсат" н.Б.Гафуров</t>
  </si>
  <si>
    <t>ҶДММ "Ҳаёт Ҳ", ш.Хуҷанд</t>
  </si>
  <si>
    <t>ҶДММ "ҲАИТ ВАҲОБОВ " ш.Истаравшан</t>
  </si>
  <si>
    <t>ҶДММ "Ҳамкорӣ бо сифат", н.Б.Ғафуров</t>
  </si>
  <si>
    <t>ҶДММ "ҲАМКОРИИ СУДМАНД " н.Мастчох</t>
  </si>
  <si>
    <t>ЧДММ "Хасанхон" ш.Хучанд</t>
  </si>
  <si>
    <t>ҶДММ "Ҳаҷмис", н.Деваштич</t>
  </si>
  <si>
    <t>ҶДММ "Хиштзаводи Ғончи" бо номи "Хоки заррин", н.Деваштич</t>
  </si>
  <si>
    <t>ЧДММ "Хишти Акрамчон" ш.Гафуров</t>
  </si>
  <si>
    <t>ЧДММ "Хишти Ахмадзода н.Б.Гафуров</t>
  </si>
  <si>
    <t>ЧДММ "Хишти Муосири Аълосифат" ш.Бустон</t>
  </si>
  <si>
    <t>ЧДММ "Хишти Мусаффо" ш.Бустон</t>
  </si>
  <si>
    <t>ЧДММ "Хишти Ором" н. Б.Гафуров</t>
  </si>
  <si>
    <t>ҶДММ "Хишти Саразм"  ш.Пенҷикент</t>
  </si>
  <si>
    <t>ҶДММ "Хишти Ҳоҷӣ Ҳасан", н.Б.Ғафуров</t>
  </si>
  <si>
    <t>ЧДММ "Хиштхои Хучанд" ш.Хучанд</t>
  </si>
  <si>
    <t>ҶДММ "Холик Шариф" ш.Гулистон</t>
  </si>
  <si>
    <t>ҶДММ "Хонасоз Суғд" Б.Гафуров</t>
  </si>
  <si>
    <t>ЧДММ "Хоро Баракат" ш.Хучанд</t>
  </si>
  <si>
    <t>ҶДММ "Хорои Хуҷанд", ш.Хуҷанд</t>
  </si>
  <si>
    <t>ҶДММ "Ҳоҷӣ Мирисмоил", н.Мастчоҳ</t>
  </si>
  <si>
    <t>ЧДМм "Хочи Гафур" н.Ч.Расулов</t>
  </si>
  <si>
    <t>ЧДММ "Хочи Рахматбой" н.Деваштич</t>
  </si>
  <si>
    <t>ҶДММ "ХУРШЕД 777" ш.Хучанд</t>
  </si>
  <si>
    <t>ҶДММ "ҲУСНИДИН" н Ашт</t>
  </si>
  <si>
    <t>ҶДММ "Хуҷандроҳ", н.Б.Ғафуров</t>
  </si>
  <si>
    <t>ҶДММ "Хуҷаста", н.Спитамен</t>
  </si>
  <si>
    <t>ЧДММ "ХУШБОР" н.МАСТЧОХ</t>
  </si>
  <si>
    <t>ҶДММ "Ҷаъфар 2014", н.Матчоҳ</t>
  </si>
  <si>
    <t>ЧДММ "Чинорсой" ш.Панчакент</t>
  </si>
  <si>
    <t>ҶДММ "Ҷобири-Собир"  ш.Истаравшан</t>
  </si>
  <si>
    <t>ҶДММ "Шарипов Н.", н.Б.Ғафуров</t>
  </si>
  <si>
    <t>ЧДММ "Шахри  сабз" н.Ч.Расулов</t>
  </si>
  <si>
    <t>ЧДММ "Шахри ман" ш.Истаравшан</t>
  </si>
  <si>
    <t>ЧДММ "Шахристон 2020" н.Шахристон</t>
  </si>
  <si>
    <t>ЧДММ "Шеосохтмон" ш.Исфара</t>
  </si>
  <si>
    <t>ҶДММ "Ширкати Амириён"  Б.Ғафуров</t>
  </si>
  <si>
    <t>ҶДММ "Ширкати бародарон", н.Ҷ.Расулов</t>
  </si>
  <si>
    <t>ЧДММ "Шишакор" ш.Хучанд</t>
  </si>
  <si>
    <t>ҶДММ "ШИШАСОХТМОН " Б.Гафуров</t>
  </si>
  <si>
    <t>ЧДММ "Шохрасул" н.Деваштич</t>
  </si>
  <si>
    <t>ЧДММ "Шухрати Шавкат" ш.Панчакент</t>
  </si>
  <si>
    <t>ҶДММ "ШӮҲРАТИ КУРКАТ " н.Спитамен</t>
  </si>
  <si>
    <t>ЧДММ "Элбек" н.Спитамен</t>
  </si>
  <si>
    <t>ҶДММ "Элегант", ш.Бустон</t>
  </si>
  <si>
    <t>ҶДММ "Эҳрон" Б.Ғафуров</t>
  </si>
  <si>
    <t>ҶДММ "Эхьё", н.Ҷ.Расулов</t>
  </si>
  <si>
    <t>ҶДММ "ЮСУФИ ИЛЁС" ш. Шахристон</t>
  </si>
  <si>
    <t>ЧДММ "Ясин МС-Сугд" н.Мастчох</t>
  </si>
  <si>
    <t>ЧДММ Ёрзода Амонбоки" н. Мастчох</t>
  </si>
  <si>
    <t>ҶДММ КМ "САММИТ" н.Б.Гафуров</t>
  </si>
  <si>
    <t>ЧДММ МИРЧАХОН" н.Ашт</t>
  </si>
  <si>
    <t>ЧДММ ПОЛИМЕР-СЕРВИС ш.Истаравшан</t>
  </si>
  <si>
    <t>ЧДММ Сохибкори Зафаробод</t>
  </si>
  <si>
    <t>ҶДММ Хуаксин Ғаюр Б. Ғафуров</t>
  </si>
  <si>
    <t>ҶДММ"АБДУЛЛО АБДУСАМАД" н. Панчакент</t>
  </si>
  <si>
    <t>ҶДММ"АБДУЛЛОЕВ" ш. Исфара</t>
  </si>
  <si>
    <t>ҶДММ"АБДУРАҲМОН ЧОРБОҒ" ш.Панчакент</t>
  </si>
  <si>
    <t>ҶДММ"АКБАРИ САИДКАМОЛ" ш.Бустон</t>
  </si>
  <si>
    <t>ҶДММ"АНАСИ БӮСТОН" ш.Бустон</t>
  </si>
  <si>
    <t>ҶДММ"БАРОТЗОДА ИДРИС" ш. Панчакент</t>
  </si>
  <si>
    <t>ҶДММ"БЕБАҲО" н.Зафаробод</t>
  </si>
  <si>
    <t>ҶДММ"ДИЁРИ ОБОДИ КОНИБОДОМ" ш.Конибодом</t>
  </si>
  <si>
    <t>ҶДММ"ЁСИНИ РАҲИМҶОН" н.Зафаробод</t>
  </si>
  <si>
    <t>ҶДММ"ЗАФАРМАНД" н. Гафуров</t>
  </si>
  <si>
    <t>ҶДММ"ҚАНДИЁР ш.Панчакент</t>
  </si>
  <si>
    <t>ҶДММ"ӮКТАМҶОН ОТА" н. Спитамен</t>
  </si>
  <si>
    <t>ҶДММ"МАВЛОНИ МАҲМУД" н. Панчакент</t>
  </si>
  <si>
    <t>ҶДММ"МАҲСУЛОТҲОИ ОРОИШӢ" Б.Гафуров</t>
  </si>
  <si>
    <t>ҶДММ"МӮЪҶИЗАИ ҒАФУР" ш, Хучанд</t>
  </si>
  <si>
    <t>ҶДММ"НАБИЕВ АБДУРАБИ"ш. Исфара</t>
  </si>
  <si>
    <t>ҶДММ"ОБИДА"н.Ашт</t>
  </si>
  <si>
    <t>ҶДММ"ОРИЯТ</t>
  </si>
  <si>
    <t>ҶДММ"ПАНҶ СИТОРАИ ГУЛИСТОН" ш.Гулистон</t>
  </si>
  <si>
    <t>ҶДММ"САЙФИДИНИ ОБОДКОР" ш.Панчакент</t>
  </si>
  <si>
    <t>ЧДММ"Салмон Бинокор" ш.Панчакент</t>
  </si>
  <si>
    <t>ҶДММ"САНГҲОИ ХУҶАНД" Б.Гафуров</t>
  </si>
  <si>
    <t>ҶДММ"САФОЛАКИ СУҒД"ш.Хучанд</t>
  </si>
  <si>
    <t>ҶДММ"САФОЛАКҲОИ ОСИЁ"Б.Гафуров</t>
  </si>
  <si>
    <t>ҶДММ"СУҒД БЕТОН" Б.Гафуров</t>
  </si>
  <si>
    <t>ҶДММ"ТАЪМИНОТИ МУОСИР" Б.Гафуров</t>
  </si>
  <si>
    <t>ҶДММ"УСМОНОВ БОБОҶОН" н.Деваштич</t>
  </si>
  <si>
    <t>ҶДММ"ФАЙЗИ САЛМОН"ш.Панчакент</t>
  </si>
  <si>
    <t>ҶДММ"ҲИДОЯТОВ ШЕРЗОД" ш.Панчакент</t>
  </si>
  <si>
    <t>ҶДММ"ХИШТИ МАНОР" ш. Панчакент</t>
  </si>
  <si>
    <t>ҶДММ"ХИШТИ УСТУВОР" н. Б.Гафуров</t>
  </si>
  <si>
    <t>ҶДММ"ХОЛИҚИЁН" н.Айни</t>
  </si>
  <si>
    <t>ҶДММ"ХУШНУДБЕКИ ҒУЛАКАНДОЗ" Ч.Расулов</t>
  </si>
  <si>
    <t>ҶДММ"ШАМШОДИ ШАҲЗОД" ш..Панчакент</t>
  </si>
  <si>
    <t>ҶДММ"ШЕРМАТОВ ҚОБИЛ" н.Б.Гафуров</t>
  </si>
  <si>
    <t>ҶДММ"ШЕРМУҲАММАД" ш.Гулистон</t>
  </si>
  <si>
    <t>ҶДММ"ШИРЕШИ КОШИН" ш. Хучанд</t>
  </si>
  <si>
    <t>ҶДММ"ШИРКАТИ СОХТМОНИИ МУОСИР ш. Бустон</t>
  </si>
  <si>
    <t>ҶСК "Заводи хишт", ш.Пенҷикент</t>
  </si>
  <si>
    <t>ҶСК "ЗОВУДИ ОҲАК" ш.Исфара</t>
  </si>
  <si>
    <t>ҶСК "Комбинати масолеҳи бинокории Исфара", ш.Исфара</t>
  </si>
  <si>
    <t>ҶСК "Ком-ти масол. сохт. ва констр." н.Спитамен</t>
  </si>
  <si>
    <t>ҶСК "Табошар мрамор", ш. Истиқлол</t>
  </si>
  <si>
    <t xml:space="preserve">ҶСК "ФШМ Пролетар"  Ҷ.Расулов </t>
  </si>
  <si>
    <t>ҶСП "Мармари Зарафшон", н.Панҷакент</t>
  </si>
  <si>
    <t>CH(24-25). ИСТЕҲСОЛИ МЕТАЛЛУРГӢ ВА ИСТЕҲСОЛИ МАСНУОТИ ТАЙЁРИ ФИЛИЗӢ</t>
  </si>
  <si>
    <t>CH 24. ИСТЕҲСОЛИ МЕТАЛЛУРГӢ</t>
  </si>
  <si>
    <t>"Корхонаи фаврии Истехсоли гидрометаллурги" ш.Бустон</t>
  </si>
  <si>
    <t>КВД "Фулузоти нодирии Тоҷикистон" ш.Бустон</t>
  </si>
  <si>
    <t>КМ "Зарафшон" Пенҷикент</t>
  </si>
  <si>
    <t>КМ "Тамеко" ш.Бустон</t>
  </si>
  <si>
    <t>ЧДММ "Аъло Сифат" ш.Бустон</t>
  </si>
  <si>
    <t>ҶДММ "БАҲОРИ БӮСТОН " ш.Бустон</t>
  </si>
  <si>
    <t>ҶДММ "ГАНҶОФАР" ш.Бустон</t>
  </si>
  <si>
    <t>ҶДММ "НОҚИЛҲОИ БАРҚИИ ГУЛИСТОН " ш. Гулистон</t>
  </si>
  <si>
    <t>ҶДММ "ОҲАНКОР" ш.Хучанд</t>
  </si>
  <si>
    <t>ЧДММ "Рустам Юнусов" н.Б.Гафуров</t>
  </si>
  <si>
    <t>ЧДММ "Саидзода Саидмурод" н.Б.Гафуров</t>
  </si>
  <si>
    <t>ҶДММ "СИМИ СТАНДАРТ " ш.Истаравшан</t>
  </si>
  <si>
    <t>ҶДММ "СИФАТПЛАСТ " ш.Б,Гафуров</t>
  </si>
  <si>
    <t>ҶДММ "СУБҲИ САФО " ш.Хучанд</t>
  </si>
  <si>
    <t>ЧДММ "СУГД МЕТАЛЛ" н.Б.Гафуров</t>
  </si>
  <si>
    <t>ЧДММ "Хакими Дурандеш" н.Мастчох</t>
  </si>
  <si>
    <t>ҶДММ"НУРБАХШИ СУҒД"  ш.Бустон</t>
  </si>
  <si>
    <t>ҶДММ"РАҲМАТЗОДА АМОН" ш.Бустон</t>
  </si>
  <si>
    <t>ҶДММ"ТОҶ ПЛАСТ" ш. Бустон</t>
  </si>
  <si>
    <t>ҶСК "Комбинати фулузоти нодири Ленинобод", ш.Гулистон</t>
  </si>
  <si>
    <t>ҶСК "Тамохуш", ш.Исфара</t>
  </si>
  <si>
    <t>CH 25. ИСТЕҲСОЛИ МАСНУОТИ ТАЙЁРИФИЛИЗӢ ҒАЙР АЗ МОШИН ВА ТАҶҲИЗОТ</t>
  </si>
  <si>
    <t>Маълумоти соҳибкорони инфиродӣ оид ба коркарди физилот дар Ноҳияи  Ҷаббор Расулов</t>
  </si>
  <si>
    <t>Маълумоти соҳибкорони инфиродӣ оид ба коркарди физилот дар Ноҳияи Айнӣ</t>
  </si>
  <si>
    <t>Маълумоти соҳибкорони инфиродӣ оид ба коркарди физилот дар Ноҳияи Ашт</t>
  </si>
  <si>
    <t>Маълумоти соҳибкорони инфиродӣ оид ба коркарди физилот дар Ноҳияи Б. Ғафуров</t>
  </si>
  <si>
    <t>Маълумоти соҳибкорони инфиродӣ оид ба коркарди физилот дар Ноҳияи Деваштич</t>
  </si>
  <si>
    <t>Маълумоти соҳибкорони инфиродӣ оид ба коркарди физилот дар Ноҳияи Кӯҳистони Мастчоҳ</t>
  </si>
  <si>
    <t>Маълумоти соҳибкорони инфиродӣ оид ба коркарди физилот дар Ноҳияи Мастчоҳ</t>
  </si>
  <si>
    <t>Маълумоти соҳибкорони инфиродӣ оид ба коркарди физилот дар Ноҳияи Спитамен</t>
  </si>
  <si>
    <t>Маълумоти соҳибкорони инфиродӣ оид ба коркарди физилот дар Ноҳияи Шаҳристон</t>
  </si>
  <si>
    <t>Маълумоти соҳибкорони инфиродӣ оид ба коркарди физилот дар Шаҳри Бӯстон</t>
  </si>
  <si>
    <t>Маълумоти соҳибкорони инфиродӣ оид ба коркарди физилот дар Шаҳри Гулистон</t>
  </si>
  <si>
    <t>Маълумоти соҳибкорони инфиродӣ оид ба коркарди физилот дар Шаҳри Истаравшан</t>
  </si>
  <si>
    <t>Маълумоти соҳибкорони инфиродӣ оид ба коркарди физилот дар Шаҳри Истиқлол</t>
  </si>
  <si>
    <t>Маълумоти соҳибкорони инфиродӣ оид ба коркарди физилот дар Шаҳри Исфара</t>
  </si>
  <si>
    <t>Маълумоти соҳибкорони инфиродӣ оид ба коркарди физилот дар Шаҳри Конибодом</t>
  </si>
  <si>
    <t>Маълумоти соҳибкорони инфиродӣ оид ба коркарди физилот дар Шаҳри Панҷакент</t>
  </si>
  <si>
    <t>Маълумоти соҳибкорони инфиродӣ оид ба коркарди физилот дар Шаҳри Хуҷанд</t>
  </si>
  <si>
    <t xml:space="preserve">ЧДММ "Алюминсоз" </t>
  </si>
  <si>
    <t>ҶДММ "Джин Чен", н.Спитамен</t>
  </si>
  <si>
    <t>ҶДММ "Иқдоми Канд"  Конибодом</t>
  </si>
  <si>
    <t>ҶДММ "Имон пласт"  ш.Хуҷанд</t>
  </si>
  <si>
    <t>ҶДММ "Искандар-14" н.Б.Гафуров</t>
  </si>
  <si>
    <t>ҶДММ "Кошона групп", ш.Хуҷанд</t>
  </si>
  <si>
    <t>ҶДММ "МАХМУД-КО" ш.Гулистон</t>
  </si>
  <si>
    <t>ҶДММ "Муад"  Истаравшан"</t>
  </si>
  <si>
    <t>ҶДММ "Новопласт"  н.Спитамен</t>
  </si>
  <si>
    <t>ҶДММ "Озодалӣ", н.Ашт</t>
  </si>
  <si>
    <t>ҶДММ "Равзана Пластик", ш.Хуҷанд</t>
  </si>
  <si>
    <t>ҶДММ "Рахшон", ш.Истаравшан</t>
  </si>
  <si>
    <t>ҶДММ "СИТОРАИ АСР" ш.Хучанд</t>
  </si>
  <si>
    <t>ҶДММ "Созмон ГДТ"  Конибодом</t>
  </si>
  <si>
    <t>ҶДММ "Сорбон Пласт"  Мастчоҳ</t>
  </si>
  <si>
    <t>ҶДММ "Суғд Нурпласт"  Истаравшан"</t>
  </si>
  <si>
    <t>ҶДММ "Суғдпластик", н.Б.Ғафуров</t>
  </si>
  <si>
    <t>ҶДММ "Тиенг Лонг", ш.Б.Ғафуров</t>
  </si>
  <si>
    <t>ҶДММ "ТОҶФИЛИЗ " ш.Бустон</t>
  </si>
  <si>
    <t>ҶДММ "Файз 777" ш.Гулистон</t>
  </si>
  <si>
    <t>ҶДММ "Файзи Хона"  Мастчоҳ</t>
  </si>
  <si>
    <t>ҶДММ "Ҳадид", н.Истаравшан</t>
  </si>
  <si>
    <t>ЧДММ "Шарафчони Каримчон" н.Чаббор Расулов</t>
  </si>
  <si>
    <t>ҶДММ "Шонлайн", ш.Хуҷанд</t>
  </si>
  <si>
    <t>ҶДММ КМТТ "Таҷпроф", ш.Хуҷанд</t>
  </si>
  <si>
    <t xml:space="preserve">ҶДММ КФ "Дусти Амирхон", ш.Хуҷанд </t>
  </si>
  <si>
    <t>ЧДММ Ширкати тичоратии Шуроб Исфара"</t>
  </si>
  <si>
    <t>ҶДММ"МАВОДИ БА ФАРСУДАШАВӢ ТОБОВАР "	ш.Панчакент</t>
  </si>
  <si>
    <t>ҶДММ"САҲМИ АМИР" н.Истаравшан</t>
  </si>
  <si>
    <t>ҶСП "Норд азия металл" н.Спитамен</t>
  </si>
  <si>
    <t>CI 26. ИСТЕҲСОЛИ КОМПЮТЕР, ЭЛЕКТРОНӢ ВА ТАҶҲИЗОТИ ОПТИКӢ</t>
  </si>
  <si>
    <t>CJ 27. ИСТЕҲСОЛИ ТАҶҲИЗОТИ БАРҚӢ</t>
  </si>
  <si>
    <t>ҶДММ  КМ "Само"  ш.Хуҷанд</t>
  </si>
  <si>
    <t>ЧДММ "Абдуллоев Саидбой" ш.Гулистон</t>
  </si>
  <si>
    <t>ҶДММ "НОҚИЛҲОИ СУҒД " ш.Гулистон</t>
  </si>
  <si>
    <t>ҶДММ "Пешво С" ш.Истаравшан</t>
  </si>
  <si>
    <t>ҶДММ "СУҒД СИРДАРЁ "н.Б Гафуров</t>
  </si>
  <si>
    <t>ҶДММ "Товус"  ш.Гулистон</t>
  </si>
  <si>
    <t>ҶДММ "ХУҶАНДТОРГМАШ" ш.Хучанд</t>
  </si>
  <si>
    <t>ҶДММ "Чараён плюс"   Б.Ғафуров</t>
  </si>
  <si>
    <t>ЧММ "ОБОД 95" ш.Хучанд</t>
  </si>
  <si>
    <t>ҶСК "Чароғ", ш.Исфара</t>
  </si>
  <si>
    <t>CK 28. ИСТЕҲСОЛИ МОШИНОЛОТ ВА ТАҶҲИЗОТИ БА ДИГАР ГЎРУҲБАНДИ ДОХИЛ НАШУДА</t>
  </si>
  <si>
    <t xml:space="preserve"> ҶДММ "Довуд 2015 " ш.Бустон </t>
  </si>
  <si>
    <t>ҶДММ "ЗИЁНУР " ш. Истаравшан</t>
  </si>
  <si>
    <t>ЧДММ "Саманди Сугд" ш.Хучанд</t>
  </si>
  <si>
    <t>ЧДММ "Усмонов Нозимчон" ш.Хучанд</t>
  </si>
  <si>
    <t>ҶДММ "Ҳуҷандпроммаш" ш.Хуҷанд</t>
  </si>
  <si>
    <t>CL (29-30). ИСТЕҲСОЛИ ВОСИТАҲОИ НАҚЛИЁТ</t>
  </si>
  <si>
    <t>CL 29. ИСТЕҲСОЛИ АВТОМОБИЛ</t>
  </si>
  <si>
    <t>ҶДММ КМ "Заводи автобусбарории "Хуҷанд ЗИЛ", ш.Бӯстон</t>
  </si>
  <si>
    <t>ҶСК "Бодом", н.Конибодом</t>
  </si>
  <si>
    <t>CL 30. ИСТЕҲСОЛИ ДИГАР НАМУДИ НАҚЛИЁТ</t>
  </si>
  <si>
    <t>CM(31-33). ДИГАР ИСТЕҲСОЛОТ, ТАЪМИР ВА НАСБИ МОШИН ВА ТАҶҲИЗОТҲО</t>
  </si>
  <si>
    <t>CM 31. ИСТЕҲСОЛИ МЕБЕЛӢ</t>
  </si>
  <si>
    <t>КФ "Гранд" ш.Хуҷанд</t>
  </si>
  <si>
    <t>Муассисаи ислоҳотии С/П 3/3 СРИҶҶ ВА ҶТ</t>
  </si>
  <si>
    <t>С/п 3/5 ш.Хуҷанд</t>
  </si>
  <si>
    <t>ҶДММ "7-Ганҷ", ш.Хуҷанд</t>
  </si>
  <si>
    <t>ҶДММ "АБДУРАҲМОНИ СУҲРОБ" ш.Истаравшан</t>
  </si>
  <si>
    <t>ҶДММ "АЗАЛХОН" ш.Хучанд</t>
  </si>
  <si>
    <t>ЧДММ "Азим Мебель" ш.Хучанд</t>
  </si>
  <si>
    <t>ҶДММ "Арча мебел", ш.Хуҷанд</t>
  </si>
  <si>
    <t>ҶДММ "АСРИ ОБОД " ш.Истаравшан</t>
  </si>
  <si>
    <t>ЧДММ "Бобочонов Рахмончон" ш.Хучанд</t>
  </si>
  <si>
    <t>ЧДММ "Дадобоева Хикматой" ш.Хучанд</t>
  </si>
  <si>
    <t>ҶДММ "ДУРАХШОНИ СУҒД " ш.Хучанд</t>
  </si>
  <si>
    <t>ЧДММ "Канд Мебел" н.Кабодиён</t>
  </si>
  <si>
    <t>ЧДММ "Кориев Наимчон" ш.Хучанд</t>
  </si>
  <si>
    <t>ЧДММ "Махмудов Искандар" ш.Хучанд</t>
  </si>
  <si>
    <t>ҶДММ "МАҲСУЛОТИ МЕБЕЛИИ МАҲМУДОВҲО" н.Конибодом</t>
  </si>
  <si>
    <t>ЧДММ "Мирсафо" н.Деваштич</t>
  </si>
  <si>
    <t>ҶДММ "НАСИБАИ КУРУШ" н. Спитамен</t>
  </si>
  <si>
    <t>ҶДММ "НУРИ БАХТИЁР" н.Ашт</t>
  </si>
  <si>
    <t>ҶДММ "ОТАҶОНОВ АМИНҶОН " Б.Гафуров</t>
  </si>
  <si>
    <t>ҶДММ "Сада" ш.Исфара</t>
  </si>
  <si>
    <t>ҶДММ "Сето панҷ " ш.Хуҷанд</t>
  </si>
  <si>
    <t>ҶДММ "СИДҚӢ " ш.Хучанд</t>
  </si>
  <si>
    <t>ҶДММ "СИТОРАИ СУҒД " ш.Б.Гафуров</t>
  </si>
  <si>
    <t>ЧДММ "Сугд Мебел" н.Б.Гафуров</t>
  </si>
  <si>
    <t>ҶДММ "ТИҶОРАТИ ПЕШСАФ" н.Б.Гафуров</t>
  </si>
  <si>
    <t>ЧДММ "Турсунов Сарвар" ш.Истаравшан</t>
  </si>
  <si>
    <t>ЧДММ "Усмонов Амирчон" ш.Хучанд</t>
  </si>
  <si>
    <t>ЧДММ "Усто Саидгулом" н.Б.Гафуров</t>
  </si>
  <si>
    <t>ЧДММ "Хучанд Мебел" ш. Хучанд</t>
  </si>
  <si>
    <t>ЧДММ "Чилои хона" ш.Истаравшан</t>
  </si>
  <si>
    <t>ҶДММ "Шахло"  Истаравшан"</t>
  </si>
  <si>
    <t>ЧДММ Исроилов ш.Хучанд</t>
  </si>
  <si>
    <t>ҶДММ КМ "Садаф ЧАН ЮЙ", ш.Хуҷанд</t>
  </si>
  <si>
    <t>ЧДММ Нури Мехроч" ш.Истаравшан</t>
  </si>
  <si>
    <t>ҶДММ"АБДУЛЛОҲИ РУСТАМ" ш Истаравшан</t>
  </si>
  <si>
    <t>ҶДММ"АМОНИ ИСТАРАВШАН" ш.Истаравшан</t>
  </si>
  <si>
    <t>ҶДММ"АНАС ВА ЗАЙНАБ" н. Ашт</t>
  </si>
  <si>
    <t>ҶДММ"БАҲОРИ ИСТАРАВШАН" ш. Истаравшан</t>
  </si>
  <si>
    <t>ҶДММ"БИЛОЛИ МЕҲРОҶ" ш. Истаравшан</t>
  </si>
  <si>
    <t>ҶДММ"ГУЛИСТОН МЕБЕЛ" ш. Гулистон</t>
  </si>
  <si>
    <t>ҶДММ"ДУРЕДГАРИ ХУҶАНДӢ" ш.Хучанд</t>
  </si>
  <si>
    <t xml:space="preserve">ҶДММ"МАМУРОВ РАҲИМҶОН" </t>
  </si>
  <si>
    <t>ҶДММ"МАХСУМ МЕБЕЛ" н.Б. Гафуров</t>
  </si>
  <si>
    <t>ҶДММ"МЕБЕЛИ АБДУСАТТОРБЕК" ш. Истаравшан</t>
  </si>
  <si>
    <t>ҶДММ"МЕБЕЛИ ҒАФУРИ" ш. Истаравшан</t>
  </si>
  <si>
    <t>ҶДММ"МЕБЕЛИ ҒОНЧӢ" н. Деваштич</t>
  </si>
  <si>
    <t>ҶДММ"МЕБЕЛИ КАМОЛБЕК"ш. Истаравшан</t>
  </si>
  <si>
    <t>ҶДММ"МЕБЕЛИ РАҲИМ" ш.Истаравшан</t>
  </si>
  <si>
    <t>ҶДММ"МЕБЕЛҲОИ СУҒД" ш.Хучанд</t>
  </si>
  <si>
    <t>ҶДММ"МУЗАФФАРА" ш. Истаравшан</t>
  </si>
  <si>
    <t>ҶДММ"МУҲАММАДИ ШЕРАЛИ" н.Истаравшан</t>
  </si>
  <si>
    <t>ҶДММ"НОЗИРА" ш. Панчакент</t>
  </si>
  <si>
    <t>ҶДММ"СУНАТИЛЛО"</t>
  </si>
  <si>
    <t>ҶДММ"ҶАВОД ш.Истаравшан</t>
  </si>
  <si>
    <t>ҶДММ"ҶАҲОНГИР МЕБЕЛ" ш. Истаравшан</t>
  </si>
  <si>
    <t>ҶДММ"ЧУРАЕВ МУХСИНЧОН" ш.Хучанд</t>
  </si>
  <si>
    <t>ҶДММ"ЮСУФ УМАР" ш.Истаравшан</t>
  </si>
  <si>
    <t>CM 32. ИСТЕХСОЛИ ДИГАР МАҲСУЛОТҲО</t>
  </si>
  <si>
    <t>КФ "Заргарӣ" ш.Бустон</t>
  </si>
  <si>
    <t>ҶДММ  "АДЛ" ш.Истаравшан</t>
  </si>
  <si>
    <t>ҶДММ "Автошина" ш.Истаравшан</t>
  </si>
  <si>
    <t>ЧДММ "Сино Медикал" ш.Истаравшан</t>
  </si>
  <si>
    <t>CM 33. ТАЪМИР ВА НАСБИ МОШИН ВА ТАҶҲИЗОТҲО</t>
  </si>
  <si>
    <t>КФҶ "Коргоҳи таъмири қаторҳо", ш.Конибодом</t>
  </si>
  <si>
    <t>ҶСП "Новселмаш", н.Спитамен</t>
  </si>
  <si>
    <t>ҶАМЪИ D ВА E</t>
  </si>
  <si>
    <t>D. ТАЪМИНОТИ  НЕРЎИ БАРҚ, ГАЗ, БУҒ ВА ТОЗАКУНИИ ҲАВО</t>
  </si>
  <si>
    <t>D 35.1. ИСТЕҲСОЛ ВА ТАҚСИМОТИ НЕРӮИ БАРҚ</t>
  </si>
  <si>
    <t>D 35.11. ИСТЕҲСОЛИ НЕРӮИ БАРҚ</t>
  </si>
  <si>
    <t>Филиали Неругоҳи Қайроқум ҶСК "Барқи Тоҷик" дар ш.Гулистон</t>
  </si>
  <si>
    <t>D (35.12-35.14). ТАҚСИМОТИ НЕРӮИ БАРҚ</t>
  </si>
  <si>
    <t>ВМ ЧСК "ШАБАКАХОИ ТАКСИМОТИ БАРК" ДАР Н. БОБОЧОН ГАФУРОВ</t>
  </si>
  <si>
    <t>ВМ ЧСК "ШАБАКАХОИ ТАКСИМОТИ БАРК" ДАР НОХИЯИ АЙНИ</t>
  </si>
  <si>
    <t>ВМ ЧСК "ШАБАКАХОИ ТАКСИМОТИ БАРК" ДАР НОХИЯИ АШТ</t>
  </si>
  <si>
    <t>ВМ ЧСК "ШАБАКАХОИ ТАКСИМОТИ БАРК" ДАР НОХИЯИ ДЕВАШТИЧ</t>
  </si>
  <si>
    <t>ВМ ЧСК "ШАБАКАХОИ ТАКСИМОТИ БАРК" ДАР НОХИЯИ ЗАФАРОБОД</t>
  </si>
  <si>
    <t>ВМ ЧСК "ШАБАКАХОИ ТАКСИМОТИ БАРК" ДАР НОХИЯИ МАСТЧОХ</t>
  </si>
  <si>
    <t>ВМ ЧСК "ШАБАКАХОИ ТАКСИМОТИ БАРК" ДАР НОХИЯИ СПИТАМЕН</t>
  </si>
  <si>
    <t>ВМ ЧСК "ШАБАКАХОИ ТАКСИМОТИ БАРК" ДАР НОХИЯИ ЧАББОР РАСУЛОВ</t>
  </si>
  <si>
    <t>ВМ ЧСК "ШАБАКАХОИ ТАКСИМОТИ БАРК" ДАР НОХИЯИ ШАХРИСТОН</t>
  </si>
  <si>
    <t>ВМ ЧСК "ШАБАКАХОИ ТАКСИМОТИ БАРК" ДАР ШАХРИ БУСТОН</t>
  </si>
  <si>
    <t>ВМ ЧСК "ШАБАКАХОИ ТАКСИМОТИ БАРК" ДАР ШАХРИ ИСТИКЛОЛ</t>
  </si>
  <si>
    <t>ВМ ЧСК "ШАБАКАХОИ ТАКСИМОТИ БАРК" ДАР ШАХРИ ИСФАРА</t>
  </si>
  <si>
    <t>ВМ ЧСК "ШАБАКАХОИ ТАКСИМОТИ БАРК" ДАР ШАХРИ КОНИБОДОМ</t>
  </si>
  <si>
    <t>ВМ ЧСК "ШАБАКАХОИ ТАКСИМОТИ БАРК" ДАР ШАХРИ ПАНЧАКЕНТ</t>
  </si>
  <si>
    <t>ВМ ЧСК"ШАБАКАХОИ ТАКСИМОТИ БАРК" ДАР НОХИЯИ КУХИСТОНИ МАСТЧОХ</t>
  </si>
  <si>
    <t>Интиколи барк вилояти Сугд</t>
  </si>
  <si>
    <t>ФИЛИАЛИ ЧСК "ШАБАКАХОИ ТАКСИМОТИ БАРК" ДАР ШАХРИ ИСТАРАВШАН</t>
  </si>
  <si>
    <t>ФИЛИАЛИ ЧСК "ШАБАКАХОИ ТАКСИМОТИ БАРК" ш. ГУЛИСТОН</t>
  </si>
  <si>
    <t>Филиали ШСХК "Барқи Тоҷик", ш.Хуҷанд</t>
  </si>
  <si>
    <t>D 35.2. ИСТЕҲСОЛИ ВА ТАҚСИМОТИ ГАЗ БО ВОСИТАИ СИСТЕМАҲОИ ГАЗӢ</t>
  </si>
  <si>
    <t>D 35.3. ТАЪМИНОТИ БУҒ ВА ТОЗАКУНИИ ҲАВО</t>
  </si>
  <si>
    <t>E (36-39). ТАЪМИНОТИ ОБ, ТОЗАКУНИ, КОРКАРДИ ПАРТОВҲО ВА ДАСТРАСИ КОРКАРДИ ДУЮМДАРАҶА</t>
  </si>
  <si>
    <t>E 36. ҶАМЪОВАРӢ, КОРКАРД ВА ТАҚСИМОТИ ОБ (ВОДОБСНАБЖЕНИЯ)</t>
  </si>
  <si>
    <t>ВМ КВД "Корхонаи фаръии обтаъминкунӣ ва канализатсия", ш.Истиқлол</t>
  </si>
  <si>
    <t xml:space="preserve">ВМ КВД "Корхонаи фаръии обтаъминкунӣ ва канализатсия", ш.Конибодом </t>
  </si>
  <si>
    <t>ВМ КДФ "ОБТАЪМИНКУНИ ВА КАНАЛИЗАТСИЯ" н.Б.Ғафуров</t>
  </si>
  <si>
    <t>КВД "Корхонаи фаръии обтаъминкунӣ ва канализатсия", ш.Бӯстон</t>
  </si>
  <si>
    <t>КВД "САДАФ "</t>
  </si>
  <si>
    <t>КВД "ХУҶАНДОБУКАНАЛ" ш.Хуҷанд</t>
  </si>
  <si>
    <t>КДФ "ОБТАЪМИНКУНИ ВА КАНАЛИЗАТСИЯ ш.Панҷакент</t>
  </si>
  <si>
    <t>КДФ ОБТАМИНКУНИ ВА КАНАЛИЗАТСИЯИ н.Зафаробод</t>
  </si>
  <si>
    <t>КДФ ОБТАЪМИНКУНИ ВА КАНАЛИЗАТСИЯ н.Ҷ.Расулов</t>
  </si>
  <si>
    <t>КДФ ОБТАЪМИНКУНИ ВА КАНАЛИЗАТСИЯ ш.Истаравшан</t>
  </si>
  <si>
    <t>КДФ ОБТАЪМИНКУНИ ВА КАНАЛИЗАТСИЯ ш.Исфара</t>
  </si>
  <si>
    <t>Китъаи обтаъминкунии ва канализатсия ш.Гулистон</t>
  </si>
  <si>
    <t>КОРХОНАИ ДАВЛАТИИ ФАРЪИИ ОБТАЪМИНКУНЙ ВА КАНАЛИЗАТСИЯИ НОХИЯИ ШАХРИСТОНИ КВД "ХОҶАГИИ МАНЗИЛИЮ КОММУНАЛЙ"</t>
  </si>
  <si>
    <t>КОРХОНАИ ФАРЪИИ ОБТАЪМИНКУНӢ ВА КАНАЛИЗАТСИЯИ НОҲИЯИ АШТ</t>
  </si>
  <si>
    <t>КОРХОНАИ ФАРЪИИ ОБТАЪМИНКУНИ ВА КОНАЛИЗАЦИЯИ НОХИЯИ ҒОНЧИ</t>
  </si>
  <si>
    <t>КФД "Хоҷагии манзилию коммуналӣ", н.Айнӣ</t>
  </si>
  <si>
    <t>Муассисаи "Идораи давлатии беҳдошти замин ва обёрӣ", н.Мастчоҳ</t>
  </si>
  <si>
    <t>МУАССИСАИ ДАВЛАТИИ ОБУ КОРРЕЗИ н.Спитамен</t>
  </si>
  <si>
    <t>ҶДММ "ХИЗМАТРАСОН 2013" ш.Хучанд</t>
  </si>
  <si>
    <t>E 37. ҶАМЪОВАРӢ ВА КОРКАРДИ ОБҲОИ ШОРАНДА (СТОЧНИЙ)</t>
  </si>
  <si>
    <t>Корхонаи давлатии фаръии обтаъминкуни шахри Исфара</t>
  </si>
  <si>
    <t>РСБ КВД КФ Обтаъминкуни ва канализатсияи шахру нохияхои минтакаи№1</t>
  </si>
  <si>
    <t>E 38. ҶАМЪОВАРӢ ВА КОРКАРДИ ВА БАРҲАМДИҲИИ ПАРТОВҲО ВА ГИРИФТАНИ АШЁИ ХОМИ ДУЮМДАРАҶА</t>
  </si>
  <si>
    <t>ҶДММ "Абубакр-2014", н.Б.Ғафуров</t>
  </si>
  <si>
    <t>ЧДММ "Маъмуров Расулхоча" н.Б.Гафуров</t>
  </si>
  <si>
    <t>ЧДММ "Мухити Тоза" ш.Хучанд</t>
  </si>
  <si>
    <t>ЧДММ "Нур Алюмин" ш.Гулистон</t>
  </si>
  <si>
    <t>ҶДММ "ОХАНГАРОН" н.Б.Гафуров</t>
  </si>
  <si>
    <t>ҶДММ "Сомоният", ш.Гулистон</t>
  </si>
  <si>
    <t>ҶДММ "ТАҶ ЭКО " ш.Конибодом</t>
  </si>
  <si>
    <t>ҶДММ "ТАҶ-ПЭТ", ш.Хуҷанд</t>
  </si>
  <si>
    <t>ҶДММ "ТИТАН-8888" н.Б.Гафуров</t>
  </si>
  <si>
    <t>ҶДММ"КАЙҲОНАВАРД" ш. Истаравшан</t>
  </si>
  <si>
    <t>E 39. БЕЗАРАР ГАРДОНИ ВА КОРКАРДИ ДИГАР ПАРТОВҲО</t>
  </si>
  <si>
    <t>Корхонаҳои навтаъсис</t>
  </si>
  <si>
    <t xml:space="preserve">вилояти Суғд барои солҳои  2027-2029 </t>
  </si>
  <si>
    <t xml:space="preserve">Ҷадвали 4. Дурнамои нишондиҳандаҳои рушди ҳаҷми истеҳсоли намудҳои асосии маҳсулоти саноатӣ барои солҳои  2027-2029                   </t>
  </si>
  <si>
    <t>Номҳо</t>
  </si>
  <si>
    <t>Воҳиди ченак</t>
  </si>
  <si>
    <t>Ҳисобот соли 2025</t>
  </si>
  <si>
    <t>бо ҳаҷм</t>
  </si>
  <si>
    <t>бо фоиз</t>
  </si>
  <si>
    <t xml:space="preserve">Ангишти санг - </t>
  </si>
  <si>
    <t>тонна</t>
  </si>
  <si>
    <t xml:space="preserve">Ангишти бур </t>
  </si>
  <si>
    <t xml:space="preserve">Нафти молӣ </t>
  </si>
  <si>
    <t xml:space="preserve">Гази табиӣ (муқарарӣ) - </t>
  </si>
  <si>
    <t>ҳазор метри мукааб</t>
  </si>
  <si>
    <t xml:space="preserve">Рег - </t>
  </si>
  <si>
    <t>метри мукааб</t>
  </si>
  <si>
    <t xml:space="preserve">Регу сангмайда - </t>
  </si>
  <si>
    <t xml:space="preserve">Омехтаи кумусангреза -  </t>
  </si>
  <si>
    <t xml:space="preserve">Истихрочи хок - </t>
  </si>
  <si>
    <t>м3</t>
  </si>
  <si>
    <t xml:space="preserve">Консентрати сурб  - </t>
  </si>
  <si>
    <t xml:space="preserve">Истихроҷи газ  - </t>
  </si>
  <si>
    <t xml:space="preserve"> ҳазор. метри. мукааб</t>
  </si>
  <si>
    <t xml:space="preserve">Консентрати  руҳ - </t>
  </si>
  <si>
    <t xml:space="preserve">Консентрати сурма - </t>
  </si>
  <si>
    <t xml:space="preserve">Симоб (Hg.Hydrargyrum) - </t>
  </si>
  <si>
    <t xml:space="preserve">Консентрати мис - </t>
  </si>
  <si>
    <t xml:space="preserve">Мис (мед) - </t>
  </si>
  <si>
    <t xml:space="preserve">Метали сурма - </t>
  </si>
  <si>
    <t xml:space="preserve">Консентрати сурмаи тиллодор - </t>
  </si>
  <si>
    <t xml:space="preserve">Метали сурб - </t>
  </si>
  <si>
    <t xml:space="preserve">Консентрати флюорит - </t>
  </si>
  <si>
    <t xml:space="preserve">консентрати тиллои сулфурдор - </t>
  </si>
  <si>
    <t xml:space="preserve">консентрати тилло - </t>
  </si>
  <si>
    <t xml:space="preserve">Намакӣ ошӣ, истихроҷ - </t>
  </si>
  <si>
    <t xml:space="preserve">Истихроҷи нафт - </t>
  </si>
  <si>
    <t xml:space="preserve">Оксиди рух  - </t>
  </si>
  <si>
    <t xml:space="preserve">Гўшт ва каллапочаи навъи 1, ҳамагӣ - </t>
  </si>
  <si>
    <t>Гўшти мурғ - тн</t>
  </si>
  <si>
    <t xml:space="preserve">Маҳсулоти ҳасиб, ҳамагӣ - </t>
  </si>
  <si>
    <t xml:space="preserve">Њасиби дудхурдашуда - </t>
  </si>
  <si>
    <t xml:space="preserve">Њасиби нимдудхурдашуда - </t>
  </si>
  <si>
    <t xml:space="preserve">Њасибчањо - </t>
  </si>
  <si>
    <t xml:space="preserve">Њасиби буѓшуда (докторский) - </t>
  </si>
  <si>
    <t xml:space="preserve">Чарбуи чорво - </t>
  </si>
  <si>
    <t xml:space="preserve">Равғани маска, ҳамагӣ - </t>
  </si>
  <si>
    <t xml:space="preserve">Панири равғани - </t>
  </si>
  <si>
    <t xml:space="preserve">Панири њолландї - </t>
  </si>
  <si>
    <t xml:space="preserve">Панир (брынза) - </t>
  </si>
  <si>
    <t xml:space="preserve">Панири дудхурдашуда - </t>
  </si>
  <si>
    <t xml:space="preserve">Панири косибї ( сыр творожный) - </t>
  </si>
  <si>
    <t xml:space="preserve">Дигар намуди панир - </t>
  </si>
  <si>
    <t xml:space="preserve">Маргарин </t>
  </si>
  <si>
    <t xml:space="preserve">Маҳсулоти ширӣ холис, ҳамагӣ - </t>
  </si>
  <si>
    <t xml:space="preserve">Сметана - </t>
  </si>
  <si>
    <t xml:space="preserve">Шири пастеризатсияшуда - </t>
  </si>
  <si>
    <t xml:space="preserve">Чургот - </t>
  </si>
  <si>
    <t xml:space="preserve">Чакка - </t>
  </si>
  <si>
    <t xml:space="preserve">Каймок - </t>
  </si>
  <si>
    <t xml:space="preserve">Йогурт - </t>
  </si>
  <si>
    <t xml:space="preserve">Курут - </t>
  </si>
  <si>
    <t>Творог -</t>
  </si>
  <si>
    <t xml:space="preserve">Дуғоб  - </t>
  </si>
  <si>
    <t xml:space="preserve">Майонез - </t>
  </si>
  <si>
    <t xml:space="preserve">Шири киёмшуда - </t>
  </si>
  <si>
    <t xml:space="preserve">Яхмос - </t>
  </si>
  <si>
    <t xml:space="preserve">Консерваҳо ҳамагӣ - </t>
  </si>
  <si>
    <t>ҳазор қутии шартӣ</t>
  </si>
  <si>
    <t xml:space="preserve">Консерваҳои гўштию растаниҳо - </t>
  </si>
  <si>
    <t xml:space="preserve">Консерваҳои меваю сабзавот - </t>
  </si>
  <si>
    <t>Консерваи бодиринг -</t>
  </si>
  <si>
    <t xml:space="preserve">Консерваи помидор - </t>
  </si>
  <si>
    <t xml:space="preserve">Консерва омехтаи сабзавот - </t>
  </si>
  <si>
    <t xml:space="preserve">Консерваи барги ангур - </t>
  </si>
  <si>
    <t xml:space="preserve">Хамираи помидор (томат) - </t>
  </si>
  <si>
    <t xml:space="preserve">Мураббо - </t>
  </si>
  <si>
    <t xml:space="preserve">Афшураи мевагї (сок) - </t>
  </si>
  <si>
    <t xml:space="preserve">Кетчуп - </t>
  </si>
  <si>
    <t xml:space="preserve">Меваи хушк  - </t>
  </si>
  <si>
    <t>Зардолуи хушк -</t>
  </si>
  <si>
    <t xml:space="preserve">Олуи сиёхи хушк - </t>
  </si>
  <si>
    <t xml:space="preserve">Себи хушк - </t>
  </si>
  <si>
    <t>Ноки хушк -</t>
  </si>
  <si>
    <t>Омехтаи меваи хушк -</t>
  </si>
  <si>
    <t xml:space="preserve">Тути хушк - </t>
  </si>
  <si>
    <t xml:space="preserve">Хуч (шиповник) - </t>
  </si>
  <si>
    <t>Кайса -</t>
  </si>
  <si>
    <t xml:space="preserve">Магзи дона - </t>
  </si>
  <si>
    <t xml:space="preserve">Коркарди писта - </t>
  </si>
  <si>
    <t xml:space="preserve">консерваи меваи хушк  - </t>
  </si>
  <si>
    <t>ҳаз. қути шарти</t>
  </si>
  <si>
    <t xml:space="preserve">Бастабанди ва коркарди  фундук - </t>
  </si>
  <si>
    <t>Орд -</t>
  </si>
  <si>
    <t xml:space="preserve">Сабус - </t>
  </si>
  <si>
    <t>Хўроки чорво (комбикорм) -</t>
  </si>
  <si>
    <t xml:space="preserve">Хўроки хушки чорво  - </t>
  </si>
  <si>
    <t xml:space="preserve">Хуроки парранда - </t>
  </si>
  <si>
    <t xml:space="preserve">Партови гандум - </t>
  </si>
  <si>
    <t>Шампун -</t>
  </si>
  <si>
    <t xml:space="preserve">Картошкаи бирён - </t>
  </si>
  <si>
    <t>кг</t>
  </si>
  <si>
    <t>Ярма -</t>
  </si>
  <si>
    <t xml:space="preserve">Коркарди намаки ошӣ  - </t>
  </si>
  <si>
    <t xml:space="preserve">Биринҷ - </t>
  </si>
  <si>
    <t xml:space="preserve">Нон ва маҳсулоти нону булка - </t>
  </si>
  <si>
    <t xml:space="preserve">Маҳсулоти қаннодӣ - </t>
  </si>
  <si>
    <t xml:space="preserve">аз он чумла махсулоти канноди аз шакар,хамаги - </t>
  </si>
  <si>
    <t xml:space="preserve">Шоколад - </t>
  </si>
  <si>
    <t xml:space="preserve">Канди сафед - </t>
  </si>
  <si>
    <t xml:space="preserve">Набот - </t>
  </si>
  <si>
    <t xml:space="preserve">Нони хушк - </t>
  </si>
  <si>
    <t xml:space="preserve">Донахои офтобпараст - </t>
  </si>
  <si>
    <t xml:space="preserve">Чуворимаккаи ширин шуда - </t>
  </si>
  <si>
    <t xml:space="preserve">Хокаи хушмаззакунанда (специи обработанные) - </t>
  </si>
  <si>
    <t xml:space="preserve">Желатин - </t>
  </si>
  <si>
    <t>Маҳсулоти макаронӣ -</t>
  </si>
  <si>
    <t xml:space="preserve">Равғани растанӣ, ҳамагӣ - </t>
  </si>
  <si>
    <t>Кунҷора  -</t>
  </si>
  <si>
    <t xml:space="preserve">Равгани растанӣ (бастабандӣ) - </t>
  </si>
  <si>
    <t xml:space="preserve">Равѓани пахта - </t>
  </si>
  <si>
    <t xml:space="preserve">Равгани загир - </t>
  </si>
  <si>
    <t xml:space="preserve">Равгани офтобпараст - </t>
  </si>
  <si>
    <t xml:space="preserve">Обӣ маъданӣ - </t>
  </si>
  <si>
    <t>декалитр</t>
  </si>
  <si>
    <t xml:space="preserve">Спиртӣ этилиӣ хом - </t>
  </si>
  <si>
    <t>Коняк -</t>
  </si>
  <si>
    <t>Махсулоти доруворӣ-ҳамагӣ -</t>
  </si>
  <si>
    <t xml:space="preserve"> ҳазор дона</t>
  </si>
  <si>
    <t xml:space="preserve">Арақ ва маҳсулоти ликеру арақ - </t>
  </si>
  <si>
    <t xml:space="preserve">Мусалласи ангурӣ, ҳамагӣ - </t>
  </si>
  <si>
    <t xml:space="preserve">Нушокихои камспирти (меваги) - </t>
  </si>
  <si>
    <t xml:space="preserve">Обӣ ҷав - </t>
  </si>
  <si>
    <t>Нўшокиҳои беспирт -</t>
  </si>
  <si>
    <t xml:space="preserve">Истехсоли хокаи хушки меваги барои нушокихои ташнашикан - </t>
  </si>
  <si>
    <t>баста</t>
  </si>
  <si>
    <t xml:space="preserve">Бастабандии кофе - </t>
  </si>
  <si>
    <t xml:space="preserve">Папиросу сигаретҳо, ҳамагӣ - </t>
  </si>
  <si>
    <t>млн.дона</t>
  </si>
  <si>
    <t xml:space="preserve">Саккои пулоди - </t>
  </si>
  <si>
    <t xml:space="preserve">Маҳсулотҳо аз чуб - </t>
  </si>
  <si>
    <t>ҳаз. сомонӣ</t>
  </si>
  <si>
    <t xml:space="preserve">Дигар маҳсулоти хӯрокворӣ - </t>
  </si>
  <si>
    <t xml:space="preserve">Зарфњои ќоѓазї  - </t>
  </si>
  <si>
    <t>ҳазор дона</t>
  </si>
  <si>
    <t xml:space="preserve">Қуттии картони  - </t>
  </si>
  <si>
    <t xml:space="preserve">Нахи пахта дар корхонахои калон - </t>
  </si>
  <si>
    <t xml:space="preserve">Тибит (линт) - </t>
  </si>
  <si>
    <t xml:space="preserve">Пат (Пух) - </t>
  </si>
  <si>
    <t xml:space="preserve">Торак (улюк) - </t>
  </si>
  <si>
    <t>Чигити пахта дар корхонахои калон</t>
  </si>
  <si>
    <t xml:space="preserve">Пахтаи курпабоб - </t>
  </si>
  <si>
    <t xml:space="preserve">Пахтаи тиббӣ - </t>
  </si>
  <si>
    <t xml:space="preserve">Либоси тагпуш - </t>
  </si>
  <si>
    <t>чуфт</t>
  </si>
  <si>
    <t>дона</t>
  </si>
  <si>
    <t xml:space="preserve">Либоси варзиши - </t>
  </si>
  <si>
    <t xml:space="preserve">Либоси кори - </t>
  </si>
  <si>
    <t xml:space="preserve">Либоси харби - </t>
  </si>
  <si>
    <t xml:space="preserve">Борхалта  - </t>
  </si>
  <si>
    <t xml:space="preserve">Футболка  - </t>
  </si>
  <si>
    <t xml:space="preserve">Ресмони  пахтагин (Калоба) - </t>
  </si>
  <si>
    <t xml:space="preserve">Риштаи пахтагин барои эхтиёчоти худи - </t>
  </si>
  <si>
    <t xml:space="preserve">Газворҳои пахтагии тайёр - </t>
  </si>
  <si>
    <t>ҳазор метри мураббаъ</t>
  </si>
  <si>
    <t xml:space="preserve">Матоъхои пахтагин барои эхтиёчоти худи - </t>
  </si>
  <si>
    <t>х.м2</t>
  </si>
  <si>
    <t xml:space="preserve">Синтипон - </t>
  </si>
  <si>
    <t xml:space="preserve">Газворҳо ҳамагӣ - </t>
  </si>
  <si>
    <t>Газвори абрешимии тайёр (атлас) -</t>
  </si>
  <si>
    <t xml:space="preserve">Матои адрас - </t>
  </si>
  <si>
    <t xml:space="preserve">Матоъҳои нобофта - </t>
  </si>
  <si>
    <t xml:space="preserve">Матои духоба  - </t>
  </si>
  <si>
    <t>метри мураббаъ</t>
  </si>
  <si>
    <t xml:space="preserve">Риштаи полиэтилени - </t>
  </si>
  <si>
    <t xml:space="preserve">Қолинҳо ва маснуоти қолин - </t>
  </si>
  <si>
    <t xml:space="preserve">Маҳсулоти дўзандагӣ - </t>
  </si>
  <si>
    <t xml:space="preserve">Либоси мактабӣ - </t>
  </si>
  <si>
    <t xml:space="preserve">Рўиҷои кашбофӣ - </t>
  </si>
  <si>
    <t xml:space="preserve">Корд - </t>
  </si>
  <si>
    <t xml:space="preserve">Сабад - </t>
  </si>
  <si>
    <t xml:space="preserve">Гаҳвора  - </t>
  </si>
  <si>
    <t xml:space="preserve">Танур - </t>
  </si>
  <si>
    <t xml:space="preserve">Рафидаю остинча - </t>
  </si>
  <si>
    <t xml:space="preserve">Сандуқ  - </t>
  </si>
  <si>
    <t xml:space="preserve">Курта (бачагона ва мардона) - </t>
  </si>
  <si>
    <t xml:space="preserve">Шим (брюк) - </t>
  </si>
  <si>
    <t xml:space="preserve">Пойафзол - </t>
  </si>
  <si>
    <t>ҳазор ҷуфт</t>
  </si>
  <si>
    <t xml:space="preserve">Пойафзоли резинӣ - </t>
  </si>
  <si>
    <t xml:space="preserve">пойфазоли харби - </t>
  </si>
  <si>
    <t xml:space="preserve">Уребчахо (подгузники) - </t>
  </si>
  <si>
    <t xml:space="preserve">Маҷмўи блокҳои дару тиреза - </t>
  </si>
  <si>
    <t xml:space="preserve">Дархои байни хучрави - </t>
  </si>
  <si>
    <t>м2</t>
  </si>
  <si>
    <t xml:space="preserve">Маводи чубу тахта - </t>
  </si>
  <si>
    <t xml:space="preserve">Дару тирезаи тахтагӣ  - </t>
  </si>
  <si>
    <t>метри квад.</t>
  </si>
  <si>
    <t xml:space="preserve">Сўзишвории дизелӣ - </t>
  </si>
  <si>
    <t>Омехтаи хушки сохтмони -</t>
  </si>
  <si>
    <t xml:space="preserve"> тонна</t>
  </si>
  <si>
    <t xml:space="preserve">Собуни моеъ - </t>
  </si>
  <si>
    <t xml:space="preserve">Моеъ барои шустани тиреза - </t>
  </si>
  <si>
    <t xml:space="preserve">Скоч - </t>
  </si>
  <si>
    <t xml:space="preserve">Рузномаҳо (нусхаҳои озоди нашр) - </t>
  </si>
  <si>
    <t>Маҳсулотҳои нашриёти -</t>
  </si>
  <si>
    <t xml:space="preserve">Мўҳр ва сика - </t>
  </si>
  <si>
    <t xml:space="preserve">Дафтар - </t>
  </si>
  <si>
    <t>хазор дона</t>
  </si>
  <si>
    <t xml:space="preserve">Клинкер - </t>
  </si>
  <si>
    <t xml:space="preserve">Семент - </t>
  </si>
  <si>
    <t>Оҳаки бинокорӣ -</t>
  </si>
  <si>
    <t xml:space="preserve">Хишти сафоли ороиши - </t>
  </si>
  <si>
    <t>ҳазор  дона</t>
  </si>
  <si>
    <t xml:space="preserve">охаксанг - </t>
  </si>
  <si>
    <t xml:space="preserve">Гаҷ - </t>
  </si>
  <si>
    <t xml:space="preserve">Хишти бинокорӣ - </t>
  </si>
  <si>
    <t xml:space="preserve">Хишти хом - </t>
  </si>
  <si>
    <t xml:space="preserve">Хишти сементӣ - </t>
  </si>
  <si>
    <t xml:space="preserve">Хишти роҳрав - </t>
  </si>
  <si>
    <t xml:space="preserve">Бетони сохтмонӣ - </t>
  </si>
  <si>
    <t xml:space="preserve">Хокаи санг - </t>
  </si>
  <si>
    <t xml:space="preserve">Латок  - </t>
  </si>
  <si>
    <t>метри куби</t>
  </si>
  <si>
    <t xml:space="preserve">Оҳану бетони васлшаванда - </t>
  </si>
  <si>
    <t xml:space="preserve">Газоблок - </t>
  </si>
  <si>
    <t xml:space="preserve">Пеноблок - </t>
  </si>
  <si>
    <t xml:space="preserve">Куми кварси - </t>
  </si>
  <si>
    <t xml:space="preserve">Ротбанд - </t>
  </si>
  <si>
    <t xml:space="preserve">Шпаклёфка - </t>
  </si>
  <si>
    <t xml:space="preserve">Плитаҳои оҳану бетон - </t>
  </si>
  <si>
    <t xml:space="preserve">Тахтасангҳои мармарӣ - </t>
  </si>
  <si>
    <t>Тахтасанг -</t>
  </si>
  <si>
    <t xml:space="preserve"> м2</t>
  </si>
  <si>
    <t xml:space="preserve">Санги ёдгорӣ - </t>
  </si>
  <si>
    <t xml:space="preserve">Тахтаҳои асбести (шифер) - </t>
  </si>
  <si>
    <t>ҳазор.тахтаи шарти</t>
  </si>
  <si>
    <t xml:space="preserve">Бомпушҳои оҳани - </t>
  </si>
  <si>
    <t>метри тулонӣ</t>
  </si>
  <si>
    <t xml:space="preserve">Сендвич панел - </t>
  </si>
  <si>
    <t xml:space="preserve">Металли №1 - </t>
  </si>
  <si>
    <t xml:space="preserve">Металли №2 (нукра) - </t>
  </si>
  <si>
    <t xml:space="preserve">Қубурҳои асбестӣ - </t>
  </si>
  <si>
    <t>км</t>
  </si>
  <si>
    <t xml:space="preserve">Қубурҳои метали - </t>
  </si>
  <si>
    <t>Рехтаи ранга  -</t>
  </si>
  <si>
    <t xml:space="preserve">Зарфҳои сафолӣ - </t>
  </si>
  <si>
    <t xml:space="preserve">Зарфҳои шишагин ба ҳисоби 0,5 литр - </t>
  </si>
  <si>
    <t xml:space="preserve">Зарфхои шишаги  - </t>
  </si>
  <si>
    <t xml:space="preserve">Арматураи сохтмонӣ - </t>
  </si>
  <si>
    <t xml:space="preserve">Пояҳои оҳанин - </t>
  </si>
  <si>
    <t xml:space="preserve">Қисмҳои эҳтиётӣ ба автобусҳо барои эҳтиёҷоти таъмир (бе қисмҳои барқӣ) - </t>
  </si>
  <si>
    <t xml:space="preserve">Таъмири қатораҳо - </t>
  </si>
  <si>
    <t xml:space="preserve">Мех - </t>
  </si>
  <si>
    <t xml:space="preserve">Профилхои алюмини барои дару тиреза  </t>
  </si>
  <si>
    <t xml:space="preserve">Профилҳои пластики  - </t>
  </si>
  <si>
    <t xml:space="preserve">Профилхои металли - </t>
  </si>
  <si>
    <t>метри квадрати</t>
  </si>
  <si>
    <t xml:space="preserve">профилхои метали - </t>
  </si>
  <si>
    <t xml:space="preserve">Маҳсулот аз пластикаи филизӣ - </t>
  </si>
  <si>
    <t xml:space="preserve">Дару тирезаҳои алюминӣ - </t>
  </si>
  <si>
    <t xml:space="preserve">Дару тирезаи пластики - </t>
  </si>
  <si>
    <t xml:space="preserve">Дастгоҳҳо ва қисмҳои эҳтиётӣ барои саноати савдо ва хўроки умумӣ - </t>
  </si>
  <si>
    <t xml:space="preserve">Қисмҳои эҳтиётӣ ба мошинҳои кишоварзӣ барои эҳтиёҷоти таъмир - </t>
  </si>
  <si>
    <t xml:space="preserve">Зарфи фўлодии сир додашуда - </t>
  </si>
  <si>
    <t xml:space="preserve">Қубурҳои пластикӣ - </t>
  </si>
  <si>
    <t>метр</t>
  </si>
  <si>
    <t xml:space="preserve">Шланги ПВХ - </t>
  </si>
  <si>
    <t>метри тулони</t>
  </si>
  <si>
    <t xml:space="preserve">Плитахои электрики-маиши - </t>
  </si>
  <si>
    <t xml:space="preserve">Печка - </t>
  </si>
  <si>
    <t xml:space="preserve">Пенопласт - </t>
  </si>
  <si>
    <t>Чароғҳои равшандиҳандаи светодиоди -</t>
  </si>
  <si>
    <t xml:space="preserve"> дона</t>
  </si>
  <si>
    <t xml:space="preserve">Махсулоти кабелӣ (симҳои печӣ) - </t>
  </si>
  <si>
    <t xml:space="preserve">Маҳсулоти кабелӣ (симҳои луч) - </t>
  </si>
  <si>
    <t xml:space="preserve">Кабелҳои қувваӣ барои шиддатнокӣ - </t>
  </si>
  <si>
    <t xml:space="preserve">Сузандору - </t>
  </si>
  <si>
    <t xml:space="preserve">Мебел, ҳамагӣ - </t>
  </si>
  <si>
    <t xml:space="preserve">Мебель, њамагї - </t>
  </si>
  <si>
    <t xml:space="preserve">Мебел барои хона - </t>
  </si>
  <si>
    <t xml:space="preserve">Мебел барои офис ва мактаб - </t>
  </si>
  <si>
    <t xml:space="preserve">Мебели кўдакона - </t>
  </si>
  <si>
    <t xml:space="preserve">Миз - </t>
  </si>
  <si>
    <t xml:space="preserve">Курси - </t>
  </si>
  <si>
    <t>Љевон -</t>
  </si>
  <si>
    <t xml:space="preserve">Фойтунчаи кудакона - </t>
  </si>
  <si>
    <t xml:space="preserve">Бозичаҳои кўдакона   - </t>
  </si>
  <si>
    <t>ҳазор.дона</t>
  </si>
  <si>
    <t xml:space="preserve">Электро скутер - </t>
  </si>
  <si>
    <t>адад</t>
  </si>
  <si>
    <t xml:space="preserve">Коркарди дуюмдараҷаи алюминий - </t>
  </si>
  <si>
    <t xml:space="preserve">Полиэтилен (пленка) - </t>
  </si>
  <si>
    <t xml:space="preserve">Андоваи минералӣ - </t>
  </si>
  <si>
    <t xml:space="preserve">Халтаҳои полипропиленӣ барои бастабандии ашёи хом - </t>
  </si>
  <si>
    <t xml:space="preserve">Маҳсулоти заргарӣ - </t>
  </si>
  <si>
    <t xml:space="preserve">Маҳсулоти пластмассагӣ - </t>
  </si>
  <si>
    <t>ҳаз. дона</t>
  </si>
  <si>
    <t>Халтаҳои полиэтилени барои бозор -</t>
  </si>
  <si>
    <t xml:space="preserve">колабхои зарфхои пластики - </t>
  </si>
  <si>
    <t>Сарпушакхо -</t>
  </si>
  <si>
    <t xml:space="preserve">Шишаи сохтмони  - </t>
  </si>
  <si>
    <t xml:space="preserve">Сарпўшаки зарфҳои шишагин  - </t>
  </si>
  <si>
    <t xml:space="preserve">Симхои охани - </t>
  </si>
  <si>
    <t xml:space="preserve">Симтур - </t>
  </si>
  <si>
    <t xml:space="preserve">Риштаи полипропилени - </t>
  </si>
  <si>
    <t xml:space="preserve">Резаи резини - </t>
  </si>
  <si>
    <t xml:space="preserve">Пардаи полиэтилени  - </t>
  </si>
  <si>
    <t xml:space="preserve">Доломит - </t>
  </si>
  <si>
    <t xml:space="preserve">Рубероид (толф) - </t>
  </si>
  <si>
    <t>хазор метри мурабаъ</t>
  </si>
  <si>
    <t xml:space="preserve">Фарши руйпуши тахтагин - </t>
  </si>
  <si>
    <t xml:space="preserve">Блоки мармари - </t>
  </si>
  <si>
    <t xml:space="preserve">Сангхои ороиши барои намои бинохо - </t>
  </si>
  <si>
    <t>метри 2</t>
  </si>
  <si>
    <t xml:space="preserve">Каторсанг (бардюр) - </t>
  </si>
  <si>
    <t>Махсулотхои армугони -</t>
  </si>
  <si>
    <t xml:space="preserve"> хазор дона</t>
  </si>
  <si>
    <t xml:space="preserve">Махсулоти кулолгари - </t>
  </si>
  <si>
    <t>х.сомони</t>
  </si>
  <si>
    <t>Бастубанди махсулоти кишоварзи -</t>
  </si>
  <si>
    <t>Эмулсия -</t>
  </si>
  <si>
    <t xml:space="preserve">Панчарахои оханин - </t>
  </si>
  <si>
    <t xml:space="preserve">Конструксияхои филизи барои корхои сохтмони - </t>
  </si>
  <si>
    <t xml:space="preserve">Маҳсулоти тунукагӣ  - </t>
  </si>
  <si>
    <t xml:space="preserve">Коркарди санг - </t>
  </si>
  <si>
    <t xml:space="preserve">Симчубхои оханин - </t>
  </si>
  <si>
    <t xml:space="preserve">Қувваи барқ истеҳсол кардаанд, ҳамагӣ - </t>
  </si>
  <si>
    <t>млн. квт. соат</t>
  </si>
  <si>
    <t xml:space="preserve">Қувваи барқ, ки нерўгоҳҳои обӣ истеҳсол кардаанд - </t>
  </si>
  <si>
    <t xml:space="preserve">Махсулоти тушпера - </t>
  </si>
  <si>
    <t xml:space="preserve">Нахи шишагин (истехсоли ресмон) </t>
  </si>
  <si>
    <t xml:space="preserve">Қолинҳои тафтингӣ - </t>
  </si>
  <si>
    <t xml:space="preserve">Гилеми дастбофт - </t>
  </si>
  <si>
    <t xml:space="preserve">Маҳсулоти ҷўробу пайпоқ - </t>
  </si>
  <si>
    <t xml:space="preserve">Маҳсулоти кашбофӣ - </t>
  </si>
  <si>
    <t xml:space="preserve">Маҳсулоти дўзандагии бачагона - </t>
  </si>
  <si>
    <t xml:space="preserve">Матрас - </t>
  </si>
  <si>
    <t xml:space="preserve">Курпа - </t>
  </si>
  <si>
    <t xml:space="preserve">Рахти хоб - </t>
  </si>
  <si>
    <t xml:space="preserve">Махсулоти чуробу пайпок (бастабанди) -  </t>
  </si>
  <si>
    <t>хазор. чуфт</t>
  </si>
  <si>
    <t xml:space="preserve">Коркарди пӯст - </t>
  </si>
  <si>
    <t xml:space="preserve">Пойафзоли бачагона - </t>
  </si>
  <si>
    <t>ҳазор сомонӣ</t>
  </si>
  <si>
    <t xml:space="preserve">Партови пуст - </t>
  </si>
  <si>
    <t xml:space="preserve">Курпачаи қурама (қроқ) - </t>
  </si>
  <si>
    <t>Болишти гулдӯзӣ -</t>
  </si>
  <si>
    <t xml:space="preserve">Тоқӣ - </t>
  </si>
  <si>
    <t xml:space="preserve">Сузани - </t>
  </si>
  <si>
    <t xml:space="preserve">Курта ва пойчомаи чакан - </t>
  </si>
  <si>
    <t xml:space="preserve">Миёнбанд - </t>
  </si>
  <si>
    <t xml:space="preserve">Чома - </t>
  </si>
  <si>
    <t xml:space="preserve">Қогази ташноб - </t>
  </si>
  <si>
    <t xml:space="preserve">Сачокхои намнок - </t>
  </si>
  <si>
    <t xml:space="preserve">Сачокчахои хушк - </t>
  </si>
  <si>
    <t xml:space="preserve">Қоғаз - </t>
  </si>
  <si>
    <t xml:space="preserve">Бензин - </t>
  </si>
  <si>
    <t xml:space="preserve">Равганхои молидании техники - </t>
  </si>
  <si>
    <t>Антифриз -</t>
  </si>
  <si>
    <t xml:space="preserve">Истеҳсоли асфалт - </t>
  </si>
  <si>
    <t>Мазут -</t>
  </si>
  <si>
    <t xml:space="preserve">Ширеш - </t>
  </si>
  <si>
    <t xml:space="preserve">Кислород  - </t>
  </si>
  <si>
    <t>метр куб</t>
  </si>
  <si>
    <t xml:space="preserve">Углекислота - </t>
  </si>
  <si>
    <t xml:space="preserve">Фторид кальция (флюорит) CaF2 - </t>
  </si>
  <si>
    <t xml:space="preserve">Собуни хоҷагӣ - </t>
  </si>
  <si>
    <t xml:space="preserve">Хокаи ҷомашўӣ - </t>
  </si>
  <si>
    <t xml:space="preserve">Собуни мушкин - </t>
  </si>
  <si>
    <t xml:space="preserve">Ранги сохтмонӣ - </t>
  </si>
  <si>
    <t xml:space="preserve">Тахрангмол (грунтовка) - </t>
  </si>
  <si>
    <t>литр</t>
  </si>
  <si>
    <t xml:space="preserve">Моеъи зарфшўи - </t>
  </si>
  <si>
    <t>Ҳисобот                         соли 2025</t>
  </si>
  <si>
    <t>Баҳодиҳӣ                 соли 2026</t>
  </si>
  <si>
    <t>Дурнамо                                   соли 2027</t>
  </si>
  <si>
    <t>Истеҳсоли нерӯи барқ –                   млн. кВт/соат,      ҳамагӣ</t>
  </si>
  <si>
    <t xml:space="preserve">  </t>
  </si>
  <si>
    <t>млн. сомонӣ</t>
  </si>
  <si>
    <t>Истеҳсоли нерӯи барқ, ҳамагӣ, бе НБО-ҳои хурд, млн. кВт/соат</t>
  </si>
  <si>
    <t xml:space="preserve">   </t>
  </si>
  <si>
    <t>аз он ҷумла:</t>
  </si>
  <si>
    <t>НБО-и Қайроқум млн. кВт/соат</t>
  </si>
  <si>
    <t xml:space="preserve">Нерӯгоҳи барқи офтобӣ дар ноҳияи Ашт– млн. кВт/соат </t>
  </si>
  <si>
    <t>НБО-хои хурд млн. кВт/с</t>
  </si>
  <si>
    <r>
      <rPr>
        <b/>
        <sz val="16"/>
        <color indexed="8"/>
        <rFont val="Times New Roman"/>
        <family val="1"/>
        <charset val="204"/>
      </rPr>
      <t xml:space="preserve">Ҷадвали 7. Дурнамои нишондиҳандаҳои рушди соҳаи нафту газ барои солҳои 2027-2029                                                                                                                                              </t>
    </r>
    <r>
      <rPr>
        <b/>
        <sz val="12"/>
        <color indexed="8"/>
        <rFont val="Times New Roman"/>
        <family val="1"/>
        <charset val="204"/>
      </rPr>
      <t/>
    </r>
  </si>
  <si>
    <t>Параметрои дурнамо</t>
  </si>
  <si>
    <t>Истихроҷи нафт (якҷоя бо конденсати газӣ) - ҳамагӣ, тонна</t>
  </si>
  <si>
    <t>ҶДММ «Петролеум - Суғд»</t>
  </si>
  <si>
    <t>Истихроҷи гази табиӣ –ҳамагӣ ҳаз.м3, аз ҷумла</t>
  </si>
  <si>
    <t>ҶДММ «Петролеум – Суғд»</t>
  </si>
  <si>
    <r>
      <t xml:space="preserve">Ҷадвали 8. Дурнамои нишондиҳандаҳои корҳои геологӣ-иктишофӣ барои солҳои 2027-2029                                      ________________________________________________________________________                                                                                               </t>
    </r>
    <r>
      <rPr>
        <sz val="11"/>
        <color indexed="8"/>
        <rFont val="Times New Roman"/>
        <family val="1"/>
        <charset val="204"/>
      </rPr>
      <t>(вазорату идораҳо, корхонаҳо ва мақомоти иҷроияи ҳокимияти давлатӣ)</t>
    </r>
  </si>
  <si>
    <r>
      <t>Корҳои ҷустуҷӯию геологӣ -</t>
    </r>
    <r>
      <rPr>
        <sz val="14"/>
        <color indexed="8"/>
        <rFont val="Times New Roman"/>
        <family val="1"/>
        <charset val="204"/>
      </rPr>
      <t>ҳамагӣ</t>
    </r>
  </si>
  <si>
    <t>КВ "Экспедитсияи иктишофии геологии Могиён"</t>
  </si>
  <si>
    <t>КВ "Экспедитсияи иктишофии геологии Кайроккум"</t>
  </si>
  <si>
    <t>ЧСК "Сугднафтугаз"</t>
  </si>
  <si>
    <t>Саридораи геологияи назди ҲҶТ</t>
  </si>
  <si>
    <t>Вазорати саноат ва техналогияҳои нав</t>
  </si>
  <si>
    <t>Дигар сарчашмаҳо</t>
  </si>
  <si>
    <t xml:space="preserve">барои солњои 2027-2029 </t>
  </si>
  <si>
    <t>вилояти Суғд</t>
  </si>
  <si>
    <t>Њисобот соли 2025</t>
  </si>
  <si>
    <t>Бањодињӣ соли 2026</t>
  </si>
  <si>
    <t>бо њаљм</t>
  </si>
  <si>
    <t>Њаљми умумии њудуди обгирї аз иншоотњои табиӣ (млн. метри мукааб)</t>
  </si>
  <si>
    <t>Њаљми гардиши об ва оби дубора истифодашаванда-њамагї:                        (млн. метри мукааб)</t>
  </si>
  <si>
    <t>Амнияти зироатњои кишоварзї аз касалї ва њашаротњои зараровар–њамагї: (њазор гектар)</t>
  </si>
  <si>
    <t>-бо методи биологї</t>
  </si>
  <si>
    <t>-бо методи кимиёвї</t>
  </si>
  <si>
    <t>Обтаъминкунї – њамагї (км),                        аз љумла:</t>
  </si>
  <si>
    <t>водопроводњои магистралї (км)</t>
  </si>
  <si>
    <t>ҳавлигї (км)</t>
  </si>
  <si>
    <t>Сохтмону таъмири шабакањо (км)</t>
  </si>
  <si>
    <t>Заминњои нави азхудашаванда (гектар)</t>
  </si>
  <si>
    <t>Заминњои барќароршаванда (гектар)             (ба гардиш ворид кардашуда)</t>
  </si>
  <si>
    <t xml:space="preserve">сохтмони шабакахо     </t>
  </si>
  <si>
    <t>Дарозии шабакахо дар Барномаи 2026-30</t>
  </si>
  <si>
    <t xml:space="preserve">Љадвали 10. Дурнамои нишондињандањои рушди соҳаи кишоварзӣ дар вилояти Суғд барои солҳои 2027-2029                                                                                                                                                                                                                                                                                                                                                                                                                    </t>
  </si>
  <si>
    <t>Нишондињанда</t>
  </si>
  <si>
    <t>бо нархњои соли 2025</t>
  </si>
  <si>
    <t>бо нархњои соли 2024</t>
  </si>
  <si>
    <t>26484,5</t>
  </si>
  <si>
    <t>17496,0</t>
  </si>
  <si>
    <t>8988,5</t>
  </si>
  <si>
    <t>24,6</t>
  </si>
  <si>
    <t xml:space="preserve">     </t>
  </si>
  <si>
    <t xml:space="preserve">Ҷадвали 10. Дурнамои нишондиҳандаҳои рушди соҳаи кишоварзӣ барои солҳои 2028-2029 </t>
  </si>
  <si>
    <t>(Аз ҳисоби ҳамаи шаклҳои хоҷагидорӣ)</t>
  </si>
  <si>
    <t>вилояти СУҒД</t>
  </si>
  <si>
    <t>ҳисобот соли 2025</t>
  </si>
  <si>
    <t>Растанипарварӣ (га)</t>
  </si>
  <si>
    <t>Замини шудгор</t>
  </si>
  <si>
    <t>аз он ҷумла обӣ</t>
  </si>
  <si>
    <t>Мазраъ ҳамагӣ</t>
  </si>
  <si>
    <t>аз он ҷумла: обӣ</t>
  </si>
  <si>
    <t>Майдони умумии кишоварзӣ дар   ҳамаи шаклҳои хоҷагидорӣ)- га</t>
  </si>
  <si>
    <t xml:space="preserve">ғалладона </t>
  </si>
  <si>
    <t>аз он ҷумла гандум</t>
  </si>
  <si>
    <t xml:space="preserve">Пахта </t>
  </si>
  <si>
    <t>дигар зироатьои техникӣ</t>
  </si>
  <si>
    <t>Картошка</t>
  </si>
  <si>
    <t>Сабзавот</t>
  </si>
  <si>
    <t>аз ҷумла пиёз</t>
  </si>
  <si>
    <t>сабзӣ</t>
  </si>
  <si>
    <t>Полизӣ</t>
  </si>
  <si>
    <t>Зироати хӯроки чорво</t>
  </si>
  <si>
    <t>Майдони боғҳои мевадиҳанда</t>
  </si>
  <si>
    <t>аз он ҷумла: тухмдор</t>
  </si>
  <si>
    <t>аз он себ</t>
  </si>
  <si>
    <t>донакдор</t>
  </si>
  <si>
    <t>аз он зардолу</t>
  </si>
  <si>
    <t>Майдони ангур</t>
  </si>
  <si>
    <t>ҳосилнокии зироатҳои кишоварзӣ с/га</t>
  </si>
  <si>
    <t>дигар зироатҳои техникӣ</t>
  </si>
  <si>
    <t>х</t>
  </si>
  <si>
    <t>Ҳосилнокии боғҳои мевадиҳанда</t>
  </si>
  <si>
    <t xml:space="preserve"> ангур</t>
  </si>
  <si>
    <t>Истеҳсоли маҳсулоти кишоварзӣ (тонна)</t>
  </si>
  <si>
    <t>дигар зироатьои техникц</t>
  </si>
  <si>
    <t>Полизц</t>
  </si>
  <si>
    <t>Истеҳсоли  мевагиҳо</t>
  </si>
  <si>
    <t xml:space="preserve"> Ангур</t>
  </si>
  <si>
    <t>Саршумори чорво ва паранда - сар</t>
  </si>
  <si>
    <t>Чорвои калони шохдор</t>
  </si>
  <si>
    <t>аз он модагов</t>
  </si>
  <si>
    <t>Бузу гӯсфанд</t>
  </si>
  <si>
    <t>Паранда</t>
  </si>
  <si>
    <t>асп</t>
  </si>
  <si>
    <t>оилаи занбӯри асал</t>
  </si>
  <si>
    <t>Истеҳсоли маҳсулоти чорводорӣ - тонна</t>
  </si>
  <si>
    <t>Гӯшти чорво ва паранда бо вазни зинда</t>
  </si>
  <si>
    <t>аз ҷумла гӯшти паранда</t>
  </si>
  <si>
    <t>гӯшти моҳӣ</t>
  </si>
  <si>
    <t>Шир</t>
  </si>
  <si>
    <t>Тухм - млн. дона</t>
  </si>
  <si>
    <t>Пашм</t>
  </si>
  <si>
    <t>Пилла</t>
  </si>
  <si>
    <t>Асал</t>
  </si>
  <si>
    <t>Ҷадвали 10. (А) Нишондиҳандаҳои дурнамои рушди соҳаи кишоварзӣ барои солҳои 2028-2029</t>
  </si>
  <si>
    <t>Саршумори чорво ва парранда - сар</t>
  </si>
  <si>
    <t>Парранда</t>
  </si>
  <si>
    <t>оилаи замб=ри асал</t>
  </si>
  <si>
    <t>Истеҳсоли маҳсулоти чорводорӣ (тонна)</t>
  </si>
  <si>
    <t>Гӯшти чорво ва парранда бо вазни зинда</t>
  </si>
  <si>
    <t>аз ҷумла гӯшти парранда</t>
  </si>
  <si>
    <t>Тухм - млн.дона</t>
  </si>
  <si>
    <t>Хоҷагиҳои ҷамоавӣ</t>
  </si>
  <si>
    <t>Ҷадвали 10. (Б) Нишондиҳандаҳои дурнамои рушди соҳаи кишоварзӣ барои солҳои 2028-2029</t>
  </si>
  <si>
    <t>Хоҷагиҳои деҳқонӣ (фермерӣ)</t>
  </si>
  <si>
    <t>Ҷадвали 10. (в) Нишондиҳандаҳои дурнамои рушди соҳаи кишоварзӣ барои солҳои 2028-2029</t>
  </si>
  <si>
    <r>
      <rPr>
        <b/>
        <sz val="14"/>
        <color indexed="8"/>
        <rFont val="TAJIKAN"/>
      </rPr>
      <t xml:space="preserve">Ҷадвали 11. Нишондиҳандаҳои дурнамои истеҳсоли маҳсулоти асосии кишоварзӣ дар  ҳамаи шаклҳои хоҷагидорӣ аз рӯи шаьру ноьияьои вилояти Сущд барои солҳои  2027-2029                                                                                                    ________________________________________________________________________
</t>
    </r>
    <r>
      <rPr>
        <sz val="14"/>
        <color indexed="8"/>
        <rFont val="TAJIKAN"/>
      </rPr>
      <t>(вазорату идораҳо, корхонаҳо ва мақомоти иҷроияи ҳокимияти давлатӣ)</t>
    </r>
  </si>
  <si>
    <t>(ҳазор тонна)</t>
  </si>
  <si>
    <t xml:space="preserve">ҒАЛЛАДОНАГЦ  дар вилоят ҳамагӣ </t>
  </si>
  <si>
    <t>Айнц</t>
  </si>
  <si>
    <t>Ашт</t>
  </si>
  <si>
    <t>Б.Щафуров</t>
  </si>
  <si>
    <t>Деваштич</t>
  </si>
  <si>
    <t>Ж.Расулов</t>
  </si>
  <si>
    <t>Зафаробод</t>
  </si>
  <si>
    <t>Истаравшан</t>
  </si>
  <si>
    <t>Исфара</t>
  </si>
  <si>
    <t>Конибодом</t>
  </si>
  <si>
    <t>К=ь.Мастчоь</t>
  </si>
  <si>
    <t>Мастчоь</t>
  </si>
  <si>
    <t>Спитамен</t>
  </si>
  <si>
    <t>Панжакент</t>
  </si>
  <si>
    <t>Шаьристон</t>
  </si>
  <si>
    <t>Хужанд</t>
  </si>
  <si>
    <t>Гулистон</t>
  </si>
  <si>
    <t>Б=стон</t>
  </si>
  <si>
    <t>Истиылол</t>
  </si>
  <si>
    <t xml:space="preserve">аз он ГАНДУМ  дар  вилоят ҳамагӣ </t>
  </si>
  <si>
    <t xml:space="preserve">ПАХТА дар вилоят ҳамагӣ </t>
  </si>
  <si>
    <t>КАРТОШКА дар  вилоят ҳамагӣ</t>
  </si>
  <si>
    <t>САБЗАВОТ дар  вилоят  ҳамагӣ</t>
  </si>
  <si>
    <t xml:space="preserve">аз он ПИЁЗ дар вилоят ҳамагӣ </t>
  </si>
  <si>
    <t xml:space="preserve">аз он САБЗЦ дар вилоят ҳамагӣ </t>
  </si>
  <si>
    <t xml:space="preserve">ПОЛЕЗЦ дар вилоят ҳамагӣ </t>
  </si>
  <si>
    <t xml:space="preserve">МЕВАГИЬО дар вилоят ҳамагӣ </t>
  </si>
  <si>
    <t xml:space="preserve">АНГУР дар вилоят ҳамагӣ </t>
  </si>
  <si>
    <t xml:space="preserve">Г=шт бо вазни зинда дар вилоят ҳамагӣ </t>
  </si>
  <si>
    <t xml:space="preserve">Шир дар вилоят ҳамагӣ </t>
  </si>
  <si>
    <t xml:space="preserve">Тухм ьазор. дона дар вилоят ҳамагӣ </t>
  </si>
  <si>
    <t xml:space="preserve">Пашм дар вилоят ҳамагӣ </t>
  </si>
  <si>
    <t xml:space="preserve">Асал дар вилоят ҳамагӣ </t>
  </si>
  <si>
    <t xml:space="preserve">Пилла дар вилоят ҳамагӣ </t>
  </si>
  <si>
    <t xml:space="preserve">Ҷадвали 13.   Дурнамои нишондиҳандаҳои ҳаҷми сармоягузорҳои хориҷӣ ба иқтисодиёти вилояти Суғд                                                               барои солҳои 2027-2029 </t>
  </si>
  <si>
    <t>(соҳавӣ)</t>
  </si>
  <si>
    <t>хазор доллар</t>
  </si>
  <si>
    <t>Номгӯи соҳа</t>
  </si>
  <si>
    <t>Маблаѓи умумии лоиња</t>
  </si>
  <si>
    <t>Маблаѓи сармояи хориљї барои татбиќи лоиња</t>
  </si>
  <si>
    <t>Њисобот                         соли 2025</t>
  </si>
  <si>
    <t>Бањодињӣ                 соли 2026</t>
  </si>
  <si>
    <t>Маориф</t>
  </si>
  <si>
    <t>Тандурустӣ</t>
  </si>
  <si>
    <t>Кишоварзӣ</t>
  </si>
  <si>
    <t>Обтаъминкунӣ</t>
  </si>
  <si>
    <t>Энергетика</t>
  </si>
  <si>
    <t>Нақлиёт</t>
  </si>
  <si>
    <t>Экология</t>
  </si>
  <si>
    <t xml:space="preserve">Ҳамагӣ карз ва грант </t>
  </si>
  <si>
    <t>Саноат</t>
  </si>
  <si>
    <t>Сохтмон</t>
  </si>
  <si>
    <t xml:space="preserve">Молия </t>
  </si>
  <si>
    <t>Савдои яклухт ва чакана</t>
  </si>
  <si>
    <t>Дигар соҳаҳо</t>
  </si>
  <si>
    <t xml:space="preserve">Ҳамагӣ сармояи мустақим </t>
  </si>
  <si>
    <t>Дигар сармоягузориҳо</t>
  </si>
  <si>
    <t xml:space="preserve">Ҳаҷми умумии сармояи хориҷӣ </t>
  </si>
  <si>
    <t>(минтақавӣ)</t>
  </si>
  <si>
    <t>Номгӯи шаҳру ноҳия</t>
  </si>
  <si>
    <t xml:space="preserve">аз ҷумла. </t>
  </si>
  <si>
    <t>Хуҷанд</t>
  </si>
  <si>
    <t xml:space="preserve">Бобоҷон Ғафуров </t>
  </si>
  <si>
    <t xml:space="preserve">Гулистон </t>
  </si>
  <si>
    <t xml:space="preserve">Айнц </t>
  </si>
  <si>
    <t>Бустон</t>
  </si>
  <si>
    <t xml:space="preserve">мувофиқи вилоят </t>
  </si>
  <si>
    <t xml:space="preserve">Хуҷанд </t>
  </si>
  <si>
    <t>Панҷакент</t>
  </si>
  <si>
    <t>Шаҳристон</t>
  </si>
  <si>
    <t>Ҷ.Расулов</t>
  </si>
  <si>
    <t>Истиқлол</t>
  </si>
  <si>
    <t xml:space="preserve">Зафаробод </t>
  </si>
  <si>
    <t>Б.Ғафуров</t>
  </si>
  <si>
    <t>Мастчоҳ</t>
  </si>
  <si>
    <t xml:space="preserve">Деваштич </t>
  </si>
  <si>
    <t xml:space="preserve">Исфара </t>
  </si>
  <si>
    <t>Айни</t>
  </si>
  <si>
    <t xml:space="preserve"> К. Мастчоҳ</t>
  </si>
  <si>
    <r>
      <rPr>
        <b/>
        <sz val="14"/>
        <color indexed="8"/>
        <rFont val="Times New Roman Tj"/>
        <family val="1"/>
        <charset val="204"/>
      </rPr>
      <t xml:space="preserve">Љадвали 13 (А). Дурнамои љалби сармояи мустаќими хориљї  барои солњои  2027-2029                                                                                                                                                                                                     (минтаќавї)                                                                                                                                                                                                                                                         вилояти Суғд </t>
    </r>
    <r>
      <rPr>
        <sz val="14"/>
        <color indexed="8"/>
        <rFont val="Times New Roman Tj"/>
        <family val="1"/>
        <charset val="204"/>
      </rPr>
      <t xml:space="preserve"> </t>
    </r>
    <r>
      <rPr>
        <b/>
        <sz val="14"/>
        <color indexed="8"/>
        <rFont val="Times New Roman Tj"/>
        <family val="1"/>
        <charset val="204"/>
      </rPr>
      <t xml:space="preserve">                                                            </t>
    </r>
  </si>
  <si>
    <t>(њазор доллар)</t>
  </si>
  <si>
    <t xml:space="preserve">Номгўи лоиња
(иќтидорњо)
</t>
  </si>
  <si>
    <t xml:space="preserve">Маблаѓи сармояи хориљии азхудшуда  </t>
  </si>
  <si>
    <t>Номгўи лоиња
(иќтидорњо)</t>
  </si>
  <si>
    <t xml:space="preserve">Љадвали 15. Дурнамои нишондињандањои соњаи наќлиёт                                                                                      </t>
  </si>
  <si>
    <t>Њаљми боркашонї –њамагї (млн. тонна)</t>
  </si>
  <si>
    <t>аз он љумла:</t>
  </si>
  <si>
    <t>бо наќлиёти роњи оњан</t>
  </si>
  <si>
    <t>бо наќлиёти њавої *</t>
  </si>
  <si>
    <t>бо наќлиёти автомобилї њамагї</t>
  </si>
  <si>
    <t>аз он - боркашонии байналхалќї</t>
  </si>
  <si>
    <t>Гардиши бор – њамагї (млн.т/км)</t>
  </si>
  <si>
    <t>бо наќлиёти њавої</t>
  </si>
  <si>
    <t>-</t>
  </si>
  <si>
    <t>Мусофиркашонї – њамагї (млн. мусофир)</t>
  </si>
  <si>
    <t>- бо наќлиёти роњи оњан</t>
  </si>
  <si>
    <t>- бо наќлиёти њавої</t>
  </si>
  <si>
    <t>- бо наќлиёти автомобилї – њамагї</t>
  </si>
  <si>
    <t>аз он - мусофиркашонии байналхалќї</t>
  </si>
  <si>
    <t xml:space="preserve"> - бо наќлиёти барќї -троллейбусњо</t>
  </si>
  <si>
    <t>Гардиши мусофирон - њамагї (млн. мусс/км)</t>
  </si>
  <si>
    <t>аз он - мусофиргардиши байналхалќї</t>
  </si>
  <si>
    <t xml:space="preserve"> - бо наќлиёти баркї -троллейбусњо</t>
  </si>
  <si>
    <t>барои солҳои 2027-2029</t>
  </si>
  <si>
    <t xml:space="preserve"> вилояти Суғд</t>
  </si>
  <si>
    <t>Дарозии умумии роњњои автомобилгард – њамагї</t>
  </si>
  <si>
    <t>Аз дарозии умумии роњњо:</t>
  </si>
  <si>
    <t>роњњои истифодаи умум – њамагї (км)</t>
  </si>
  <si>
    <t>аз он љумла: бо болопўши сахт*</t>
  </si>
  <si>
    <t>аз онњо: бо болопўши мукаммал</t>
  </si>
  <si>
    <t>Роњњо аз рўи ањамияташон</t>
  </si>
  <si>
    <t>байналмилалӣ</t>
  </si>
  <si>
    <r>
      <t>ҷ</t>
    </r>
    <r>
      <rPr>
        <sz val="14"/>
        <color indexed="8"/>
        <rFont val="Times New Roman Tj"/>
        <family val="1"/>
        <charset val="204"/>
      </rPr>
      <t>умњуриявї</t>
    </r>
  </si>
  <si>
    <t>мањаллї</t>
  </si>
  <si>
    <t>Дарозии роњњои оњан – њамагї: (км)</t>
  </si>
  <si>
    <t xml:space="preserve">Ҷадвали 17. Нишондиҳандаҳои дурнамои бозори истеъмолӣ барои солҳои 2026-2028 </t>
  </si>
  <si>
    <t>(млн. сомонӣ)</t>
  </si>
  <si>
    <t>Ҳисоботи соли 2024</t>
  </si>
  <si>
    <t>Баҳодиҳии соли 2025</t>
  </si>
  <si>
    <t xml:space="preserve">Дурнамо барои соли 2026                             </t>
  </si>
  <si>
    <t xml:space="preserve">Параметрњои дурнамо        </t>
  </si>
  <si>
    <t>соли 2027</t>
  </si>
  <si>
    <t>суръати афзоиши воқеъӣ  (бо фоиз)</t>
  </si>
  <si>
    <t>суръати афзоиши воқеъӣ (бо фоиз)</t>
  </si>
  <si>
    <t xml:space="preserve">Ҳаҷми умумии  гардиши савдои дохилӣ дар ҳамаи соҳаҳо </t>
  </si>
  <si>
    <t>гардиши савдои чакана</t>
  </si>
  <si>
    <t>савдои электронӣ</t>
  </si>
  <si>
    <t>Ҳаҷми умумии хизматрасонии пулакӣ дар ҳамаи соҳаҳо</t>
  </si>
  <si>
    <t>хизматрасонии                                пулакӣ ба аҳолӣ</t>
  </si>
  <si>
    <t>Ҳаҷми хизматрасонии меҳмонхонаҳо ва тарабхонаҳо</t>
  </si>
  <si>
    <t>Содирот хамагӣ</t>
  </si>
  <si>
    <t>млн. доллар</t>
  </si>
  <si>
    <t>аз он чумла:</t>
  </si>
  <si>
    <t>Нахи пахта</t>
  </si>
  <si>
    <t>њазор тонна</t>
  </si>
  <si>
    <t>Махсулоти кишоварзӣ</t>
  </si>
  <si>
    <t>аз он:</t>
  </si>
  <si>
    <t>махсулоти консервагӣ</t>
  </si>
  <si>
    <t>хушкмева</t>
  </si>
  <si>
    <t>пиёз</t>
  </si>
  <si>
    <t>дигар маҳсулоти кишоварзӣ</t>
  </si>
  <si>
    <t>Калобаи пахтагӣ</t>
  </si>
  <si>
    <t>Либосворӣ</t>
  </si>
  <si>
    <t>Маъдан ва консентрат</t>
  </si>
  <si>
    <t>Сурма ва маҳсулоти он</t>
  </si>
  <si>
    <t>Мис ва маҳсулоти он</t>
  </si>
  <si>
    <t>Ангишт</t>
  </si>
  <si>
    <t>ҳазор тонна</t>
  </si>
  <si>
    <t>Чарм</t>
  </si>
  <si>
    <t>Обҳои ташнагишикан</t>
  </si>
  <si>
    <t>млн.  литр</t>
  </si>
  <si>
    <t>Дигарҳо</t>
  </si>
  <si>
    <t>Воридот хамагӣ</t>
  </si>
  <si>
    <t>Махсулоти нафтӣ</t>
  </si>
  <si>
    <t>бензин</t>
  </si>
  <si>
    <t xml:space="preserve"> сузишвории дизелӣ</t>
  </si>
  <si>
    <t>сузишвории авиатсионӣ</t>
  </si>
  <si>
    <t>дигар намуди               маҳсулоти нафтӣ</t>
  </si>
  <si>
    <t>Гази моеъ</t>
  </si>
  <si>
    <t>Воситахои наклиёт</t>
  </si>
  <si>
    <t>њазор дона</t>
  </si>
  <si>
    <t>Шакар</t>
  </si>
  <si>
    <t>Ғалла</t>
  </si>
  <si>
    <t>Орд</t>
  </si>
  <si>
    <t>Равгани растанӣ</t>
  </si>
  <si>
    <t>Гушти мург</t>
  </si>
  <si>
    <t>Чубу тахта</t>
  </si>
  <si>
    <t>њазор м. м</t>
  </si>
  <si>
    <t>Семент</t>
  </si>
  <si>
    <t>Нурихои минералӣ</t>
  </si>
  <si>
    <t>Махсулоти фарматсевтӣ</t>
  </si>
  <si>
    <t>Кошин</t>
  </si>
  <si>
    <t>Шифер</t>
  </si>
  <si>
    <t>Рангхо ва локхо</t>
  </si>
  <si>
    <t>Таҷҳизоти саноатӣ</t>
  </si>
  <si>
    <t>Дастгоҳҳои электрикӣ</t>
  </si>
  <si>
    <t>Љадвали 19. Дурнамои нишондињандањои рушди молњои асосии содиротиву воридотї                                                                                                                                                                                                                              барои солњои   2027-2029                                                                                                                                                                             Вилояти Суғд</t>
  </si>
  <si>
    <t xml:space="preserve">Љадвали 18. Нишондињандањои дурнамои рушди гардиши савдои хориљї                                                                                                                                                                                             </t>
  </si>
  <si>
    <t xml:space="preserve">(млн. доллар)    </t>
  </si>
  <si>
    <t>Њисобот           соли 2025</t>
  </si>
  <si>
    <t>Бањодињӣ             соли 2026</t>
  </si>
  <si>
    <t>Дурнамо             соли 2027</t>
  </si>
  <si>
    <t>Гардиши савдои хориљї</t>
  </si>
  <si>
    <t>аз он: содирот</t>
  </si>
  <si>
    <t>воридот</t>
  </si>
  <si>
    <t>Тароз (салдо)-и гардиши  савдои хориљї</t>
  </si>
  <si>
    <r>
      <t>(њазор сомон</t>
    </r>
    <r>
      <rPr>
        <sz val="10.5"/>
        <color theme="1"/>
        <rFont val="Times New Roman"/>
        <family val="1"/>
        <charset val="204"/>
      </rPr>
      <t>ӣ</t>
    </r>
    <r>
      <rPr>
        <sz val="10.5"/>
        <color theme="1"/>
        <rFont val="Times New Roman Tj"/>
        <family val="1"/>
        <charset val="204"/>
      </rPr>
      <t>)</t>
    </r>
  </si>
  <si>
    <t xml:space="preserve">Њисобот          соли 2025 </t>
  </si>
  <si>
    <t xml:space="preserve">Бањодињї              соли 2026 </t>
  </si>
  <si>
    <t>Дурнамо</t>
  </si>
  <si>
    <t>Бо њаљм</t>
  </si>
  <si>
    <t>Бо фоиз</t>
  </si>
  <si>
    <t>Маблаѓгузории КИТ  (корњои илмӣ- тадқиқотї) – њамагї (њазор сомонї)</t>
  </si>
  <si>
    <t>Аз он љумла, аз њисоби маблаѓњои буљети давлатї (њазор сомонї)</t>
  </si>
  <si>
    <t>Шумораи муассисањои илмї (адад)*</t>
  </si>
  <si>
    <t>Шумораи кормандони муассисањои илмї (нафар)</t>
  </si>
  <si>
    <t>Аз он љумла:</t>
  </si>
  <si>
    <t>- докторњои илм</t>
  </si>
  <si>
    <t>- номзадњои илм</t>
  </si>
  <si>
    <t>Шумораи ихтироот (адад)</t>
  </si>
  <si>
    <t>Таклифњои навоварї</t>
  </si>
  <si>
    <t>Татбиќ дар истењсолот</t>
  </si>
  <si>
    <t>Шумораи корњои илмии тадќиќотии амалигардида   (адад)</t>
  </si>
  <si>
    <t>Шумораи корњои илмии тадќиќотии идомадошта   (адад)</t>
  </si>
  <si>
    <t xml:space="preserve">    *-  муассисаҳои илмие, ки расман ҳисоботи оморӣ месупоранд.</t>
  </si>
  <si>
    <t>(нафар)</t>
  </si>
  <si>
    <t xml:space="preserve">Њисобот           соли 2025                              </t>
  </si>
  <si>
    <t xml:space="preserve">Бањодињї           соли 2026 </t>
  </si>
  <si>
    <t>Параметрњои  дурнамо</t>
  </si>
  <si>
    <t>Ќабули донишљўён дар зинаи магистратура</t>
  </si>
  <si>
    <t>аз љумла: аз њисоби буљет</t>
  </si>
  <si>
    <t>Шумораи хатмкунандагон дар зинаи магистратура</t>
  </si>
  <si>
    <t>шартномавї</t>
  </si>
  <si>
    <t xml:space="preserve">   Ќабули унвонљуён</t>
  </si>
  <si>
    <t>Ќабул ба докторантура (PhD)</t>
  </si>
  <si>
    <t>Ќабул ба докторантура  (анъанавї)</t>
  </si>
  <si>
    <t>аз љумла: аз њисоби  буљет</t>
  </si>
  <si>
    <t>Шумораи хатмкунандагон дар зинаи докторантура аз рўи ихтисос (PhD)</t>
  </si>
  <si>
    <t>Шумораи хатмкунандагон дар зинаи докторантура (анъанавї)</t>
  </si>
  <si>
    <t xml:space="preserve">                                      (нафар)</t>
  </si>
  <si>
    <t>соли 2025 Њисобот</t>
  </si>
  <si>
    <t>соли 2026 Бањодињї</t>
  </si>
  <si>
    <t>Ќабули донишљўён ба муассисањои тањсилоти олии касбии вилоят аз њисоби њамаи манбањои маблаѓгузорї - њамагї, аз он љумла:</t>
  </si>
  <si>
    <t>аз њисоби буљет</t>
  </si>
  <si>
    <t>аз њисоби квотаи Президентї* –њамагї</t>
  </si>
  <si>
    <t>аз он љумла: - духтарон</t>
  </si>
  <si>
    <t>- писарон</t>
  </si>
  <si>
    <t>аз њисоби шартнома</t>
  </si>
  <si>
    <t>Тањсилоти дуюми олии касбї</t>
  </si>
  <si>
    <t>идомаи тањсилот (пас аз хатми тањсилоти миёнаи касбї)</t>
  </si>
  <si>
    <t>Ќабули донишљўён ба муассисањои тањсилоти олии давлатњои хориљї</t>
  </si>
  <si>
    <t>аз њисоби буљети давлатї</t>
  </si>
  <si>
    <t>аз њисоби бурсияњо (тибќи созишномањои байналмилалї)</t>
  </si>
  <si>
    <t>аз њисоби корхонањо</t>
  </si>
  <si>
    <t>Шумораи хатмкунандагони муассисањои тањсилоти олии касбї</t>
  </si>
  <si>
    <t>аз њисоби шартномањо</t>
  </si>
  <si>
    <t>тањсилоти дуюми олии касбї</t>
  </si>
  <si>
    <t>аз њисоби квотаи Президентї –њамагї</t>
  </si>
  <si>
    <t>Шумораи хатмкунандагони муассисањои тањсилоти олии касбии давлатњои хориљї</t>
  </si>
  <si>
    <t>аз љумла, аз њисоби буљет</t>
  </si>
  <si>
    <t>Шумораи умумии донишљўён –муассисањои тањсилоти олї њамагї</t>
  </si>
  <si>
    <t>Шумораи ќабули донишљўён ба муассисањои тањсилоти миёнаи касбї – њамагї</t>
  </si>
  <si>
    <t>аз он љумла, аз њисоби буљет</t>
  </si>
  <si>
    <t>Шумораи хатмкунандагони муассисањои тањсилоти миёнаи касбї – њамагї</t>
  </si>
  <si>
    <t>Шумораи умумии донишљўёни муассисањои тањсилоти миёнаи касбї</t>
  </si>
  <si>
    <t>Шумораи ќабули хонандагон ба  муассисањои тањсилоти ибтидоии касбї – њамагї</t>
  </si>
  <si>
    <t>Шумораи хатмкунандагони муассисањои тањсилоти ибтидоии касбї – њамагї</t>
  </si>
  <si>
    <t>Шумораи умумии хонандагони муассисањои тањсилоти ибтидоии касбї њамагї</t>
  </si>
  <si>
    <t xml:space="preserve">*- Шумораи донишҷӯёни тибқи квота дохилшуда мувофиқи муассисаҳои таҳсилоти олии касбии тамоми            ҷумҳурӣ ба ҳисоб гирифта шудааст.                                                                                                                                                Ба муассисаҳои таҳсилоти олии касбии вилоят 140 донишҷӯ, аз ҷумла 90 донишҷӯдухтар тибқи квота дохил шудааст.  </t>
  </si>
  <si>
    <t xml:space="preserve">    </t>
  </si>
  <si>
    <t>Љадвали 20. Дурнамои нишондињандањои тайёр намудани кадрњои дорои маълумоти олї, миёна ва ибтидоии касбї барои солњои 2027-2029</t>
  </si>
  <si>
    <t>Љадвали 21. Дурнамои нишондињандањои соњаи илму техника барои солњои 2027-2029</t>
  </si>
  <si>
    <t>Љадвали 22.Дурнамои нишондињандањои тайёр кардани кадрњои илмию педагогї                                (магистратура ва докторантура) барои солњои 2027-2029</t>
  </si>
  <si>
    <t xml:space="preserve">Ҳисобот                   соли 2025 </t>
  </si>
  <si>
    <t xml:space="preserve">Баҳодиҳӣ                    соли 2026   
</t>
  </si>
  <si>
    <t xml:space="preserve">Параметрҳои дурнамо 
</t>
  </si>
  <si>
    <t>Шумораи муассисаҳои томактабӣ</t>
  </si>
  <si>
    <t>аз он ҷумла: хусусӣ</t>
  </si>
  <si>
    <t xml:space="preserve">Шумораи кӯдакон дар муассисаҳои томактабӣ новобаста аз шакли моликият </t>
  </si>
  <si>
    <t xml:space="preserve">Шумораи кӯдакони синни томактабӣ </t>
  </si>
  <si>
    <t xml:space="preserve">Миқдори ҷойҳо 
дар муассисаҳои томактабӣ 
</t>
  </si>
  <si>
    <t>Шумораи муассисаҳои таҳсилоти умумӣ</t>
  </si>
  <si>
    <t xml:space="preserve">Шумораи кӯдакони синни мактабӣ </t>
  </si>
  <si>
    <t xml:space="preserve">Шумораи хонандагони 
муассисаҳои таҳсилоти умумӣ-
ҳамагӣ </t>
  </si>
  <si>
    <t>аз он ҷумла - дар мактабҳои 
р=зонаи таҳсилоти умумӣ</t>
  </si>
  <si>
    <t>аз он ҷумла, хусусӣ</t>
  </si>
  <si>
    <t xml:space="preserve"> литсейҳо</t>
  </si>
  <si>
    <t xml:space="preserve"> аз он ҷумла, хусусӣ</t>
  </si>
  <si>
    <t xml:space="preserve"> гимназияҳо</t>
  </si>
  <si>
    <t>Дар муассисаҳои шабонаи 
таҳсилоти умумӣ</t>
  </si>
  <si>
    <t>Шумораи хатмкунандагони муассисаҳои таҳсилоти умумӣ - ҳамагӣ</t>
  </si>
  <si>
    <t xml:space="preserve">Шумораи муаллимони
муассисаҳои таҳсилоти умумии
рӯзона </t>
  </si>
  <si>
    <t>Шумораи муаллимони
муассисаҳои таҳсилоти умумии
шабона</t>
  </si>
  <si>
    <t xml:space="preserve">Миқдори ҷойҳо 
дар муассисаҳои таҳсилоти умумӣ (лоиҳавӣ) - ҳамагӣ (ҷой) 
</t>
  </si>
  <si>
    <t>Таъмин будан:</t>
  </si>
  <si>
    <t>бо муассисаҳои томактабӣ ба
1000 кӯдакони синни томактабӣ
(ҷой)</t>
  </si>
  <si>
    <t>бо муассисаҳои таҳсилоти умумӣ
барои 1000 бачагони синни 
мактабӣ (ҷой тибыи басти якум)</t>
  </si>
  <si>
    <t>бо муассисаҳои таҳсилоти умумӣ барои 1000 бачагони синни мактабӣ                                         (ҷой тибқи лоиҳа)</t>
  </si>
  <si>
    <t>Ҷадвали 23. Дурнамои нишондиҳандаҳои рушди соҳаи маориф барои солҳои  2027-2029 
Вилояти Суғд</t>
  </si>
  <si>
    <t xml:space="preserve">Љадвали 24. Дурнамои нишондињандањои соњаи иҷтимоӣ барои солњои 2027-2029                                                                                                                                                                                                                                                                                       Тандурустї                                                                                                                                                                                                                                                                         Вилояти Суғд                                               </t>
  </si>
  <si>
    <t>Шумораи кати беморхонањо (кат)</t>
  </si>
  <si>
    <t>Иќтидори муассисањои амбулаторию дармонгоњї (ќабул дар як баст)</t>
  </si>
  <si>
    <t>Миќдори муассисањои тиббї (воњид)</t>
  </si>
  <si>
    <t>Миќдори хонањо (бунгоњњо)-и тиббї   (воњид)</t>
  </si>
  <si>
    <t>- аз њисоби хољагидорї амалкунанда (КВД)</t>
  </si>
  <si>
    <t>Клиникањо (беморхонањо) -и хусусї</t>
  </si>
  <si>
    <t>Муассисањои амбулаторию дармонгоњии хусусї</t>
  </si>
  <si>
    <t>Шумораи кормандони тиббї (нафар)</t>
  </si>
  <si>
    <t>аз љумла табибон</t>
  </si>
  <si>
    <t>кормандони миёнаи тиббї</t>
  </si>
  <si>
    <t>Миќдори љой дар хонањои кўдакон (љой)</t>
  </si>
  <si>
    <t>Миќдори љой дар хонањои пиронсолон ва маъюбон (љой)</t>
  </si>
  <si>
    <t>Таъминот барои 10 њазор ањолї:</t>
  </si>
  <si>
    <t>бо катњо дар беморхонањо (кат)</t>
  </si>
  <si>
    <t>бо табибон (нафар табиб)</t>
  </si>
  <si>
    <t>бо кормандони миёнаи тиббї (нафар к.м.т.)</t>
  </si>
  <si>
    <t>бо муассисањои амбулаторию дармонгоњї (ќабул дар як баст)</t>
  </si>
  <si>
    <t>ҷадвали 25. Дурнамои нишондиҳандаҳои соҳаи иҷтимоӣ барои солҳои 2027 - 2029</t>
  </si>
  <si>
    <t>Захираҳои меҳнатӣ</t>
  </si>
  <si>
    <t xml:space="preserve">                                (нафар)</t>
  </si>
  <si>
    <t>№</t>
  </si>
  <si>
    <t>Њисобот                соли 2025</t>
  </si>
  <si>
    <t>Бањодињї               соли 2026</t>
  </si>
  <si>
    <t>бо њачм</t>
  </si>
  <si>
    <t>Шумораҳои кормандон аз рӯи  фаъолият: - ҳамагӣ</t>
  </si>
  <si>
    <t>Аз он ҷумла:</t>
  </si>
  <si>
    <t>Дар бахши воқеӣ:</t>
  </si>
  <si>
    <t>3.1</t>
  </si>
  <si>
    <t>Кишоварзӣ, хоҷагии ҷангал ва моҳипарварӣ</t>
  </si>
  <si>
    <t>3.2</t>
  </si>
  <si>
    <t>Истихроҷи канданиҳои фоиданок</t>
  </si>
  <si>
    <t>3.3</t>
  </si>
  <si>
    <t>Истеҳсоли коркард</t>
  </si>
  <si>
    <t>3.4</t>
  </si>
  <si>
    <t>Таъмини нерӯи барқ, газ, буғ ва хунуккунии ҳаво</t>
  </si>
  <si>
    <t>3.5</t>
  </si>
  <si>
    <t>Таъминоти об, тозакунӣ, коркарди партовҳо ва дастрасии коркарди дуюмдараҷа</t>
  </si>
  <si>
    <t>3.6</t>
  </si>
  <si>
    <t>4</t>
  </si>
  <si>
    <t>Бахши хизматрасонӣ:</t>
  </si>
  <si>
    <t>4.1</t>
  </si>
  <si>
    <t xml:space="preserve">Савдои яклухт ва чакана, таъмири нақлиёти автомобилӣ ва мототсикл </t>
  </si>
  <si>
    <t>4.2</t>
  </si>
  <si>
    <t>Нақлиёт ва хоҷагии амбор</t>
  </si>
  <si>
    <t>4.3</t>
  </si>
  <si>
    <t>Меҳмонхонаҳо ва тарабхонаҳо</t>
  </si>
  <si>
    <t>4.4</t>
  </si>
  <si>
    <t>Иттилоот ва алоқа</t>
  </si>
  <si>
    <t>4.5</t>
  </si>
  <si>
    <t>Фаъолияти молиявӣ ва суғурта</t>
  </si>
  <si>
    <t>4.6</t>
  </si>
  <si>
    <t>Амалиёт бо амволи ғайриманқул</t>
  </si>
  <si>
    <t>4.7</t>
  </si>
  <si>
    <t>Фаъолияти касбӣ, илмӣ ва техникӣ</t>
  </si>
  <si>
    <t>4.8</t>
  </si>
  <si>
    <t>Фаъолияти идоракунӣ ва ёрирасон</t>
  </si>
  <si>
    <t>4.9</t>
  </si>
  <si>
    <t>Идоракунии давлатӣ, мудофиа, таъмини амният ва суғуртаи иҷтимоӣ</t>
  </si>
  <si>
    <t>4.10</t>
  </si>
  <si>
    <t>4.11</t>
  </si>
  <si>
    <t>Тандурустӣ ва хизматрасониҳои иҷтимоӣ ба аҳолӣ</t>
  </si>
  <si>
    <t>4.12</t>
  </si>
  <si>
    <t>Фаъолият дар соҳаи санъат, ташкили чорабиниҳои хушдилкунанда ва истироҳат</t>
  </si>
  <si>
    <t>4.13</t>
  </si>
  <si>
    <t>Дигар хизматрасониҳо</t>
  </si>
  <si>
    <t>4.14</t>
  </si>
  <si>
    <t xml:space="preserve">Фаъолияти ташкилотҳо ва намояндагиҳои хориҷӣ (экстерриторалӣ) </t>
  </si>
  <si>
    <t>Аҳолии ба кор машғул:</t>
  </si>
  <si>
    <t>5.1</t>
  </si>
  <si>
    <t>Дар корхонаю ташкилотҳои бахши давлатӣ</t>
  </si>
  <si>
    <t>5.2</t>
  </si>
  <si>
    <t>Бахши коллективӣ</t>
  </si>
  <si>
    <t>5.3</t>
  </si>
  <si>
    <t>Дар корхонаю ташкилотҳои бо шаклҳои гуногуни моликият</t>
  </si>
  <si>
    <t>5.4</t>
  </si>
  <si>
    <t>Дар бахши хусусӣ (бо назардошти хоҷагии шахсӣ)</t>
  </si>
  <si>
    <t>Шахсони ба фаъолияти меҳнатӣ машғул набуда (дар қайди мақмототи шуғли аҳолӣ буда)</t>
  </si>
  <si>
    <t>Муҳоҷирони меҳнатӣ</t>
  </si>
  <si>
    <t>Љадвали 27. Дурнамои нишондињандањои соњаи иљтимої барои солњои 2027 - 2029</t>
  </si>
  <si>
    <t>Захирањои мењнатї</t>
  </si>
  <si>
    <t xml:space="preserve">                          (љойи кор)</t>
  </si>
  <si>
    <t>Бањодињї              соли 2026</t>
  </si>
  <si>
    <t>Дурнамо                соли 2027</t>
  </si>
  <si>
    <t>1.</t>
  </si>
  <si>
    <t>Ташкили љойњои нави корї *                 Њамагї (љойи кор)</t>
  </si>
  <si>
    <t>аз љумла аз њисоби:</t>
  </si>
  <si>
    <t>1.1</t>
  </si>
  <si>
    <t xml:space="preserve">Бахши воќеї </t>
  </si>
  <si>
    <t>1.2</t>
  </si>
  <si>
    <t>Бахши хизматрасонї</t>
  </si>
  <si>
    <t>аз љумла:</t>
  </si>
  <si>
    <t>љойњои кории доимї</t>
  </si>
  <si>
    <t>љойњои кории муваќќатї</t>
  </si>
  <si>
    <t>љойњои кории мавсимї</t>
  </si>
  <si>
    <t>љойњои кории иловагї ва барќароршуда</t>
  </si>
  <si>
    <r>
      <rPr>
        <b/>
        <sz val="10"/>
        <color theme="1"/>
        <rFont val="Times New Roman Tj"/>
        <family val="1"/>
        <charset val="204"/>
      </rPr>
      <t>*</t>
    </r>
    <r>
      <rPr>
        <sz val="10"/>
        <color theme="1"/>
        <rFont val="Times New Roman Tj"/>
        <family val="1"/>
        <charset val="204"/>
      </rPr>
      <t xml:space="preserve"> Дар асоси ќарори Њукумати Љумњурии Тољикистон аз 9 феврали соли 2016, №57 “Дар бораи ќоидањои бањисобгирии љойњои кории мављуда, барќароршуда ва нав дар соњањои иќтисодии Љумњурии Тољикистон, ки аз тарафи шахсони воќеї таъсис дода мешавад”, дар соли 2025   </t>
    </r>
    <r>
      <rPr>
        <b/>
        <sz val="10"/>
        <color theme="1"/>
        <rFont val="Times New Roman Tj"/>
        <family val="1"/>
        <charset val="204"/>
      </rPr>
      <t>62386</t>
    </r>
    <r>
      <rPr>
        <sz val="10"/>
        <color theme="1"/>
        <rFont val="Times New Roman Tj"/>
        <family val="1"/>
        <charset val="204"/>
      </rPr>
      <t xml:space="preserve"> љойњои кории  хољагиҳои наздиҳавлигии ёрирасон ва фаъолияти ғайрирасмии бе тартиб додани ҳуљљати тасдиќкунанда дар хонаводаҳо ба назар гирифта шудааст. Ин рақам дар ҷамъбасти сол аз рӯи маълумотҳои воқеӣ ба ҳисобот ворид карда мешавад, аз ин лиҳоз дар дурнамо пешбинӣ намегардад.                                                                                                                                                                                                                                                                                                                                                           Тибќи ќарори Њукумати Љумњурии Тољикистон  аз 28 марти соли 2023, №135 Дар бораи "Барномаи давлатии мусоидат ба шуѓли ањолии Љумњурии Тољикистон барои солњои 2023-2027"  замимаи 4,  дурнамои ташкили љойњои нави корї барои солњои  2026 ва 2027 нишон дода шудааст. </t>
    </r>
  </si>
  <si>
    <r>
      <rPr>
        <b/>
        <sz val="16"/>
        <color indexed="8"/>
        <rFont val="Times New Roman Tj"/>
        <family val="1"/>
        <charset val="204"/>
      </rPr>
      <t>Љадвали 26. Дурнамои нишондињандањои соњаи фарњанг барои солњои  2027-2029                                                 вилояти Суғд</t>
    </r>
    <r>
      <rPr>
        <sz val="11"/>
        <color theme="1"/>
        <rFont val="Calibri"/>
        <family val="2"/>
        <charset val="204"/>
        <scheme val="minor"/>
      </rPr>
      <t xml:space="preserve">                                                                                                                                                                               </t>
    </r>
    <r>
      <rPr>
        <sz val="12"/>
        <color indexed="8"/>
        <rFont val="Times New Roman Tj"/>
        <family val="1"/>
        <charset val="204"/>
      </rPr>
      <t xml:space="preserve">                                                                                                                                                                                                                                                                                                                                            </t>
    </r>
  </si>
  <si>
    <t xml:space="preserve">бо шумора </t>
  </si>
  <si>
    <t>Миќдори муассисањои оммавї – фарњангї (воњид)</t>
  </si>
  <si>
    <t>Марказњои фарњангї</t>
  </si>
  <si>
    <t>аз љумла: љумњуриявї</t>
  </si>
  <si>
    <t>Китобхонањои оммавї</t>
  </si>
  <si>
    <t>Осорхонањо</t>
  </si>
  <si>
    <t>Театрњо</t>
  </si>
  <si>
    <t>аз љумла, театрњои касбї</t>
  </si>
  <si>
    <t>Мактабњои мусиќї (воњид)</t>
  </si>
  <si>
    <t>Шумораи хонандагон (нафар)</t>
  </si>
  <si>
    <t>Теъдоди кадрњо                       (нафар)</t>
  </si>
  <si>
    <t xml:space="preserve">Љадвали 28. Дурнамои нишондињандањои соњаи алоќа                                                                                </t>
  </si>
  <si>
    <t>барои солњои  2027-2029</t>
  </si>
  <si>
    <t>Даромад аз фаъолияти асосии соњаи алоќа (млн. сомонї) *</t>
  </si>
  <si>
    <t>Њаљми хизматрасонии алоќа ба ањолї (хазор  сомонї) *</t>
  </si>
  <si>
    <t>Дарозии каналњои телефонии байнишањрї (канал/км)</t>
  </si>
  <si>
    <t>Шумораи истгоњњои телефонї (адад)</t>
  </si>
  <si>
    <t>Ѓунљоиши истгоњњои телефонї (раќам)</t>
  </si>
  <si>
    <t>Шумораи дастгоњњои телефонњои асосї (адад)</t>
  </si>
  <si>
    <t>Шумораи истифодабарандагони алоќаи сотї (њазор муштарӣ)</t>
  </si>
  <si>
    <t>Шумораи истифодабарандагони шабакаи «Интернет»                                             (њазор муштарї)</t>
  </si>
  <si>
    <t xml:space="preserve">Фарогирии Интернет дар љумњурї                (бо фоиз) </t>
  </si>
  <si>
    <t xml:space="preserve">*даромади филиали ҶСК «Тоҷиктелеком»  дар вилояти Суғд </t>
  </si>
  <si>
    <r>
      <t>Љадвали 29. Дурнамои нишондињандањои соњаи и</t>
    </r>
    <r>
      <rPr>
        <b/>
        <sz val="14"/>
        <rFont val="Times New Roman"/>
        <family val="1"/>
        <charset val="204"/>
      </rPr>
      <t>ҷ</t>
    </r>
    <r>
      <rPr>
        <b/>
        <sz val="14"/>
        <rFont val="Times New Roman Tj"/>
        <family val="1"/>
        <charset val="204"/>
      </rPr>
      <t>тимо</t>
    </r>
    <r>
      <rPr>
        <b/>
        <sz val="14"/>
        <rFont val="Times New Roman"/>
        <family val="1"/>
        <charset val="204"/>
      </rPr>
      <t>ӣ</t>
    </r>
    <r>
      <rPr>
        <b/>
        <sz val="14"/>
        <rFont val="Times New Roman Tj"/>
        <family val="1"/>
        <charset val="204"/>
      </rPr>
      <t xml:space="preserve"> барои солњои 2027-2029</t>
    </r>
  </si>
  <si>
    <t xml:space="preserve">Телевизион ва радиошунавонї </t>
  </si>
  <si>
    <r>
      <t>Вилояти Су</t>
    </r>
    <r>
      <rPr>
        <b/>
        <sz val="14"/>
        <rFont val="Times New Roman"/>
        <family val="1"/>
        <charset val="204"/>
      </rPr>
      <t>ғд</t>
    </r>
  </si>
  <si>
    <t>бо шумора</t>
  </si>
  <si>
    <t>Шумораи умумии телевизионњо (адад)</t>
  </si>
  <si>
    <t xml:space="preserve">аз он: давлатї </t>
  </si>
  <si>
    <r>
      <t>хусус</t>
    </r>
    <r>
      <rPr>
        <sz val="14"/>
        <color theme="1"/>
        <rFont val="Times New Roman"/>
        <family val="1"/>
        <charset val="204"/>
      </rPr>
      <t>ӣ</t>
    </r>
  </si>
  <si>
    <t>Миќдори намоиши барномањои телевизионї дар як шабонарўз (соат)</t>
  </si>
  <si>
    <r>
      <t>аз он љумла, љумњурияв</t>
    </r>
    <r>
      <rPr>
        <sz val="14"/>
        <color theme="1"/>
        <rFont val="Times New Roman"/>
        <family val="1"/>
        <charset val="204"/>
      </rPr>
      <t>ӣ</t>
    </r>
    <r>
      <rPr>
        <sz val="14"/>
        <color theme="1"/>
        <rFont val="Times New Roman Tj"/>
        <family val="1"/>
        <charset val="204"/>
      </rPr>
      <t xml:space="preserve"> (соат)</t>
    </r>
  </si>
  <si>
    <r>
      <t xml:space="preserve">Фоизи фарогирии ќаламрави вилоят </t>
    </r>
    <r>
      <rPr>
        <sz val="14"/>
        <color theme="1"/>
        <rFont val="Times New Roman"/>
        <family val="1"/>
        <charset val="204"/>
      </rPr>
      <t xml:space="preserve"> бо </t>
    </r>
    <r>
      <rPr>
        <sz val="14"/>
        <color theme="1"/>
        <rFont val="Times New Roman Tj"/>
        <family val="1"/>
        <charset val="204"/>
      </rPr>
      <t xml:space="preserve"> намоишњои телевизионї                             (бо фоиз)</t>
    </r>
  </si>
  <si>
    <t>Миќдори телетрансляторњо (воњид)</t>
  </si>
  <si>
    <t>Шумораи умумии радиоњо (адад)</t>
  </si>
  <si>
    <t>аз он: давлатї (адад)</t>
  </si>
  <si>
    <t>хусусӣ</t>
  </si>
  <si>
    <t>Миќдори радиошунавонї дар як шабонарўз (соат)</t>
  </si>
  <si>
    <t>Фоизи фарогирии ќаламрави вилоят бо радиошунавонї (бо фоиз)</t>
  </si>
  <si>
    <t>Миќдори радиотрансляторњо (воњид)</t>
  </si>
  <si>
    <t>Љадвали 30. Дурнамои нишондињандањои соњаи иҷтимоӣ барои солњои 2027-2029</t>
  </si>
  <si>
    <t>Фаъолияти таъбу нашр</t>
  </si>
  <si>
    <t>Вилояти Суғд</t>
  </si>
  <si>
    <t>соли 2025          Њисобот</t>
  </si>
  <si>
    <t xml:space="preserve">Китобњо (китобњои дарсї, илмї, адабиётњои бадеї ва кўдакона, нашри содироти обунавї, теъдоди нашри шартии солона 10 вараќ ва зиёда) </t>
  </si>
  <si>
    <t xml:space="preserve">              Номгўй (адад)</t>
  </si>
  <si>
    <t xml:space="preserve"> нусха</t>
  </si>
  <si>
    <t>Маљаллањо (теъдоди шартии нашри солона   4 вараќ бо формати А-2)</t>
  </si>
  <si>
    <t>Номгўй (адад)</t>
  </si>
  <si>
    <t>Рўзномањо (теъдоди шартии нашри солона 4 вараќ бо формати А-2)</t>
  </si>
  <si>
    <t>ҳазор нусха</t>
  </si>
  <si>
    <r>
      <rPr>
        <b/>
        <sz val="14"/>
        <color indexed="8"/>
        <rFont val="Times New Roman Tj"/>
        <family val="1"/>
        <charset val="204"/>
      </rPr>
      <t xml:space="preserve">Љадвали 31. Дурнамои нишондињандањои соњаи иҷтимоӣ барои солњои 2027-2029                                                                                                                                                                  Тайёркунии касбї, азнавтайёркунї, такмили ихтисос                 
ва таљрибаомўзии хизматчиёни давлатї                                                                                                       вилояти Суғд                                                                                   </t>
    </r>
    <r>
      <rPr>
        <sz val="12"/>
        <color theme="1"/>
        <rFont val="Times New Roman Tj"/>
        <family val="1"/>
        <charset val="204"/>
      </rPr>
      <t/>
    </r>
  </si>
  <si>
    <t xml:space="preserve"> (нафар)</t>
  </si>
  <si>
    <t>Тайёркунии касбии хизматчиёни давлатї</t>
  </si>
  <si>
    <t>Азнавтайёркунии касбии хизматчиёни давлатї</t>
  </si>
  <si>
    <t>Такмили ихтисоси хизматчиёни давлатї</t>
  </si>
  <si>
    <t>Таљрибаомўзии хизматчиёни давлатї</t>
  </si>
  <si>
    <t>Љадвали 32. Дурнамои нишондињандањои рушди соњаи туризм                                                                                                                                   барои солњои 2027-2029                                                                                                                                                                                                         вилояти Суғд</t>
  </si>
  <si>
    <t xml:space="preserve">Њисобот               соли 2025 </t>
  </si>
  <si>
    <t xml:space="preserve">Бањодињї                соли 2026 </t>
  </si>
  <si>
    <t>бо шумора/ њаљм</t>
  </si>
  <si>
    <t>Сайёњии беруна</t>
  </si>
  <si>
    <t>Шумораи умумии сайёњони ба   вилоят воридшаванда    (нафар)</t>
  </si>
  <si>
    <t>аз он љумла, сайёњоне, ки тибќи ширкатњои сайёњии ватанї хизмат расонида шудаанд      (нафар)</t>
  </si>
  <si>
    <t>Њаљми умумии маблаѓњои даромад шуда аз њисоби сайёњони ба ќаламрави вилоят воридшаванда (млн.   сомонї)</t>
  </si>
  <si>
    <t>аз љумла, аз ҳисоби сайёњоне, ки тибќи ширкатњои сайёњии вилоят хизмат расонида шудааст            (млн.   сомонї)</t>
  </si>
  <si>
    <t>Шумораи сайёҳоне, ки ба хориҷа сафар намудаанд     (нафар)</t>
  </si>
  <si>
    <t>аз ҷумла, шумораи сайёњоне, ки тавассути ширкатои сайёхии вилоят  сафар намудаанд   (нафар)</t>
  </si>
  <si>
    <t>Сайёњии дохилї</t>
  </si>
  <si>
    <t>Шумораи сайёњони дохилї        (хазор нафар)</t>
  </si>
  <si>
    <t>Њаљми умумии маблаѓњои даромадшуда аз њисоби сайёњони дохилї (млн. сомонї)</t>
  </si>
  <si>
    <t>Шумораи ширкатњои сайёњї</t>
  </si>
  <si>
    <r>
      <rPr>
        <b/>
        <sz val="14"/>
        <color indexed="8"/>
        <rFont val="Times New Roman Tj"/>
        <family val="1"/>
        <charset val="204"/>
      </rPr>
      <t xml:space="preserve">Љадвали 33. Дурнамои хусусигардонии объектњои моликияти давлатї ва рушди соњибкорї                                                                                                                                                                   барои солњои 2027-2029                                                                                                                                                                                                                                                      вилояти Суғд                                                                                                                                                                                                                           </t>
    </r>
    <r>
      <rPr>
        <sz val="14"/>
        <color indexed="8"/>
        <rFont val="Times New Roman Tj"/>
        <family val="1"/>
        <charset val="204"/>
      </rPr>
      <t xml:space="preserve">                                                                                                                                                                                                                                                                                                                                                                                                                                                               </t>
    </r>
  </si>
  <si>
    <t>Хусусигардонии объектњои моликияти давлатї (адад)</t>
  </si>
  <si>
    <t>корхонањои хурд</t>
  </si>
  <si>
    <t>корхонањои миёна ва калон</t>
  </si>
  <si>
    <t>аз љумла  аз рўи соњањо:</t>
  </si>
  <si>
    <t>савдо</t>
  </si>
  <si>
    <t>хўроки умумї</t>
  </si>
  <si>
    <t>хизматрасонии маишї</t>
  </si>
  <si>
    <t>хизматрасонии коммуналї</t>
  </si>
  <si>
    <t>саноат</t>
  </si>
  <si>
    <t>сохтмон</t>
  </si>
  <si>
    <t>сохтмонњои нотамом</t>
  </si>
  <si>
    <t>хољагии ќишлоќ</t>
  </si>
  <si>
    <t>наќлиёт</t>
  </si>
  <si>
    <t>тандурустї</t>
  </si>
  <si>
    <t>иншоотњои иљтимої</t>
  </si>
  <si>
    <t>дигар иншоотњо</t>
  </si>
  <si>
    <t>Даромади умумї аз хусусигардонӣ (млн.сомонї)</t>
  </si>
  <si>
    <t>Рушди соҳибкорӣ</t>
  </si>
  <si>
    <t xml:space="preserve">Шумораи субъектҳои хоҷагидорӣ </t>
  </si>
  <si>
    <t xml:space="preserve">Шумораи соҳибкорони инфиродӣ аз рӯи фаъолият: </t>
  </si>
  <si>
    <t>бо шањодатнома                             (нафар)</t>
  </si>
  <si>
    <t>бо шањодатнома бо шартҳои махсус      (нафар)</t>
  </si>
  <si>
    <t>бо патент       (нафар)</t>
  </si>
  <si>
    <r>
      <t>хољагињои дењќон</t>
    </r>
    <r>
      <rPr>
        <sz val="14"/>
        <color indexed="8"/>
        <rFont val="Times New Roman Tj"/>
        <family val="1"/>
        <charset val="204"/>
      </rPr>
      <t>ӣ (фермерӣ),   (адад)</t>
    </r>
  </si>
  <si>
    <t>Шумораи шахсони њуќуќї</t>
  </si>
  <si>
    <t>Шумораи филиал/ намояндагињои шахсони њуќуќии хориљї</t>
  </si>
  <si>
    <r>
      <rPr>
        <b/>
        <sz val="16"/>
        <rFont val="Times New Roman Tj"/>
        <family val="1"/>
        <charset val="204"/>
      </rPr>
      <t>Љадвали 34. Афзоиши миёнаи тарифњои хизматрасонии субъектњои монополияњои табиї барои солњои 2027-2029</t>
    </r>
    <r>
      <rPr>
        <b/>
        <sz val="14"/>
        <rFont val="Times New Roman Tj"/>
        <family val="1"/>
        <charset val="204"/>
      </rPr>
      <t xml:space="preserve">                                                                                                                                                                                                                                     </t>
    </r>
    <r>
      <rPr>
        <sz val="11"/>
        <rFont val="Times New Roman Tj"/>
        <family val="1"/>
        <charset val="204"/>
      </rPr>
      <t xml:space="preserve">                                                                                                                                                                               </t>
    </r>
    <r>
      <rPr>
        <sz val="12"/>
        <rFont val="Times New Roman Tj"/>
        <family val="1"/>
        <charset val="204"/>
      </rPr>
      <t xml:space="preserve">                                                                                                                                                                                                                                                                                                                                            </t>
    </r>
  </si>
  <si>
    <t>бо арзиш</t>
  </si>
  <si>
    <t xml:space="preserve">Тарифњои таъминоти оби нушокї  дар ш. Хучанд  (бо сомонї барои 1 метри мукааб)                                 </t>
  </si>
  <si>
    <t>аз љумла:- барои ањолї</t>
  </si>
  <si>
    <t>ташкилотҳои буҷетӣ</t>
  </si>
  <si>
    <t xml:space="preserve">дигар субъектҳо </t>
  </si>
  <si>
    <t xml:space="preserve">Тарифњои баровардани партовоб дар ш. Хучанд (бо сомонї барои 1 метри мукааб)   </t>
  </si>
  <si>
    <r>
      <rPr>
        <b/>
        <sz val="16"/>
        <color indexed="8"/>
        <rFont val="Times New Roman"/>
        <family val="1"/>
        <charset val="204"/>
      </rPr>
      <t xml:space="preserve">Ҷадвали 5. Дурнамои таъсиси корхонаҳои нави истеҳсолии саноатӣ                                                                                              дар солҳои   2027-2029                                                                                                                    </t>
    </r>
    <r>
      <rPr>
        <b/>
        <sz val="12"/>
        <color indexed="8"/>
        <rFont val="Times New Roman"/>
        <family val="1"/>
        <charset val="204"/>
      </rPr>
      <t xml:space="preserve">                                   </t>
    </r>
  </si>
  <si>
    <t xml:space="preserve">  (адад)</t>
  </si>
  <si>
    <t>Номгӯи корхонаҳои истеҳсолӣ (новобаста аз шакли моликият)</t>
  </si>
  <si>
    <t>Шумораи умумии корхонаҳои истеҳсолӣ ба 01.01.2025 (адад)</t>
  </si>
  <si>
    <t>ҳамагӣ</t>
  </si>
  <si>
    <t>аз он дар соҳаи саноат:</t>
  </si>
  <si>
    <t xml:space="preserve"> - саноати истихроҷи маъдан</t>
  </si>
  <si>
    <t xml:space="preserve"> - саноати коркард</t>
  </si>
  <si>
    <t xml:space="preserve"> -истеҳсоли маводи хӯрока, якҷо бо нӯшокиҳо ва тамоку</t>
  </si>
  <si>
    <t xml:space="preserve"> -истеҳсоли нассоҷӣ ва дузандагӣ</t>
  </si>
  <si>
    <t xml:space="preserve"> -истеҳсоли маводи сохтмонӣ</t>
  </si>
  <si>
    <t>Љадвали 12. Дурнамои нишондињандањои њаљми сармоягузорињо ва ба истифода додани иқтидорҳо дар вилоят Суғд</t>
  </si>
  <si>
    <t>Маблаѓгузорї ба сармояи асосї аз њисоби њамаи манбаъњои маблаѓгузорї (млн. сомонї)</t>
  </si>
  <si>
    <t>буљети давлатї</t>
  </si>
  <si>
    <t>сармояи хориљї</t>
  </si>
  <si>
    <t>манбаъњои дигар</t>
  </si>
  <si>
    <t>Њаљми умумии сармояи хориљї (ќарз, грант, мус.) (млн. доллар)</t>
  </si>
  <si>
    <t>сармояи мустаќим</t>
  </si>
  <si>
    <t>ќарз ва грант</t>
  </si>
  <si>
    <t>дигар сармоягузориҳо</t>
  </si>
  <si>
    <t>Ба истифода додани фондњои асосї аз њисоби њамаи манбањои маблаѓгузорї (млн. сомонї)</t>
  </si>
  <si>
    <t>Хонањои истикоматї                  (њазор метри мураббаъ)</t>
  </si>
  <si>
    <t>Муассисањои таълимоти                               умумї (чой )</t>
  </si>
  <si>
    <t>Муассисањои томактабӣ (чой )</t>
  </si>
  <si>
    <t>Беморхонањо (кат)</t>
  </si>
  <si>
    <t>Дармонгоњњо (кабул дар як баст)</t>
  </si>
  <si>
    <t>Д У Р Н А М О И</t>
  </si>
  <si>
    <r>
      <t xml:space="preserve"> </t>
    </r>
    <r>
      <rPr>
        <b/>
        <sz val="14"/>
        <rFont val="TAJIKAN"/>
      </rPr>
      <t xml:space="preserve">иншоотьои сохташавандаи ИСА-и вилояти Сущд, ки аз ьисоби маблащьои </t>
    </r>
  </si>
  <si>
    <t>бужети маьалли маблащгузорц карда мешавад дар сольои 2027-2029</t>
  </si>
  <si>
    <t>(ьазор сомонц)</t>
  </si>
  <si>
    <t>Номг=й ва маьали жойгиршавии иншоотьо</t>
  </si>
  <si>
    <t>Асосьои меъёрию ьуыуыц барои сохтмони иншоот (Амр, Фармон, Ыарор)</t>
  </si>
  <si>
    <t>Соли ощоз ва анжоми сохтмони иншоот</t>
  </si>
  <si>
    <t xml:space="preserve">Арзиши харжно-мавии иншоот           </t>
  </si>
  <si>
    <t>Азхудкунии маблащ  то 2027</t>
  </si>
  <si>
    <t>Арзиши харжномавии боыимондаи иншоот 2027</t>
  </si>
  <si>
    <t>барои соли 2027</t>
  </si>
  <si>
    <t>барои соли 2028</t>
  </si>
  <si>
    <t>барои соли 2029</t>
  </si>
  <si>
    <t>Маълу-мот оид ба омада-гии иншоот (100%)</t>
  </si>
  <si>
    <t>Ьажми маблащ пешби-нишуда дар соли 2027</t>
  </si>
  <si>
    <t>Ба истифода додан         ФА</t>
  </si>
  <si>
    <t>Ьажми маблащ пешбиншуда дар соли 2028</t>
  </si>
  <si>
    <t>Ьажми маблащ пешбиншуда дар соли 2029</t>
  </si>
  <si>
    <t>иытидор</t>
  </si>
  <si>
    <t>Иншооти соьаи мудофиа</t>
  </si>
  <si>
    <t>Сохтмони ыисми ьарбии 0214-и отряди сарьадии ноьияи Бобожон Щафуров</t>
  </si>
  <si>
    <t>Протоколи мажлиси Ьукумати Ж.Т. №5 аз 31.05.2023</t>
  </si>
  <si>
    <t>2023    2029</t>
  </si>
  <si>
    <t>Жамъ</t>
  </si>
  <si>
    <t>Соьаи маориф</t>
  </si>
  <si>
    <t>Сохтмони бинои  таълимц барои 480 хонанда дар назди МТМУ №37-уми шаьри Истаравшан (марьилаи-2)</t>
  </si>
  <si>
    <t>ЫРШ № 933 аз 01.12. 2016.</t>
  </si>
  <si>
    <t>2024  2028</t>
  </si>
  <si>
    <t>1      иншоот</t>
  </si>
  <si>
    <t>Сохтмони бинои таълимц барои 240 хонанда дар деьаи Файзободи ноьияи Спитамен</t>
  </si>
  <si>
    <t>ЫРВ № 559 аз 14.07.2021</t>
  </si>
  <si>
    <t>2021   2028</t>
  </si>
  <si>
    <t>Сохтмони бинои иловагц  дар  назди МТМУ №12-уми Жамоати деьоти Бунжикати ноьияи Шаьристон</t>
  </si>
  <si>
    <t>садамавц</t>
  </si>
  <si>
    <t>2022   2027</t>
  </si>
  <si>
    <t>Сохтмони биноьои иловагц ба МТМУ  №30-уми деьаи Жавкандаки шаьри Истаравшан</t>
  </si>
  <si>
    <t>ЫРШ № 436 аз 13.09.2022</t>
  </si>
  <si>
    <t>2023   2028</t>
  </si>
  <si>
    <t>Сохтмони бинои иловагц  дар  назди МТМУ №19-и Жамоати деьоти Амондари шаьри Панжакент</t>
  </si>
  <si>
    <t xml:space="preserve"> ыисман садамавц</t>
  </si>
  <si>
    <t>Сохтмони бинои  мактаб барои 320 хонанда  дар шаьраки Сайхуни ноьияи Бобожон Щафуров</t>
  </si>
  <si>
    <t>КЬЖТ №510 аз 31.10.2018</t>
  </si>
  <si>
    <t>Сохтмони бощчаи бачагона барои 240 жой дар Жамоати деьоти Унжии ноьияи Бобожон Щафуров</t>
  </si>
  <si>
    <t>Протоколи Раиси вилоят аз 18.02.2022</t>
  </si>
  <si>
    <t>2025    2028</t>
  </si>
  <si>
    <t>Сохтмони бинои иловаги дар назди МТМУ  №40-уми  деьоти Понщози  ноьияи Ашт</t>
  </si>
  <si>
    <t xml:space="preserve"> Кумитаи меъморц ва сохтмон ЬЖТ №2/136 аз 01.09.23</t>
  </si>
  <si>
    <t>2024   2029</t>
  </si>
  <si>
    <r>
      <t>Сохтмони биноьои иловагц дар назди МТМУ  №4-уми</t>
    </r>
    <r>
      <rPr>
        <sz val="14"/>
        <color rgb="FFFF0000"/>
        <rFont val="TAJIKAN"/>
      </rPr>
      <t xml:space="preserve"> </t>
    </r>
    <r>
      <rPr>
        <sz val="14"/>
        <rFont val="TAJIKAN"/>
      </rPr>
      <t xml:space="preserve"> шаьри Истаравшан</t>
    </r>
  </si>
  <si>
    <t>ы-садамавц</t>
  </si>
  <si>
    <t>2024   2027</t>
  </si>
  <si>
    <t xml:space="preserve">Сохтмони бинои таълимц дар назди МТМУ №17 -уми дар  шаьри Конибодом </t>
  </si>
  <si>
    <t>2024   2028</t>
  </si>
  <si>
    <t xml:space="preserve">Сохтмони бинои таълимц дар назди МТМУ №23 -уми дар Жамоати деьоти  Мощиёни  шаьри Панжакент </t>
  </si>
  <si>
    <t>ЬЖТ №24/10-404 банди 39 Наыша чорабиниьо  аз 21.12.2023</t>
  </si>
  <si>
    <t>Сохтмони бинои иловагц  дар  назди МТМУ №8-уми деьоти Бунжикати ноьияи Шаьристон</t>
  </si>
  <si>
    <t>Сохтмони бинои иловагц  дар  назди МТМУ №8-уми шаьраки Зафарободи ноьияи Зафаробод</t>
  </si>
  <si>
    <t>Сохтмони бинои таълимц барои 240 хонанда дар назди МТМУ №30-и Жамоати деьоти Далёни Боло дар ноьияи Деваштич</t>
  </si>
  <si>
    <t>2025     2029</t>
  </si>
  <si>
    <t>Сохтмони бинои иловагц барои 240 хонанда дар назди МТМУ №28-и деьоти  Унжии ноьияи Бобожон Щафуров</t>
  </si>
  <si>
    <t>2026  2028</t>
  </si>
  <si>
    <t>Сохтмони бинои таълимц дар назди МТМУ №55 -уми деьаи Д=стии деьоти Ашт, ноьияи Ашт</t>
  </si>
  <si>
    <t>2025  2028</t>
  </si>
  <si>
    <t xml:space="preserve">Сохтмони бинои иловагц дар назди МТМУ №26 барои 240-хонанда дар деьаи Такшиф ноьияи К=ьистони Мастчоь </t>
  </si>
  <si>
    <t>Сохтмони синфхонаи иловагц дар  назди МТМУ №14-уми   деьаи Ыушдевори Жамоати деьоти Навгилеми шаьри Исфара</t>
  </si>
  <si>
    <t>2025  2029</t>
  </si>
  <si>
    <t>Сохтмони бинои таълимц дар назди МТМУ № 23 дар ноьияи Ж.Расулов</t>
  </si>
  <si>
    <t xml:space="preserve">                   </t>
  </si>
  <si>
    <t xml:space="preserve">Сохтмони бинои таълимц барои 480 хонанда дар назди МТМУ №18-уми   ноьияи Шаьристон    </t>
  </si>
  <si>
    <t>Сохтмони бинои таълимц барои 240 хонанда дар маьоллаи Жамолиддини Балхц шаьраки Б=стони ноьияи Мастчоь</t>
  </si>
  <si>
    <t>2026  2029</t>
  </si>
  <si>
    <t>Сохтмони бинои иловагц  барои 240 хонанда дар  назди МТМУ №28-и Жамоати Унжц ноьияи Б. Щафуров</t>
  </si>
  <si>
    <t>2026   2028</t>
  </si>
  <si>
    <t>Сохтмони бинои иловагц барои 240 хонанда дар  назди МТМУ №15 маркази шаьри Панжакент</t>
  </si>
  <si>
    <t>Сохтмони бинои иловагц барои 240 хонанда дар  назди МТМУ №63 деьаи Вашинтон шаьри Панжакент</t>
  </si>
  <si>
    <t>2027   2029</t>
  </si>
  <si>
    <t>Сохтмони бинои таълимц дар назди МТМУ №48 Жамоати деьоти Ыалаи Баланди  шаьри Истаравшан</t>
  </si>
  <si>
    <t>2027        2029</t>
  </si>
  <si>
    <t>Сохтмони бинои таълимц дар назди МТМУ № 11 дар  Жамоти деьоти Шинги  Шахри Панжикент</t>
  </si>
  <si>
    <t xml:space="preserve">2026  2027                              </t>
  </si>
  <si>
    <t>Сохтмони бинои иловаги барои 240 хонанда дар назди МТМУ №18-и деьаи Дархони ноьияи Деваштич</t>
  </si>
  <si>
    <t>2027  2029</t>
  </si>
  <si>
    <t>Сохтмони бинои таълимц барои 240 хонанда дар назди ММТУ № 9-и Жамоати деьоти Нурафшони   шаьри Исфара</t>
  </si>
  <si>
    <t xml:space="preserve">Сохтмони бинои таълимц барои 240 хонада дар назди МТМУ №12-и Жамоати деьоти П=лотони  шаьри Конибодом </t>
  </si>
  <si>
    <t>2027   2028</t>
  </si>
  <si>
    <t xml:space="preserve">Сохтмони бинои таълимц барои 240 хонада дар назди МТМУ №9-и  шаьри Конибодом </t>
  </si>
  <si>
    <t xml:space="preserve">  2027   2029</t>
  </si>
  <si>
    <t>Сохтмони кудакистон барои 180 жой дар шаьраки Сайхуни ноьияи Б.Щафуров</t>
  </si>
  <si>
    <t>2026    2029</t>
  </si>
  <si>
    <t>Сохтмони бинои иловагц  дар назди МТМУ№14 Жамоати шажраки  Меьнатобод ноьияи Зафаробод</t>
  </si>
  <si>
    <t>ЫРН №280 аз 20.05.2022</t>
  </si>
  <si>
    <t xml:space="preserve">Сохтмони бинои иловагц дар назди МТМУ №17 барои 240-хонанда дар деьаи Ранж ноьияи К=ьистони Мастчоь </t>
  </si>
  <si>
    <t>2026  2027</t>
  </si>
  <si>
    <t xml:space="preserve">Сохтмони бинои иловагц дар назди МТМУ №15 барои 240-хонанда дар деьаи Тадастки ноьияи К=ьистони Мастчоь </t>
  </si>
  <si>
    <t xml:space="preserve">Сохтмони бинои иловагц дар назди МТМУ №14 барои 240-хонанда дар деьаи Ьадашари ноьияи К=ьистони Мастчоь </t>
  </si>
  <si>
    <t xml:space="preserve">Сохтмони бинои иловагц дар назди МТМУ №4 барои 240-хонанда дар деьаи Рощи ноьияи К=ьистони Мастчоь </t>
  </si>
  <si>
    <t>Сохтмони бинои иловагц  дар  назди МТМУ №56-и Жамоати деьоти С=фиёни шаьри Панжакент</t>
  </si>
  <si>
    <t xml:space="preserve">  садамавц</t>
  </si>
  <si>
    <t>2028   2029</t>
  </si>
  <si>
    <t>Сохтмони бинои иловагц  дар  назди МТМУ №45-и  деьаи Щазанаи Поён шаьри Панжакент</t>
  </si>
  <si>
    <t>2028  2029</t>
  </si>
  <si>
    <t>Сохтмони бинои иловагц  дар  назди МТМУ №28-и Жамоати деьоти Махшевади ноьияи Айнц</t>
  </si>
  <si>
    <t>Сохтмони бинои иловагц  дар  назди МТМУ №11-и Жамоати деьоти Фатмеви ноьияи Айнц</t>
  </si>
  <si>
    <t>Сохтмони бинои иловагц  дар  назди МТМУ №20-и деьаи Мадмии ноьияи Айнц</t>
  </si>
  <si>
    <t>Сохтмони бинои иловагц  дар  назди МТМУ №27-и деьаи Вашани ноьияи Айнц</t>
  </si>
  <si>
    <t>Сохтмони бинои иловагц  дар  назди МТМУ №34-и деьаи Тороканди ноьияи Мастчоь</t>
  </si>
  <si>
    <t>2027   2030</t>
  </si>
  <si>
    <t>Сохтмони бинои иловагц  дар  назди МТМУ №32-и Жамоати деьоти  Шакарчашмаи ноьияи Мастчоь</t>
  </si>
  <si>
    <t xml:space="preserve">Соьаи нигаьдории тандурустц </t>
  </si>
  <si>
    <t>Сохтмони бинои иловагц дар  Беморхонаи  клиникавии бачагонаи вилояти Сущд,  воыеъ дар шаьри Хужанд</t>
  </si>
  <si>
    <t>Протоколи Раиси вилояти Сущд              аз 06.04.2023</t>
  </si>
  <si>
    <t>2024  2026</t>
  </si>
  <si>
    <t>1 иншоот</t>
  </si>
  <si>
    <t>Сохтмони беморхонаи минтаыавии №3 барои 40 кат воыеъ дар  деьаи Рарзи ноьияи Айнц, вилояти Сущд</t>
  </si>
  <si>
    <t>ЫРН № 93 аз 03.02.2020</t>
  </si>
  <si>
    <t>2026    2028</t>
  </si>
  <si>
    <t>Сохтмони Маркази назорати давлатии санитарц-эпидемиологц дар ноьияи Мастчоь</t>
  </si>
  <si>
    <t>ЫРН № 516
аз 08.072013</t>
  </si>
  <si>
    <t>2028    2030</t>
  </si>
  <si>
    <t>Сохтмони бинои "Маркази перинаталц"-и  вилояти Сущд, дар назди Беморхонаи клинакавии вилояти Сущд</t>
  </si>
  <si>
    <t>ЫРШ № 455 аз 28.06.2011</t>
  </si>
  <si>
    <t xml:space="preserve">Сохтмони бинои бунгоьи тиббц дар деьаи  Хожа Тоьири жамоати деьоти Яхтани ноьияи Деваштич </t>
  </si>
  <si>
    <t>Вазорати тандурустц ва ьифзи ижтимоии ЖТ  №1613 аз 77.04.2023</t>
  </si>
  <si>
    <t>2026    2027</t>
  </si>
  <si>
    <t>Сохтмони бинои иловагц дар беморхонаи  микрожарроьии чашми вилояти Сущд</t>
  </si>
  <si>
    <t>ЫРШ № 474 аз 24.09.2018</t>
  </si>
  <si>
    <t xml:space="preserve">Сохтмони бинои бунгоьи тиббц  дар деьаи "Навр=з"-и Жамоати деьоти Равшани ноьияи Зафаробод </t>
  </si>
  <si>
    <t>КЬЖТ №161 аз 27.03.2018 "Барномаи ьаёти солим"</t>
  </si>
  <si>
    <t>Сохтмони бинои " Маркази вилоятии солимгардонии бемориьои шараёни дил"  воыеъ дар  маьаллаи 8-и шаьри Хужанд</t>
  </si>
  <si>
    <t>ЫРШ № 605 аз 02.011.2017</t>
  </si>
  <si>
    <t>2026   2029</t>
  </si>
  <si>
    <t>Сохтмони Бинои муассисаи давлатии тандурустц, маркази солимгардонц ва барыарорсозии саломатии маъюбон ва иштирокчиёни Жанги Бузурги Ватанц воыеъ дар  шаьри Хужанд</t>
  </si>
  <si>
    <t>Соьаи хожагии манзилию камуналц</t>
  </si>
  <si>
    <t>Сохтмони хонаи 
истиқоматии 9-ошёнаги 45 ҳуҷрагӣ дар маҳаллаи 8уми шаҳри Хуҷанд (марьилаи 4)</t>
  </si>
  <si>
    <t>ҚРШ № 287 
аз 06.06.2010</t>
  </si>
  <si>
    <t xml:space="preserve">2026   2029 </t>
  </si>
  <si>
    <t>Сохтмони бинои нави Муассисаи давлатии "Ыароргоьи Сарвари давлатии Жумьурии  Тожикистон дар шаьри Хужанд"</t>
  </si>
  <si>
    <t xml:space="preserve">Протоколи Раиси вилояти Сущд              </t>
  </si>
  <si>
    <t>2025     2028</t>
  </si>
  <si>
    <t>Соьаи фарьанг ва варзиш</t>
  </si>
  <si>
    <t xml:space="preserve">Сохтмони ыасри фарьанги барои 800 жойи нишаст шаьри Конибодом </t>
  </si>
  <si>
    <t>Прот. оид ба иҷрои дастуру супуришҳои Раиси вилояти Суғд</t>
  </si>
  <si>
    <t>2026
2030</t>
  </si>
  <si>
    <t>Азнавбарыароркунии ыасри фарьанги "Бахт" дар ноьияи Зафаробод</t>
  </si>
  <si>
    <t>барномаи эьёи фарьанг</t>
  </si>
  <si>
    <t>2026
2027</t>
  </si>
  <si>
    <t xml:space="preserve">Сохтмони "Маркази фарьанг"  дар шаьри Хжанд </t>
  </si>
  <si>
    <t>Прот.оид ба иҷрои дастуру супуришҳои Раиси вилояти Суғд</t>
  </si>
  <si>
    <t>2024    2028</t>
  </si>
  <si>
    <t>Сохтмони бощи фарьангию фарощатц ба номи "Фирдавсц" дар шаьри Хужанд</t>
  </si>
  <si>
    <t>ЫРШ №452 аз 06.09.2024</t>
  </si>
  <si>
    <t>2025   2030</t>
  </si>
  <si>
    <t>Сохтмони бощи фарьангию фарощатц - дар маьаллаи Сущдиёни шаьри Хужанд</t>
  </si>
  <si>
    <t>ЫРШ № 245 аз 17.06.2022</t>
  </si>
  <si>
    <t>2025   2026</t>
  </si>
  <si>
    <t>Сохтмони "Қасри Варзиш" 
дар маркази шаҳри Исфара</t>
  </si>
  <si>
    <t xml:space="preserve">Прот. оид ба дастуру супоришҳои Раиси вилояти Суғд </t>
  </si>
  <si>
    <t>2028
2030</t>
  </si>
  <si>
    <t>Сохтмони "Қасри Варзиш" 
дар шаьри Конибодом</t>
  </si>
  <si>
    <t>2025
2026</t>
  </si>
  <si>
    <t>Сохтмони "Ыасри Паьлавонони Сущд" дар ьудуди МТМУ №10-и деьаи Тожикободи ноьияи Жаббор Расулов</t>
  </si>
  <si>
    <t>2027     2028</t>
  </si>
  <si>
    <t>Сохтмони  "Қасри Варзиш"
дар маркази ноьияи Зафаробод</t>
  </si>
  <si>
    <t xml:space="preserve">
2026 2027</t>
  </si>
  <si>
    <t>Соьаи кишоварзц, шикорчигц ва моьидорц</t>
  </si>
  <si>
    <t>Обёрӣ ва азхудкунии 
заминҳои мавзеи Сомғор дар ноҳияи Б.Ғафуров (марҳилаи 2 ва 3)</t>
  </si>
  <si>
    <t>ҚРН №715
аз 29.08.2015</t>
  </si>
  <si>
    <t>2014
2030</t>
  </si>
  <si>
    <t>Ьамагц</t>
  </si>
  <si>
    <t>Сардори ИСА-и вилоят                                                         Абдуллоев Р.Х.</t>
  </si>
  <si>
    <t>бо ҳажм</t>
  </si>
  <si>
    <t>ҳосилнокии боғҳои мевадиҳанда</t>
  </si>
  <si>
    <t>Дар корхонаҳои кишоварзӣ</t>
  </si>
  <si>
    <t>Майдони  умумии  кишоварзӣ аз рӯи корхонаҳои кишоварзӣ- га</t>
  </si>
  <si>
    <t>Истеҳсоли маҳсулоти зироатҳои кишоварзӣ (тонна)</t>
  </si>
  <si>
    <t>ҳосилнокии ангур</t>
  </si>
  <si>
    <t>Майдони умумии кишоварзӣ аз рӯи хоҷагиҳои ҷамоавӣ- га</t>
  </si>
  <si>
    <t>Майдони умумии кишоварзӣ аз рӯи хоҷагиҳои деҳқонӣ (фермерӣ)- га</t>
  </si>
  <si>
    <t>Хожагии аҳолӣ</t>
  </si>
  <si>
    <t>оилаи замбӯри асал</t>
  </si>
  <si>
    <t>Майдони умумии кишоварзӣ аз рӯи хоҷагии аҳолӣ- га</t>
  </si>
  <si>
    <r>
      <t>Ҷ</t>
    </r>
    <r>
      <rPr>
        <b/>
        <sz val="16"/>
        <color indexed="8"/>
        <rFont val="Times New Roman Tj"/>
        <family val="1"/>
        <charset val="204"/>
      </rPr>
      <t xml:space="preserve">адвали 16. Дурнамои нишондињандањои соњаи хољагии роҳҳо                                                                                                            </t>
    </r>
  </si>
  <si>
    <r>
      <t>*- тиб</t>
    </r>
    <r>
      <rPr>
        <sz val="12"/>
        <color indexed="8"/>
        <rFont val="Times New Roman Tj"/>
        <family val="1"/>
        <charset val="204"/>
      </rPr>
      <t>қи маълумоти МД “Идораи хоҷагии роҳҳои автомобилгарди вилоят”</t>
    </r>
  </si>
  <si>
    <r>
      <rPr>
        <b/>
        <sz val="14"/>
        <color indexed="8"/>
        <rFont val="Times New Roman Tj"/>
        <family val="1"/>
        <charset val="204"/>
      </rPr>
      <t xml:space="preserve">Ҷадвали 13(Б).  Дурнамои ҷалби сармояи хориҷӣ (қарз ва грант) барои солҳои 2027-2029                                                                                                                                                                                                                                               (минтаќавї) вилояти Суғд                                                                                                                                                                                                                                                                                                          </t>
    </r>
    <r>
      <rPr>
        <sz val="14"/>
        <color indexed="8"/>
        <rFont val="Times New Roman Tj"/>
        <family val="1"/>
        <charset val="204"/>
      </rPr>
      <t xml:space="preserve"> </t>
    </r>
    <r>
      <rPr>
        <b/>
        <sz val="14"/>
        <color indexed="8"/>
        <rFont val="Times New Roman Tj"/>
        <family val="1"/>
        <charset val="204"/>
      </rPr>
      <t xml:space="preserve">                                                            </t>
    </r>
  </si>
  <si>
    <r>
      <rPr>
        <b/>
        <sz val="14"/>
        <color indexed="8"/>
        <rFont val="Times New Roman Tj"/>
        <family val="1"/>
        <charset val="204"/>
      </rPr>
      <t xml:space="preserve">Ҷадвали 13(Б).  Дурнамои ҷалби сармояи хориҷӣ (қарз ва грант) барои солҳои 2027-2029                                                                                                                                                                                                                                                                                                                                                                                                   (соњавї) вилояти Суғд                                                                                                                                                                                                                                                                                                                                                           </t>
    </r>
    <r>
      <rPr>
        <sz val="14"/>
        <color indexed="8"/>
        <rFont val="Times New Roman Tj"/>
        <family val="1"/>
        <charset val="204"/>
      </rPr>
      <t xml:space="preserve">                                                                   </t>
    </r>
    <r>
      <rPr>
        <b/>
        <sz val="14"/>
        <color indexed="8"/>
        <rFont val="Times New Roman Tj"/>
        <family val="1"/>
        <charset val="204"/>
      </rPr>
      <t xml:space="preserve">                                                            </t>
    </r>
  </si>
  <si>
    <r>
      <rPr>
        <b/>
        <sz val="14"/>
        <color indexed="8"/>
        <rFont val="Times New Roman Tj"/>
        <family val="1"/>
        <charset val="204"/>
      </rPr>
      <t xml:space="preserve">Љадвали 13 (А). Дурнамои љалби сармояи мустаќими хориљї  барои солњои  2027-2029                                                                                                                                                                                                                                                                                                                  (соњавї)                                                                                                                                                                                                                                                          вилояти Суғд          </t>
    </r>
    <r>
      <rPr>
        <sz val="14"/>
        <color indexed="8"/>
        <rFont val="Times New Roman Tj"/>
        <family val="1"/>
        <charset val="204"/>
      </rPr>
      <t xml:space="preserve">                                                                   </t>
    </r>
    <r>
      <rPr>
        <b/>
        <sz val="14"/>
        <color indexed="8"/>
        <rFont val="Times New Roman Tj"/>
        <family val="1"/>
        <charset val="204"/>
      </rPr>
      <t xml:space="preserve">                                                            </t>
    </r>
  </si>
  <si>
    <t>Ҷадвали 13.   Дурнамои нишондиҳандаҳои ҳаҷми сармоягузориҳои хориҷӣ ба иқтисодиёти вилояти Суғд                                                                                      барои солҳои 2027-2029</t>
  </si>
  <si>
    <t xml:space="preserve">Љадвали 9. Дурнамои нишондињандањои соњаи њифзи муњити зист                                                                                                           </t>
  </si>
  <si>
    <t xml:space="preserve">Ҷадвали 6. Дурнамои нишондиҳандаҳои рушди соҳаи энергетика барои солҳои 2027-2029                                                                                                                вилояти Суғд            </t>
  </si>
  <si>
    <t xml:space="preserve">Ҷадвали 3. Дурнамои нишондиҳандаҳои рушди ҳаҷми истеҳсоли намудҳои асосии маҳсулоти саноатӣ барои солҳои  2027-2029                   </t>
  </si>
  <si>
    <t>бунёди синфхонаҳои иловагӣ</t>
  </si>
  <si>
    <t>шумораи ҷой аз ҳисоби синфхонаҳои иловагӣ</t>
  </si>
  <si>
    <t xml:space="preserve">аз он дар хоҷагиҳои наздиҳавлигии ёрирасон ва фаъолияти ғайрирасмӣ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</si>
</sst>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 _₽_-;\-* #,##0.00\ _₽_-;_-* &quot;-&quot;??\ _₽_-;_-@_-"/>
    <numFmt numFmtId="164" formatCode="_-* #,##0.00_р_._-;\-* #,##0.00_р_._-;_-* &quot;-&quot;??_р_._-;_-@_-"/>
    <numFmt numFmtId="165" formatCode="0.0"/>
    <numFmt numFmtId="166" formatCode="#,##0.0"/>
    <numFmt numFmtId="167" formatCode="_-* #,##0.00\ &quot;р.&quot;_-;_-* \-#,##0.00\ &quot;р.&quot;;_-* &quot;-&quot;??\ &quot;р.&quot;_-;_-@_-"/>
    <numFmt numFmtId="168" formatCode="0.000"/>
    <numFmt numFmtId="169" formatCode="0.00000"/>
    <numFmt numFmtId="170" formatCode="_-* #,##0.0_р_._-;\-* #,##0.0_р_._-;_-* &quot;-&quot;??_р_._-;_-@_-"/>
    <numFmt numFmtId="171" formatCode="_-* #,##0_р_._-;\-* #,##0_р_._-;_-* &quot;-&quot;??_р_._-;_-@_-"/>
    <numFmt numFmtId="172" formatCode="_-* #,##0.0000_р_._-;\-* #,##0.0000_р_._-;_-* &quot;-&quot;??_р_._-;_-@_-"/>
  </numFmts>
  <fonts count="133">
    <font>
      <sz val="11"/>
      <color theme="1"/>
      <name val="Calibri"/>
      <family val="2"/>
      <charset val="204"/>
      <scheme val="minor"/>
    </font>
    <font>
      <sz val="11"/>
      <color theme="1"/>
      <name val="Calibri"/>
      <family val="2"/>
      <charset val="204"/>
      <scheme val="minor"/>
    </font>
    <font>
      <sz val="11"/>
      <color rgb="FFFF0000"/>
      <name val="Calibri"/>
      <family val="2"/>
      <charset val="204"/>
      <scheme val="minor"/>
    </font>
    <font>
      <b/>
      <sz val="16"/>
      <color indexed="8"/>
      <name val="Times New Roman Tj"/>
      <family val="1"/>
      <charset val="204"/>
    </font>
    <font>
      <b/>
      <sz val="14"/>
      <color rgb="FF000000"/>
      <name val="Times New Roman Tj"/>
      <family val="1"/>
      <charset val="204"/>
    </font>
    <font>
      <b/>
      <sz val="14"/>
      <name val="Times New Roman Tj"/>
      <family val="1"/>
      <charset val="204"/>
    </font>
    <font>
      <sz val="12"/>
      <color rgb="FF000000"/>
      <name val="Times New Roman Tj"/>
      <family val="1"/>
      <charset val="204"/>
    </font>
    <font>
      <sz val="14"/>
      <name val="Times New Roman Tj"/>
      <family val="1"/>
      <charset val="204"/>
    </font>
    <font>
      <b/>
      <sz val="14"/>
      <color theme="1"/>
      <name val="Times New Roman Tj"/>
      <family val="1"/>
      <charset val="204"/>
    </font>
    <font>
      <sz val="12"/>
      <name val="Times New Roman Tj"/>
      <family val="1"/>
      <charset val="204"/>
    </font>
    <font>
      <b/>
      <sz val="11"/>
      <color theme="1"/>
      <name val="Times New Roman Tj"/>
      <family val="1"/>
      <charset val="204"/>
    </font>
    <font>
      <sz val="14"/>
      <color rgb="FF000000"/>
      <name val="Times New Roman Tj"/>
      <family val="1"/>
      <charset val="204"/>
    </font>
    <font>
      <sz val="14"/>
      <color theme="1"/>
      <name val="Times New Roman Tj"/>
      <family val="1"/>
      <charset val="204"/>
    </font>
    <font>
      <sz val="14"/>
      <color rgb="FFFF0000"/>
      <name val="Times New Roman Tj"/>
      <family val="1"/>
      <charset val="204"/>
    </font>
    <font>
      <sz val="12"/>
      <color theme="1"/>
      <name val="Times New Roman Tj"/>
      <family val="1"/>
      <charset val="204"/>
    </font>
    <font>
      <b/>
      <sz val="12"/>
      <color theme="1"/>
      <name val="Times New Roman Tj"/>
      <family val="1"/>
      <charset val="204"/>
    </font>
    <font>
      <sz val="18"/>
      <name val="Calibri"/>
      <family val="2"/>
      <charset val="204"/>
      <scheme val="minor"/>
    </font>
    <font>
      <sz val="10"/>
      <color theme="1"/>
      <name val="Arial"/>
      <family val="2"/>
      <charset val="204"/>
    </font>
    <font>
      <sz val="10"/>
      <color theme="1"/>
      <name val="Calibri"/>
      <family val="2"/>
      <scheme val="minor"/>
    </font>
    <font>
      <sz val="11"/>
      <color theme="1"/>
      <name val="Calibri"/>
      <family val="2"/>
      <scheme val="minor"/>
    </font>
    <font>
      <b/>
      <sz val="20"/>
      <color rgb="FF000000"/>
      <name val="Times New Roman Tj"/>
      <family val="1"/>
      <charset val="204"/>
    </font>
    <font>
      <b/>
      <sz val="14"/>
      <color rgb="FF000000"/>
      <name val="Times New Roman"/>
      <family val="1"/>
      <charset val="204"/>
    </font>
    <font>
      <b/>
      <sz val="12"/>
      <color rgb="FF000000"/>
      <name val="Times New Roman"/>
      <family val="2"/>
    </font>
    <font>
      <b/>
      <sz val="12"/>
      <color theme="1"/>
      <name val="Times New Roman"/>
      <family val="1"/>
      <charset val="204"/>
    </font>
    <font>
      <sz val="12"/>
      <color rgb="FF000000"/>
      <name val="Times New Roman"/>
      <family val="2"/>
    </font>
    <font>
      <sz val="12"/>
      <color theme="1"/>
      <name val="Times New Roman"/>
      <family val="1"/>
      <charset val="204"/>
    </font>
    <font>
      <sz val="12"/>
      <color indexed="8"/>
      <name val="Times New Roman"/>
      <family val="1"/>
      <charset val="204"/>
    </font>
    <font>
      <sz val="12"/>
      <color rgb="FFFF0000"/>
      <name val="Times New Roman"/>
      <family val="2"/>
    </font>
    <font>
      <sz val="12"/>
      <color rgb="FFFF0000"/>
      <name val="Times New Roman"/>
      <family val="1"/>
      <charset val="204"/>
    </font>
    <font>
      <sz val="11"/>
      <color rgb="FFFF0000"/>
      <name val="Calibri"/>
      <family val="2"/>
      <scheme val="minor"/>
    </font>
    <font>
      <b/>
      <sz val="12"/>
      <color rgb="FF000000"/>
      <name val="Times New Roman"/>
      <family val="1"/>
      <charset val="204"/>
    </font>
    <font>
      <b/>
      <sz val="16"/>
      <name val="Times New Roman Tj"/>
      <family val="1"/>
      <charset val="204"/>
    </font>
    <font>
      <b/>
      <sz val="12"/>
      <name val="Times New Roman Tj"/>
      <family val="1"/>
      <charset val="204"/>
    </font>
    <font>
      <b/>
      <sz val="16"/>
      <color rgb="FF000000"/>
      <name val="Times New Roman"/>
      <family val="2"/>
    </font>
    <font>
      <sz val="14"/>
      <color theme="1"/>
      <name val="Times New Roman"/>
      <family val="1"/>
      <charset val="204"/>
    </font>
    <font>
      <b/>
      <sz val="12"/>
      <color indexed="8"/>
      <name val="Times New Roman"/>
      <family val="1"/>
      <charset val="204"/>
    </font>
    <font>
      <b/>
      <sz val="11"/>
      <color theme="1"/>
      <name val="Calibri"/>
      <family val="2"/>
      <scheme val="minor"/>
    </font>
    <font>
      <b/>
      <sz val="11"/>
      <color theme="1"/>
      <name val="Calibri"/>
      <family val="2"/>
      <charset val="204"/>
      <scheme val="minor"/>
    </font>
    <font>
      <sz val="12"/>
      <color rgb="FF000000"/>
      <name val="Times New Roman"/>
      <family val="1"/>
      <charset val="204"/>
    </font>
    <font>
      <b/>
      <sz val="14"/>
      <color theme="1"/>
      <name val="Times New Roman"/>
      <family val="1"/>
      <charset val="204"/>
    </font>
    <font>
      <sz val="16"/>
      <color theme="1"/>
      <name val="Calibri"/>
      <family val="2"/>
      <scheme val="minor"/>
    </font>
    <font>
      <sz val="16"/>
      <color rgb="FF000000"/>
      <name val="Times New Roman"/>
      <family val="2"/>
    </font>
    <font>
      <sz val="16"/>
      <color theme="1"/>
      <name val="Times New Roman"/>
      <family val="1"/>
      <charset val="204"/>
    </font>
    <font>
      <b/>
      <sz val="16"/>
      <color indexed="8"/>
      <name val="Times New Roman"/>
      <family val="1"/>
      <charset val="204"/>
    </font>
    <font>
      <b/>
      <sz val="16"/>
      <color rgb="FF000000"/>
      <name val="Times New Roman"/>
      <family val="1"/>
      <charset val="204"/>
    </font>
    <font>
      <b/>
      <sz val="16"/>
      <color theme="1"/>
      <name val="Calibri"/>
      <family val="2"/>
      <scheme val="minor"/>
    </font>
    <font>
      <sz val="11"/>
      <color theme="1"/>
      <name val="Times New Roman"/>
      <family val="1"/>
      <charset val="204"/>
    </font>
    <font>
      <b/>
      <sz val="11"/>
      <color indexed="8"/>
      <name val="Times New Roman"/>
      <family val="1"/>
      <charset val="204"/>
    </font>
    <font>
      <sz val="11"/>
      <color indexed="8"/>
      <name val="Times New Roman"/>
      <family val="1"/>
      <charset val="204"/>
    </font>
    <font>
      <sz val="14"/>
      <color rgb="FF000000"/>
      <name val="Times New Roman"/>
      <family val="1"/>
      <charset val="204"/>
    </font>
    <font>
      <sz val="14"/>
      <color indexed="8"/>
      <name val="Times New Roman"/>
      <family val="1"/>
      <charset val="204"/>
    </font>
    <font>
      <b/>
      <sz val="14"/>
      <color indexed="8"/>
      <name val="Times New Roman Tj"/>
      <family val="1"/>
      <charset val="204"/>
    </font>
    <font>
      <sz val="12"/>
      <color rgb="FFFF0000"/>
      <name val="Times New Roman Tj"/>
      <family val="1"/>
      <charset val="204"/>
    </font>
    <font>
      <sz val="10"/>
      <name val="Arial Cyr"/>
      <charset val="204"/>
    </font>
    <font>
      <sz val="16"/>
      <name val="Times New Roman Tj"/>
      <family val="1"/>
      <charset val="204"/>
    </font>
    <font>
      <b/>
      <sz val="20"/>
      <name val="TAJIKAN"/>
    </font>
    <font>
      <sz val="18"/>
      <name val="TAJIKAN"/>
    </font>
    <font>
      <b/>
      <sz val="18"/>
      <name val="TAJIKAN"/>
    </font>
    <font>
      <b/>
      <sz val="12"/>
      <name val="TAJIKAN"/>
    </font>
    <font>
      <b/>
      <sz val="19"/>
      <name val="TAJIKAN"/>
    </font>
    <font>
      <sz val="16"/>
      <name val="TAJIKAN"/>
    </font>
    <font>
      <b/>
      <sz val="16"/>
      <name val="TAJIKAN"/>
    </font>
    <font>
      <i/>
      <sz val="14"/>
      <name val="TAJIKAN"/>
    </font>
    <font>
      <i/>
      <sz val="12"/>
      <name val="TAJIKAN"/>
    </font>
    <font>
      <sz val="12"/>
      <name val="TAJIKAN"/>
    </font>
    <font>
      <sz val="14"/>
      <name val="TAJIKAN"/>
    </font>
    <font>
      <sz val="16"/>
      <name val="Arial Cyr"/>
      <charset val="204"/>
    </font>
    <font>
      <b/>
      <sz val="20"/>
      <name val="Times New Roman Tajik 1.0"/>
      <family val="1"/>
      <charset val="204"/>
    </font>
    <font>
      <sz val="22"/>
      <name val="Arial Cyr"/>
      <charset val="204"/>
    </font>
    <font>
      <sz val="14"/>
      <name val="Arial Cyr"/>
      <charset val="204"/>
    </font>
    <font>
      <sz val="19"/>
      <name val="TAJIKAN"/>
    </font>
    <font>
      <b/>
      <sz val="14"/>
      <name val="TAJIKAN"/>
    </font>
    <font>
      <sz val="14"/>
      <color indexed="8"/>
      <name val="TAJIKAN"/>
    </font>
    <font>
      <b/>
      <sz val="14"/>
      <color indexed="8"/>
      <name val="TAJIKAN"/>
    </font>
    <font>
      <sz val="14"/>
      <color theme="1"/>
      <name val="TAJIKAN"/>
    </font>
    <font>
      <b/>
      <sz val="14"/>
      <color theme="1"/>
      <name val="TAJIKAN"/>
    </font>
    <font>
      <sz val="14"/>
      <name val="Times New Roman"/>
      <family val="1"/>
      <charset val="204"/>
    </font>
    <font>
      <sz val="11"/>
      <color theme="1"/>
      <name val="Times New Roman Tj"/>
      <family val="1"/>
      <charset val="204"/>
    </font>
    <font>
      <b/>
      <sz val="12"/>
      <color rgb="FF000000"/>
      <name val="Times New Roman Tj"/>
      <family val="1"/>
      <charset val="204"/>
    </font>
    <font>
      <sz val="10"/>
      <color theme="1"/>
      <name val="Times New Roman Tj"/>
      <family val="1"/>
      <charset val="204"/>
    </font>
    <font>
      <sz val="14"/>
      <color indexed="8"/>
      <name val="Times New Roman Tj"/>
      <family val="1"/>
      <charset val="204"/>
    </font>
    <font>
      <b/>
      <sz val="12"/>
      <color theme="1"/>
      <name val="TAJIKAN"/>
    </font>
    <font>
      <b/>
      <sz val="12"/>
      <color rgb="FF000000"/>
      <name val="TAJIKAN"/>
    </font>
    <font>
      <sz val="12"/>
      <color theme="1"/>
      <name val="TAJIKAN"/>
    </font>
    <font>
      <sz val="12"/>
      <color rgb="FF000000"/>
      <name val="TAJIKAN"/>
    </font>
    <font>
      <b/>
      <sz val="24"/>
      <color theme="1"/>
      <name val="Times New Roman Tj"/>
      <family val="1"/>
      <charset val="204"/>
    </font>
    <font>
      <b/>
      <sz val="16"/>
      <color theme="1"/>
      <name val="Times New Roman Tj"/>
      <family val="1"/>
      <charset val="204"/>
    </font>
    <font>
      <b/>
      <sz val="20"/>
      <color theme="1"/>
      <name val="Times New Roman Tj"/>
      <family val="1"/>
      <charset val="204"/>
    </font>
    <font>
      <b/>
      <sz val="18"/>
      <color theme="1"/>
      <name val="Times New Roman Tj"/>
      <family val="1"/>
      <charset val="204"/>
    </font>
    <font>
      <sz val="16"/>
      <color theme="1"/>
      <name val="Times New Roman Tj"/>
      <family val="1"/>
      <charset val="204"/>
    </font>
    <font>
      <b/>
      <sz val="16"/>
      <color rgb="FFFF0000"/>
      <name val="Times New Roman Tj"/>
      <family val="1"/>
      <charset val="204"/>
    </font>
    <font>
      <sz val="11"/>
      <name val="Times New Roman Tj"/>
      <family val="1"/>
      <charset val="204"/>
    </font>
    <font>
      <b/>
      <sz val="11"/>
      <name val="Times New Roman Tj"/>
      <family val="1"/>
      <charset val="204"/>
    </font>
    <font>
      <sz val="12"/>
      <name val="Calibri"/>
      <family val="2"/>
      <charset val="204"/>
      <scheme val="minor"/>
    </font>
    <font>
      <b/>
      <sz val="14.5"/>
      <color theme="1"/>
      <name val="Times New Roman Tj"/>
      <family val="1"/>
      <charset val="204"/>
    </font>
    <font>
      <sz val="10.5"/>
      <color theme="1"/>
      <name val="Times New Roman Tj"/>
      <family val="1"/>
      <charset val="204"/>
    </font>
    <font>
      <sz val="10.5"/>
      <color theme="1"/>
      <name val="Times New Roman"/>
      <family val="1"/>
      <charset val="204"/>
    </font>
    <font>
      <sz val="12.5"/>
      <color theme="1"/>
      <name val="Times New Roman Tj"/>
      <family val="1"/>
      <charset val="204"/>
    </font>
    <font>
      <b/>
      <sz val="15"/>
      <color theme="1"/>
      <name val="Times New Roman Tj"/>
      <family val="1"/>
      <charset val="204"/>
    </font>
    <font>
      <sz val="11.5"/>
      <color theme="1"/>
      <name val="Times New Roman Tj"/>
      <family val="1"/>
      <charset val="204"/>
    </font>
    <font>
      <sz val="13"/>
      <color theme="1"/>
      <name val="Times New Roman Tj"/>
      <family val="1"/>
      <charset val="204"/>
    </font>
    <font>
      <sz val="11"/>
      <name val="Calibri"/>
      <family val="2"/>
      <charset val="204"/>
      <scheme val="minor"/>
    </font>
    <font>
      <sz val="13"/>
      <name val="Times New Roman Tj"/>
      <family val="1"/>
      <charset val="204"/>
    </font>
    <font>
      <sz val="13"/>
      <color rgb="FFFF0000"/>
      <name val="Times New Roman Tj"/>
      <family val="1"/>
      <charset val="204"/>
    </font>
    <font>
      <b/>
      <sz val="18"/>
      <color indexed="8"/>
      <name val="Times New Roman Tj"/>
      <family val="1"/>
      <charset val="204"/>
    </font>
    <font>
      <sz val="18"/>
      <color theme="1"/>
      <name val="Times New Roman Tj"/>
      <family val="1"/>
      <charset val="204"/>
    </font>
    <font>
      <b/>
      <sz val="18"/>
      <color theme="1"/>
      <name val="TAJIKAN"/>
    </font>
    <font>
      <b/>
      <sz val="16"/>
      <color theme="1"/>
      <name val="TAJIKAN"/>
    </font>
    <font>
      <sz val="11"/>
      <color theme="1"/>
      <name val="TAJIKAN"/>
    </font>
    <font>
      <b/>
      <sz val="13"/>
      <name val="TAJIKAN"/>
    </font>
    <font>
      <b/>
      <sz val="13"/>
      <name val="Times New Roman Tj"/>
      <family val="1"/>
      <charset val="204"/>
    </font>
    <font>
      <sz val="13"/>
      <name val="TAJIKAN"/>
    </font>
    <font>
      <sz val="11"/>
      <color theme="1"/>
      <name val="Calibri"/>
      <family val="2"/>
      <charset val="204"/>
    </font>
    <font>
      <b/>
      <sz val="10"/>
      <color theme="1"/>
      <name val="Times New Roman Tj"/>
      <family val="1"/>
      <charset val="204"/>
    </font>
    <font>
      <sz val="11"/>
      <color theme="1"/>
      <name val="Calibri"/>
      <family val="1"/>
      <charset val="204"/>
      <scheme val="minor"/>
    </font>
    <font>
      <sz val="12"/>
      <color indexed="8"/>
      <name val="Times New Roman Tj"/>
      <family val="1"/>
      <charset val="204"/>
    </font>
    <font>
      <b/>
      <sz val="14"/>
      <name val="Times New Roman"/>
      <family val="1"/>
      <charset val="204"/>
    </font>
    <font>
      <b/>
      <sz val="13"/>
      <color theme="1"/>
      <name val="Times New Roman Tj"/>
      <family val="1"/>
      <charset val="204"/>
    </font>
    <font>
      <b/>
      <sz val="12"/>
      <color indexed="8"/>
      <name val="Times New Roman Tj"/>
      <family val="1"/>
      <charset val="204"/>
    </font>
    <font>
      <sz val="14"/>
      <color rgb="FFFF0000"/>
      <name val="TAJIKAN"/>
    </font>
    <font>
      <sz val="11"/>
      <name val="Calibri"/>
      <family val="2"/>
      <scheme val="minor"/>
    </font>
    <font>
      <sz val="14"/>
      <color theme="1"/>
      <name val="Calibri"/>
      <family val="2"/>
      <scheme val="minor"/>
    </font>
    <font>
      <sz val="20"/>
      <name val="Times New Roman Tj"/>
      <family val="1"/>
      <charset val="204"/>
    </font>
    <font>
      <b/>
      <sz val="19"/>
      <name val="Times New Roman Tj"/>
      <family val="1"/>
      <charset val="204"/>
    </font>
    <font>
      <b/>
      <sz val="20"/>
      <name val="Times New Roman Tj"/>
      <family val="1"/>
      <charset val="204"/>
    </font>
    <font>
      <sz val="20"/>
      <color theme="0"/>
      <name val="Times New Roman Tj"/>
      <family val="1"/>
      <charset val="204"/>
    </font>
    <font>
      <b/>
      <sz val="20"/>
      <color theme="0"/>
      <name val="Times New Roman Tj"/>
      <family val="1"/>
      <charset val="204"/>
    </font>
    <font>
      <sz val="18"/>
      <name val="Times New Roman Tj"/>
      <family val="1"/>
      <charset val="204"/>
    </font>
    <font>
      <b/>
      <sz val="18"/>
      <name val="Times New Roman Tj"/>
      <family val="1"/>
      <charset val="204"/>
    </font>
    <font>
      <i/>
      <sz val="12"/>
      <name val="Times New Roman Tj"/>
      <family val="1"/>
      <charset val="204"/>
    </font>
    <font>
      <i/>
      <sz val="14"/>
      <name val="Times New Roman Tj"/>
      <family val="1"/>
      <charset val="204"/>
    </font>
    <font>
      <sz val="16"/>
      <color rgb="FF000000"/>
      <name val="Times New Roman"/>
      <family val="1"/>
      <charset val="204"/>
    </font>
    <font>
      <sz val="16"/>
      <color indexed="8"/>
      <name val="Times New Roman"/>
      <family val="1"/>
      <charset val="204"/>
    </font>
  </fonts>
  <fills count="1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FCCFF"/>
        <bgColor indexed="64"/>
      </patternFill>
    </fill>
    <fill>
      <patternFill patternType="solid">
        <fgColor theme="0" tint="-4.9989318521683403E-2"/>
        <bgColor indexed="64"/>
      </patternFill>
    </fill>
    <fill>
      <patternFill patternType="solid">
        <fgColor rgb="FFFFFFFF"/>
        <bgColor indexed="64"/>
      </patternFill>
    </fill>
    <fill>
      <patternFill patternType="solid">
        <fgColor indexed="9"/>
        <bgColor indexed="64"/>
      </patternFill>
    </fill>
  </fills>
  <borders count="4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right/>
      <top/>
      <bottom style="medium">
        <color indexed="64"/>
      </bottom>
      <diagonal/>
    </border>
    <border>
      <left/>
      <right style="medium">
        <color indexed="64"/>
      </right>
      <top/>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right/>
      <top/>
      <bottom style="hair">
        <color indexed="64"/>
      </bottom>
      <diagonal/>
    </border>
    <border>
      <left style="medium">
        <color indexed="64"/>
      </left>
      <right style="medium">
        <color indexed="64"/>
      </right>
      <top/>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rgb="FF000000"/>
      </right>
      <top/>
      <bottom/>
      <diagonal/>
    </border>
  </borders>
  <cellStyleXfs count="10">
    <xf numFmtId="0" fontId="0" fillId="0" borderId="0"/>
    <xf numFmtId="9" fontId="1" fillId="0" borderId="0" applyFont="0" applyFill="0" applyBorder="0" applyAlignment="0" applyProtection="0"/>
    <xf numFmtId="167" fontId="17" fillId="0" borderId="0" applyFont="0" applyFill="0" applyBorder="0" applyAlignment="0" applyProtection="0"/>
    <xf numFmtId="0" fontId="18" fillId="0" borderId="0"/>
    <xf numFmtId="0" fontId="19" fillId="0" borderId="0"/>
    <xf numFmtId="0" fontId="19" fillId="0" borderId="0"/>
    <xf numFmtId="0" fontId="53" fillId="0" borderId="0"/>
    <xf numFmtId="164" fontId="53" fillId="0" borderId="0" applyFont="0" applyFill="0" applyBorder="0" applyAlignment="0" applyProtection="0"/>
    <xf numFmtId="43" fontId="1" fillId="0" borderId="0" applyFont="0" applyFill="0" applyBorder="0" applyAlignment="0" applyProtection="0"/>
    <xf numFmtId="0" fontId="53" fillId="0" borderId="0"/>
  </cellStyleXfs>
  <cellXfs count="957">
    <xf numFmtId="0" fontId="0" fillId="0" borderId="0" xfId="0"/>
    <xf numFmtId="9" fontId="1" fillId="0" borderId="0" xfId="1" applyFont="1"/>
    <xf numFmtId="49" fontId="5" fillId="2" borderId="2" xfId="0" applyNumberFormat="1" applyFont="1" applyFill="1" applyBorder="1" applyAlignment="1">
      <alignment horizontal="left" vertical="center" wrapText="1"/>
    </xf>
    <xf numFmtId="0" fontId="6" fillId="2" borderId="2" xfId="0" applyFont="1" applyFill="1" applyBorder="1" applyAlignment="1">
      <alignment horizontal="center" wrapText="1"/>
    </xf>
    <xf numFmtId="165" fontId="5" fillId="2" borderId="2" xfId="0" applyNumberFormat="1" applyFont="1" applyFill="1" applyBorder="1" applyAlignment="1">
      <alignment horizontal="right" vertical="center" wrapText="1"/>
    </xf>
    <xf numFmtId="165" fontId="5" fillId="0" borderId="2" xfId="0" applyNumberFormat="1" applyFont="1" applyBorder="1" applyAlignment="1">
      <alignment horizontal="right" vertical="center"/>
    </xf>
    <xf numFmtId="165" fontId="5" fillId="2" borderId="2" xfId="0" applyNumberFormat="1" applyFont="1" applyFill="1" applyBorder="1" applyAlignment="1">
      <alignment horizontal="right" vertical="center"/>
    </xf>
    <xf numFmtId="0" fontId="2" fillId="0" borderId="0" xfId="0" applyFont="1"/>
    <xf numFmtId="49" fontId="7" fillId="2" borderId="2" xfId="0" applyNumberFormat="1" applyFont="1" applyFill="1" applyBorder="1" applyAlignment="1">
      <alignment horizontal="left" vertical="center" wrapText="1"/>
    </xf>
    <xf numFmtId="165" fontId="7" fillId="2" borderId="2" xfId="0" applyNumberFormat="1" applyFont="1" applyFill="1" applyBorder="1" applyAlignment="1">
      <alignment horizontal="right" vertical="center" wrapText="1"/>
    </xf>
    <xf numFmtId="165" fontId="7" fillId="0" borderId="2" xfId="0" applyNumberFormat="1" applyFont="1" applyBorder="1" applyAlignment="1">
      <alignment horizontal="right" vertical="center"/>
    </xf>
    <xf numFmtId="165" fontId="7" fillId="2" borderId="2" xfId="0" applyNumberFormat="1" applyFont="1" applyFill="1" applyBorder="1" applyAlignment="1">
      <alignment horizontal="right" vertical="center"/>
    </xf>
    <xf numFmtId="0" fontId="8" fillId="0" borderId="2" xfId="0" applyFont="1" applyBorder="1" applyAlignment="1">
      <alignment horizontal="left" vertical="center" wrapText="1"/>
    </xf>
    <xf numFmtId="49" fontId="9" fillId="2" borderId="2" xfId="0" applyNumberFormat="1" applyFont="1" applyFill="1" applyBorder="1" applyAlignment="1">
      <alignment horizontal="center" wrapText="1"/>
    </xf>
    <xf numFmtId="0" fontId="4" fillId="0" borderId="2" xfId="0" applyNumberFormat="1" applyFont="1" applyFill="1" applyBorder="1" applyAlignment="1" applyProtection="1">
      <alignment horizontal="center" vertical="center" wrapText="1" shrinkToFit="1" readingOrder="1"/>
    </xf>
    <xf numFmtId="165" fontId="4" fillId="0" borderId="2" xfId="0" applyNumberFormat="1" applyFont="1" applyFill="1" applyBorder="1" applyAlignment="1">
      <alignment horizontal="center" vertical="center"/>
    </xf>
    <xf numFmtId="165" fontId="10" fillId="0" borderId="0" xfId="0" applyNumberFormat="1" applyFont="1" applyBorder="1" applyAlignment="1">
      <alignment horizontal="center" vertical="center" readingOrder="1"/>
    </xf>
    <xf numFmtId="165" fontId="11" fillId="0" borderId="2" xfId="0" applyNumberFormat="1" applyFont="1" applyFill="1" applyBorder="1" applyAlignment="1" applyProtection="1">
      <alignment horizontal="center" vertical="center" wrapText="1" shrinkToFit="1" readingOrder="1"/>
    </xf>
    <xf numFmtId="0" fontId="11" fillId="0" borderId="2" xfId="0" applyNumberFormat="1" applyFont="1" applyFill="1" applyBorder="1" applyAlignment="1" applyProtection="1">
      <alignment horizontal="center" vertical="center" wrapText="1" shrinkToFit="1" readingOrder="1"/>
    </xf>
    <xf numFmtId="165" fontId="11" fillId="0" borderId="2" xfId="0" applyNumberFormat="1" applyFont="1" applyFill="1" applyBorder="1" applyAlignment="1">
      <alignment horizontal="center" vertical="center"/>
    </xf>
    <xf numFmtId="165" fontId="9" fillId="0" borderId="0" xfId="0" applyNumberFormat="1" applyFont="1" applyBorder="1" applyAlignment="1">
      <alignment horizontal="right" vertical="center"/>
    </xf>
    <xf numFmtId="165" fontId="11" fillId="0" borderId="2" xfId="0" applyNumberFormat="1" applyFont="1" applyBorder="1" applyAlignment="1" applyProtection="1">
      <alignment horizontal="center" vertical="center" wrapText="1" shrinkToFit="1" readingOrder="1"/>
    </xf>
    <xf numFmtId="165" fontId="12" fillId="0" borderId="2" xfId="0" applyNumberFormat="1" applyFont="1" applyBorder="1" applyAlignment="1">
      <alignment horizontal="center" vertical="center"/>
    </xf>
    <xf numFmtId="165" fontId="9" fillId="2" borderId="0" xfId="0" applyNumberFormat="1" applyFont="1" applyFill="1" applyBorder="1" applyAlignment="1" applyProtection="1">
      <alignment horizontal="right" vertical="center" wrapText="1" shrinkToFit="1"/>
    </xf>
    <xf numFmtId="0" fontId="9" fillId="0" borderId="0" xfId="0" applyFont="1" applyFill="1" applyBorder="1" applyAlignment="1" applyProtection="1">
      <alignment horizontal="right" vertical="center" wrapText="1" shrinkToFit="1"/>
    </xf>
    <xf numFmtId="49" fontId="9" fillId="2" borderId="2" xfId="0" applyNumberFormat="1" applyFont="1" applyFill="1" applyBorder="1" applyAlignment="1">
      <alignment horizontal="center" vertical="center" wrapText="1"/>
    </xf>
    <xf numFmtId="49" fontId="9" fillId="2" borderId="3" xfId="0" applyNumberFormat="1" applyFont="1" applyFill="1" applyBorder="1" applyAlignment="1">
      <alignment horizontal="center" wrapText="1"/>
    </xf>
    <xf numFmtId="0" fontId="12" fillId="0" borderId="2" xfId="0" applyFont="1" applyFill="1" applyBorder="1" applyAlignment="1">
      <alignment horizontal="center" vertical="center" wrapText="1"/>
    </xf>
    <xf numFmtId="165" fontId="7" fillId="0" borderId="4" xfId="0" applyNumberFormat="1" applyFont="1" applyBorder="1" applyAlignment="1">
      <alignment horizontal="right" vertical="center"/>
    </xf>
    <xf numFmtId="165" fontId="13" fillId="0" borderId="4" xfId="0" applyNumberFormat="1" applyFont="1" applyBorder="1" applyAlignment="1">
      <alignment horizontal="right" vertical="center"/>
    </xf>
    <xf numFmtId="165" fontId="13" fillId="0" borderId="2" xfId="0" applyNumberFormat="1" applyFont="1" applyBorder="1" applyAlignment="1">
      <alignment horizontal="right" vertical="center"/>
    </xf>
    <xf numFmtId="0" fontId="12" fillId="0" borderId="2" xfId="0" applyFont="1" applyBorder="1" applyAlignment="1">
      <alignment horizontal="left" vertical="center" wrapText="1"/>
    </xf>
    <xf numFmtId="0" fontId="0" fillId="0" borderId="0" xfId="0" applyBorder="1"/>
    <xf numFmtId="165" fontId="0" fillId="0" borderId="0" xfId="0" applyNumberFormat="1" applyBorder="1"/>
    <xf numFmtId="165" fontId="12" fillId="0" borderId="0" xfId="0" applyNumberFormat="1" applyFont="1" applyBorder="1"/>
    <xf numFmtId="166" fontId="7" fillId="0" borderId="2" xfId="0" applyNumberFormat="1" applyFont="1" applyBorder="1" applyAlignment="1">
      <alignment horizontal="right" vertical="center"/>
    </xf>
    <xf numFmtId="165" fontId="7" fillId="0" borderId="2" xfId="0" applyNumberFormat="1" applyFont="1" applyBorder="1" applyAlignment="1">
      <alignment vertical="center"/>
    </xf>
    <xf numFmtId="165" fontId="7" fillId="0" borderId="5" xfId="0" applyNumberFormat="1" applyFont="1" applyBorder="1" applyAlignment="1">
      <alignment horizontal="right" vertical="center"/>
    </xf>
    <xf numFmtId="165" fontId="7" fillId="0" borderId="0" xfId="0" applyNumberFormat="1" applyFont="1" applyBorder="1" applyAlignment="1">
      <alignment vertical="center"/>
    </xf>
    <xf numFmtId="165" fontId="12" fillId="0" borderId="0" xfId="0" applyNumberFormat="1" applyFont="1" applyBorder="1" applyAlignment="1">
      <alignment vertical="center"/>
    </xf>
    <xf numFmtId="0" fontId="5" fillId="0" borderId="2" xfId="0" applyFont="1" applyBorder="1" applyAlignment="1">
      <alignment horizontal="left" vertical="center" wrapText="1"/>
    </xf>
    <xf numFmtId="0" fontId="5" fillId="0" borderId="2" xfId="0" applyFont="1" applyBorder="1" applyAlignment="1">
      <alignment horizontal="right" vertical="center"/>
    </xf>
    <xf numFmtId="165" fontId="5" fillId="0" borderId="3" xfId="0" applyNumberFormat="1" applyFont="1" applyBorder="1" applyAlignment="1">
      <alignment horizontal="right" vertical="center"/>
    </xf>
    <xf numFmtId="165" fontId="14" fillId="0" borderId="0" xfId="0" applyNumberFormat="1" applyFont="1" applyBorder="1" applyAlignment="1">
      <alignment horizontal="center" vertical="center"/>
    </xf>
    <xf numFmtId="0" fontId="14" fillId="0" borderId="0" xfId="0" applyFont="1" applyBorder="1" applyAlignment="1">
      <alignment horizontal="center" vertical="center"/>
    </xf>
    <xf numFmtId="0" fontId="9" fillId="0" borderId="0" xfId="0" applyFont="1" applyBorder="1" applyAlignment="1">
      <alignment horizontal="center" vertical="center"/>
    </xf>
    <xf numFmtId="0" fontId="9" fillId="2" borderId="2" xfId="0" applyFont="1" applyFill="1" applyBorder="1" applyAlignment="1">
      <alignment horizontal="center" wrapText="1"/>
    </xf>
    <xf numFmtId="166" fontId="5" fillId="0" borderId="2" xfId="0" applyNumberFormat="1" applyFont="1" applyBorder="1" applyAlignment="1">
      <alignment horizontal="right" vertical="center"/>
    </xf>
    <xf numFmtId="165" fontId="5" fillId="0" borderId="2" xfId="0" applyNumberFormat="1" applyFont="1" applyBorder="1" applyAlignment="1">
      <alignment vertical="center"/>
    </xf>
    <xf numFmtId="0" fontId="16" fillId="0" borderId="0" xfId="0" applyFont="1"/>
    <xf numFmtId="0" fontId="19" fillId="0" borderId="0" xfId="4"/>
    <xf numFmtId="49" fontId="22" fillId="0" borderId="2" xfId="4" applyNumberFormat="1" applyFont="1" applyBorder="1" applyAlignment="1" applyProtection="1">
      <alignment horizontal="left" vertical="center" wrapText="1" shrinkToFit="1" readingOrder="1"/>
    </xf>
    <xf numFmtId="0" fontId="22" fillId="0" borderId="2" xfId="4" applyNumberFormat="1" applyFont="1" applyBorder="1" applyAlignment="1" applyProtection="1">
      <alignment horizontal="center" vertical="center" wrapText="1" shrinkToFit="1" readingOrder="1"/>
    </xf>
    <xf numFmtId="165" fontId="23" fillId="0" borderId="2" xfId="4" applyNumberFormat="1" applyFont="1" applyBorder="1" applyAlignment="1">
      <alignment horizontal="center" vertical="center"/>
    </xf>
    <xf numFmtId="49" fontId="24" fillId="0" borderId="2" xfId="4" applyNumberFormat="1" applyFont="1" applyBorder="1" applyAlignment="1" applyProtection="1">
      <alignment horizontal="left" vertical="center" wrapText="1" shrinkToFit="1" readingOrder="1"/>
    </xf>
    <xf numFmtId="0" fontId="24" fillId="0" borderId="2" xfId="4" applyNumberFormat="1" applyFont="1" applyBorder="1" applyAlignment="1" applyProtection="1">
      <alignment horizontal="center" vertical="center" wrapText="1" shrinkToFit="1" readingOrder="1"/>
    </xf>
    <xf numFmtId="165" fontId="24" fillId="0" borderId="2" xfId="4" applyNumberFormat="1" applyFont="1" applyBorder="1" applyAlignment="1" applyProtection="1">
      <alignment horizontal="center" vertical="center" wrapText="1" shrinkToFit="1" readingOrder="1"/>
    </xf>
    <xf numFmtId="165" fontId="25" fillId="0" borderId="2" xfId="4" applyNumberFormat="1" applyFont="1" applyBorder="1" applyAlignment="1">
      <alignment horizontal="center" vertical="center"/>
    </xf>
    <xf numFmtId="165" fontId="9" fillId="0" borderId="2" xfId="4" applyNumberFormat="1" applyFont="1" applyFill="1" applyBorder="1" applyAlignment="1">
      <alignment horizontal="center" vertical="center" readingOrder="1"/>
    </xf>
    <xf numFmtId="0" fontId="22" fillId="0" borderId="2" xfId="4" applyNumberFormat="1" applyFont="1" applyBorder="1" applyAlignment="1" applyProtection="1">
      <alignment horizontal="right" vertical="center" wrapText="1" shrinkToFit="1" readingOrder="1"/>
    </xf>
    <xf numFmtId="49" fontId="24" fillId="3" borderId="2" xfId="4" applyNumberFormat="1" applyFont="1" applyFill="1" applyBorder="1" applyAlignment="1" applyProtection="1">
      <alignment horizontal="left" vertical="center" wrapText="1" shrinkToFit="1" readingOrder="1"/>
    </xf>
    <xf numFmtId="0" fontId="29" fillId="0" borderId="0" xfId="4" applyFont="1"/>
    <xf numFmtId="0" fontId="19" fillId="0" borderId="2" xfId="4" applyBorder="1"/>
    <xf numFmtId="0" fontId="24" fillId="0" borderId="2" xfId="4" applyNumberFormat="1" applyFont="1" applyBorder="1" applyAlignment="1" applyProtection="1">
      <alignment horizontal="left" vertical="center" wrapText="1" shrinkToFit="1" readingOrder="1"/>
    </xf>
    <xf numFmtId="0" fontId="24" fillId="0" borderId="2" xfId="4" applyNumberFormat="1" applyFont="1" applyBorder="1" applyAlignment="1" applyProtection="1">
      <alignment horizontal="right" vertical="center" wrapText="1" shrinkToFit="1" readingOrder="1"/>
    </xf>
    <xf numFmtId="165" fontId="30" fillId="0" borderId="2" xfId="4" applyNumberFormat="1" applyFont="1" applyBorder="1" applyAlignment="1" applyProtection="1">
      <alignment horizontal="center" vertical="center" wrapText="1" shrinkToFit="1" readingOrder="1"/>
    </xf>
    <xf numFmtId="165" fontId="22" fillId="0" borderId="2" xfId="4" applyNumberFormat="1" applyFont="1" applyBorder="1" applyAlignment="1" applyProtection="1">
      <alignment horizontal="center" vertical="center" wrapText="1" shrinkToFit="1" readingOrder="1"/>
    </xf>
    <xf numFmtId="0" fontId="32" fillId="0" borderId="2" xfId="4" applyFont="1" applyBorder="1" applyAlignment="1">
      <alignment vertical="center"/>
    </xf>
    <xf numFmtId="165" fontId="32" fillId="0" borderId="2" xfId="4" applyNumberFormat="1" applyFont="1" applyBorder="1" applyAlignment="1">
      <alignment vertical="center"/>
    </xf>
    <xf numFmtId="165" fontId="32" fillId="0" borderId="2" xfId="4" applyNumberFormat="1" applyFont="1" applyBorder="1" applyAlignment="1">
      <alignment horizontal="center" vertical="center"/>
    </xf>
    <xf numFmtId="0" fontId="19" fillId="0" borderId="0" xfId="5"/>
    <xf numFmtId="0" fontId="34" fillId="0" borderId="2" xfId="0" applyFont="1" applyBorder="1" applyAlignment="1">
      <alignment horizontal="center" vertical="center" wrapText="1"/>
    </xf>
    <xf numFmtId="0" fontId="25" fillId="0" borderId="5" xfId="0" applyFont="1" applyBorder="1" applyAlignment="1">
      <alignment horizontal="center" vertical="center" wrapText="1"/>
    </xf>
    <xf numFmtId="49" fontId="22" fillId="0" borderId="2" xfId="5" applyNumberFormat="1" applyFont="1" applyBorder="1" applyAlignment="1" applyProtection="1">
      <alignment horizontal="left" vertical="center" wrapText="1" indent="1" shrinkToFit="1" readingOrder="1"/>
    </xf>
    <xf numFmtId="49" fontId="22" fillId="0" borderId="2" xfId="5" applyNumberFormat="1" applyFont="1" applyBorder="1" applyAlignment="1" applyProtection="1">
      <alignment horizontal="center" vertical="center" wrapText="1" shrinkToFit="1" readingOrder="1"/>
    </xf>
    <xf numFmtId="0" fontId="22" fillId="0" borderId="2" xfId="5" applyNumberFormat="1" applyFont="1" applyBorder="1" applyAlignment="1" applyProtection="1">
      <alignment horizontal="center" vertical="center" wrapText="1" shrinkToFit="1" readingOrder="1"/>
    </xf>
    <xf numFmtId="165" fontId="23" fillId="0" borderId="2" xfId="0" applyNumberFormat="1" applyFont="1" applyBorder="1" applyAlignment="1">
      <alignment horizontal="center" vertical="center"/>
    </xf>
    <xf numFmtId="165" fontId="35" fillId="0" borderId="2" xfId="0" applyNumberFormat="1" applyFont="1" applyBorder="1" applyAlignment="1">
      <alignment horizontal="center" vertical="center"/>
    </xf>
    <xf numFmtId="165" fontId="23" fillId="0" borderId="2" xfId="5" applyNumberFormat="1" applyFont="1" applyBorder="1" applyAlignment="1">
      <alignment horizontal="center" vertical="center"/>
    </xf>
    <xf numFmtId="49" fontId="24" fillId="0" borderId="2" xfId="5" applyNumberFormat="1" applyFont="1" applyBorder="1" applyAlignment="1" applyProtection="1">
      <alignment horizontal="left" vertical="center" wrapText="1" indent="1" shrinkToFit="1" readingOrder="1"/>
    </xf>
    <xf numFmtId="0" fontId="24" fillId="0" borderId="2" xfId="5" applyNumberFormat="1" applyFont="1" applyBorder="1" applyAlignment="1" applyProtection="1">
      <alignment horizontal="center" vertical="center" wrapText="1" shrinkToFit="1" readingOrder="1"/>
    </xf>
    <xf numFmtId="165" fontId="25" fillId="0" borderId="2" xfId="0" applyNumberFormat="1" applyFont="1" applyBorder="1" applyAlignment="1">
      <alignment horizontal="center" vertical="center"/>
    </xf>
    <xf numFmtId="165" fontId="25" fillId="0" borderId="2" xfId="5" applyNumberFormat="1" applyFont="1" applyBorder="1" applyAlignment="1">
      <alignment horizontal="center" vertical="center"/>
    </xf>
    <xf numFmtId="0" fontId="36" fillId="0" borderId="0" xfId="5" applyFont="1"/>
    <xf numFmtId="49" fontId="30" fillId="0" borderId="2" xfId="5" applyNumberFormat="1" applyFont="1" applyBorder="1" applyAlignment="1" applyProtection="1">
      <alignment horizontal="center" vertical="center" wrapText="1" shrinkToFit="1" readingOrder="1"/>
    </xf>
    <xf numFmtId="0" fontId="19" fillId="0" borderId="0" xfId="5" applyAlignment="1">
      <alignment horizontal="center"/>
    </xf>
    <xf numFmtId="0" fontId="19" fillId="0" borderId="0" xfId="5" applyAlignment="1">
      <alignment horizontal="center" vertical="center"/>
    </xf>
    <xf numFmtId="165" fontId="26" fillId="0" borderId="2" xfId="0" applyNumberFormat="1" applyFont="1" applyBorder="1" applyAlignment="1">
      <alignment horizontal="center" vertical="center"/>
    </xf>
    <xf numFmtId="168" fontId="25" fillId="0" borderId="2" xfId="0" applyNumberFormat="1" applyFont="1" applyBorder="1" applyAlignment="1">
      <alignment horizontal="center" vertical="center"/>
    </xf>
    <xf numFmtId="2" fontId="25" fillId="0" borderId="2" xfId="0" applyNumberFormat="1" applyFont="1" applyBorder="1" applyAlignment="1">
      <alignment horizontal="center" vertical="center"/>
    </xf>
    <xf numFmtId="0" fontId="40" fillId="0" borderId="0" xfId="5" applyFont="1"/>
    <xf numFmtId="0" fontId="42" fillId="0" borderId="5" xfId="0" applyFont="1" applyBorder="1" applyAlignment="1">
      <alignment horizontal="center" vertical="center" wrapText="1"/>
    </xf>
    <xf numFmtId="165" fontId="42" fillId="0" borderId="2" xfId="0" applyNumberFormat="1" applyFont="1" applyBorder="1" applyAlignment="1">
      <alignment horizontal="center" vertical="center"/>
    </xf>
    <xf numFmtId="165" fontId="42" fillId="0" borderId="2" xfId="5" applyNumberFormat="1" applyFont="1" applyBorder="1" applyAlignment="1">
      <alignment horizontal="center" vertical="center"/>
    </xf>
    <xf numFmtId="0" fontId="45" fillId="0" borderId="0" xfId="5" applyFont="1"/>
    <xf numFmtId="0" fontId="40" fillId="0" borderId="0" xfId="5" applyFont="1" applyAlignment="1">
      <alignment horizontal="center"/>
    </xf>
    <xf numFmtId="0" fontId="40" fillId="0" borderId="0" xfId="5" applyFont="1" applyAlignment="1">
      <alignment horizontal="center" vertical="center"/>
    </xf>
    <xf numFmtId="0" fontId="25" fillId="0" borderId="2" xfId="0" applyFont="1" applyBorder="1" applyAlignment="1">
      <alignment horizontal="center" vertical="center" wrapText="1"/>
    </xf>
    <xf numFmtId="0" fontId="25" fillId="0" borderId="2" xfId="0" applyFont="1" applyBorder="1" applyAlignment="1">
      <alignment horizontal="center" vertical="center"/>
    </xf>
    <xf numFmtId="0" fontId="46" fillId="0" borderId="2" xfId="0" applyFont="1" applyBorder="1"/>
    <xf numFmtId="165" fontId="46" fillId="0" borderId="2" xfId="0" applyNumberFormat="1" applyFont="1" applyBorder="1"/>
    <xf numFmtId="0" fontId="0" fillId="0" borderId="0" xfId="0" applyAlignment="1">
      <alignment horizontal="center" vertical="center"/>
    </xf>
    <xf numFmtId="0" fontId="9" fillId="0" borderId="2" xfId="0" applyFont="1" applyFill="1" applyBorder="1" applyAlignment="1">
      <alignment horizontal="center" vertical="center" wrapText="1"/>
    </xf>
    <xf numFmtId="0" fontId="9" fillId="0" borderId="2" xfId="0" applyFont="1" applyFill="1" applyBorder="1" applyAlignment="1">
      <alignment vertical="center"/>
    </xf>
    <xf numFmtId="165" fontId="9" fillId="0" borderId="2" xfId="0" applyNumberFormat="1" applyFont="1" applyFill="1" applyBorder="1" applyAlignment="1">
      <alignment vertical="center"/>
    </xf>
    <xf numFmtId="0" fontId="9" fillId="0" borderId="2" xfId="0" applyFont="1" applyFill="1" applyBorder="1" applyAlignment="1">
      <alignment horizontal="center" vertical="center"/>
    </xf>
    <xf numFmtId="2" fontId="9" fillId="0" borderId="2" xfId="0" applyNumberFormat="1" applyFont="1" applyFill="1" applyBorder="1" applyAlignment="1">
      <alignment vertical="center"/>
    </xf>
    <xf numFmtId="0" fontId="39" fillId="0" borderId="2" xfId="0" applyFont="1" applyBorder="1" applyAlignment="1">
      <alignment horizontal="center" vertical="top" wrapText="1"/>
    </xf>
    <xf numFmtId="0" fontId="23" fillId="0" borderId="2" xfId="0" applyFont="1" applyBorder="1" applyAlignment="1">
      <alignment horizontal="center" vertical="center" wrapText="1"/>
    </xf>
    <xf numFmtId="165" fontId="23" fillId="0" borderId="2" xfId="0" applyNumberFormat="1" applyFont="1" applyBorder="1" applyAlignment="1">
      <alignment horizontal="center" vertical="center" wrapText="1"/>
    </xf>
    <xf numFmtId="0" fontId="23" fillId="0" borderId="2" xfId="0" applyFont="1" applyBorder="1" applyAlignment="1">
      <alignment horizontal="center" vertical="center"/>
    </xf>
    <xf numFmtId="0" fontId="34" fillId="0" borderId="2" xfId="0" applyFont="1" applyBorder="1" applyAlignment="1">
      <alignment horizontal="center" vertical="top" wrapText="1"/>
    </xf>
    <xf numFmtId="165" fontId="25"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165" fontId="38" fillId="0" borderId="2" xfId="0" applyNumberFormat="1" applyFont="1" applyBorder="1" applyAlignment="1">
      <alignment horizontal="center" vertical="center" wrapText="1"/>
    </xf>
    <xf numFmtId="165" fontId="49" fillId="0" borderId="2" xfId="0" applyNumberFormat="1" applyFont="1" applyBorder="1" applyAlignment="1">
      <alignment horizontal="right" vertical="center" wrapText="1"/>
    </xf>
    <xf numFmtId="0" fontId="38" fillId="0" borderId="2" xfId="0" applyFont="1" applyBorder="1" applyAlignment="1">
      <alignment horizontal="center" vertical="center" wrapText="1"/>
    </xf>
    <xf numFmtId="165" fontId="49" fillId="0" borderId="2" xfId="0" applyNumberFormat="1" applyFont="1" applyFill="1" applyBorder="1" applyAlignment="1">
      <alignment horizontal="right" vertical="center" wrapText="1"/>
    </xf>
    <xf numFmtId="0" fontId="14" fillId="0" borderId="2" xfId="0" applyFont="1" applyBorder="1" applyAlignment="1">
      <alignment horizontal="center" vertical="center" wrapText="1"/>
    </xf>
    <xf numFmtId="0" fontId="12" fillId="0" borderId="2" xfId="0" applyFont="1" applyBorder="1" applyAlignment="1">
      <alignment horizontal="center" vertical="center" wrapText="1"/>
    </xf>
    <xf numFmtId="165" fontId="14" fillId="0" borderId="2" xfId="0" applyNumberFormat="1" applyFont="1" applyBorder="1" applyAlignment="1">
      <alignment horizontal="right" vertical="center"/>
    </xf>
    <xf numFmtId="0" fontId="7" fillId="0" borderId="2" xfId="0" applyFont="1" applyBorder="1" applyAlignment="1">
      <alignment horizontal="center" vertical="center" wrapText="1"/>
    </xf>
    <xf numFmtId="165" fontId="52" fillId="0" borderId="2" xfId="0" applyNumberFormat="1" applyFont="1" applyBorder="1" applyAlignment="1">
      <alignment horizontal="right" vertical="center"/>
    </xf>
    <xf numFmtId="165" fontId="14" fillId="0" borderId="2" xfId="0" applyNumberFormat="1" applyFont="1" applyFill="1" applyBorder="1" applyAlignment="1">
      <alignment horizontal="right" vertical="center"/>
    </xf>
    <xf numFmtId="165" fontId="9" fillId="0" borderId="2" xfId="0" applyNumberFormat="1" applyFont="1" applyFill="1" applyBorder="1" applyAlignment="1">
      <alignment horizontal="right" vertical="center"/>
    </xf>
    <xf numFmtId="165" fontId="9" fillId="0" borderId="2" xfId="0" applyNumberFormat="1" applyFont="1" applyBorder="1" applyAlignment="1">
      <alignment horizontal="right" vertical="center"/>
    </xf>
    <xf numFmtId="0" fontId="53" fillId="0" borderId="0" xfId="6"/>
    <xf numFmtId="0" fontId="4" fillId="0" borderId="2" xfId="6" applyFont="1" applyBorder="1" applyAlignment="1">
      <alignment horizontal="center" vertical="center" textRotation="90" wrapText="1"/>
    </xf>
    <xf numFmtId="0" fontId="56" fillId="2" borderId="0" xfId="6" applyFont="1" applyFill="1"/>
    <xf numFmtId="0" fontId="57" fillId="2" borderId="0" xfId="6" applyFont="1" applyFill="1"/>
    <xf numFmtId="0" fontId="55" fillId="2" borderId="0" xfId="6" applyFont="1" applyFill="1" applyAlignment="1">
      <alignment horizontal="center" vertical="center"/>
    </xf>
    <xf numFmtId="0" fontId="55" fillId="2" borderId="0" xfId="6" applyFont="1" applyFill="1"/>
    <xf numFmtId="0" fontId="58" fillId="2" borderId="0" xfId="6" applyFont="1" applyFill="1"/>
    <xf numFmtId="0" fontId="60" fillId="2" borderId="0" xfId="6" applyFont="1" applyFill="1"/>
    <xf numFmtId="0" fontId="61" fillId="2" borderId="0" xfId="6" applyFont="1" applyFill="1" applyAlignment="1">
      <alignment horizontal="center"/>
    </xf>
    <xf numFmtId="0" fontId="61" fillId="2" borderId="0" xfId="6" applyFont="1" applyFill="1" applyAlignment="1">
      <alignment horizontal="right"/>
    </xf>
    <xf numFmtId="0" fontId="60" fillId="2" borderId="0" xfId="6" applyFont="1" applyFill="1" applyAlignment="1">
      <alignment horizontal="right"/>
    </xf>
    <xf numFmtId="165" fontId="60" fillId="2" borderId="0" xfId="6" applyNumberFormat="1" applyFont="1" applyFill="1" applyAlignment="1">
      <alignment horizontal="right"/>
    </xf>
    <xf numFmtId="0" fontId="62" fillId="2" borderId="0" xfId="6" applyFont="1" applyFill="1" applyAlignment="1">
      <alignment horizontal="center" vertical="center"/>
    </xf>
    <xf numFmtId="0" fontId="63" fillId="2" borderId="0" xfId="6" applyFont="1" applyFill="1" applyAlignment="1">
      <alignment horizontal="left" vertical="center"/>
    </xf>
    <xf numFmtId="169" fontId="63" fillId="2" borderId="0" xfId="6" applyNumberFormat="1" applyFont="1" applyFill="1"/>
    <xf numFmtId="0" fontId="63" fillId="2" borderId="0" xfId="6" applyFont="1" applyFill="1"/>
    <xf numFmtId="0" fontId="64" fillId="2" borderId="0" xfId="6" applyFont="1" applyFill="1"/>
    <xf numFmtId="0" fontId="65" fillId="2" borderId="0" xfId="6" applyFont="1" applyFill="1" applyAlignment="1">
      <alignment horizontal="center" vertical="center"/>
    </xf>
    <xf numFmtId="0" fontId="64" fillId="2" borderId="0" xfId="6" applyFont="1" applyFill="1" applyAlignment="1">
      <alignment horizontal="left" vertical="center"/>
    </xf>
    <xf numFmtId="2" fontId="64" fillId="2" borderId="0" xfId="6" applyNumberFormat="1" applyFont="1" applyFill="1"/>
    <xf numFmtId="0" fontId="65" fillId="2" borderId="21" xfId="6" applyFont="1" applyFill="1" applyBorder="1" applyAlignment="1">
      <alignment horizontal="center" vertical="center" wrapText="1"/>
    </xf>
    <xf numFmtId="0" fontId="64" fillId="2" borderId="0" xfId="6" applyFont="1" applyFill="1" applyBorder="1" applyAlignment="1">
      <alignment horizontal="left" vertical="center" wrapText="1"/>
    </xf>
    <xf numFmtId="168" fontId="64" fillId="2" borderId="0" xfId="6" applyNumberFormat="1" applyFont="1" applyFill="1"/>
    <xf numFmtId="0" fontId="66" fillId="0" borderId="0" xfId="6" applyFont="1" applyAlignment="1">
      <alignment vertical="center"/>
    </xf>
    <xf numFmtId="0" fontId="66" fillId="0" borderId="0" xfId="6" applyFont="1"/>
    <xf numFmtId="0" fontId="60" fillId="0" borderId="0" xfId="6" applyFont="1" applyFill="1"/>
    <xf numFmtId="2" fontId="66" fillId="0" borderId="0" xfId="6" applyNumberFormat="1" applyFont="1"/>
    <xf numFmtId="0" fontId="66" fillId="2" borderId="0" xfId="6" applyFont="1" applyFill="1"/>
    <xf numFmtId="1" fontId="66" fillId="0" borderId="0" xfId="6" applyNumberFormat="1" applyFont="1"/>
    <xf numFmtId="165" fontId="66" fillId="0" borderId="0" xfId="6" applyNumberFormat="1" applyFont="1"/>
    <xf numFmtId="0" fontId="68" fillId="0" borderId="0" xfId="6" applyFont="1"/>
    <xf numFmtId="0" fontId="66" fillId="0" borderId="22" xfId="6" applyFont="1" applyBorder="1"/>
    <xf numFmtId="0" fontId="65" fillId="4" borderId="0" xfId="6" applyFont="1" applyFill="1" applyBorder="1"/>
    <xf numFmtId="0" fontId="65" fillId="2" borderId="0" xfId="6" applyFont="1" applyFill="1" applyBorder="1" applyAlignment="1">
      <alignment horizontal="center" vertical="center" wrapText="1"/>
    </xf>
    <xf numFmtId="0" fontId="65" fillId="4" borderId="0" xfId="6" applyFont="1" applyFill="1" applyBorder="1" applyAlignment="1">
      <alignment horizontal="center" vertical="center" wrapText="1"/>
    </xf>
    <xf numFmtId="1" fontId="60" fillId="2" borderId="0" xfId="6" applyNumberFormat="1" applyFont="1" applyFill="1" applyBorder="1" applyAlignment="1">
      <alignment horizontal="right" vertical="center" wrapText="1"/>
    </xf>
    <xf numFmtId="0" fontId="69" fillId="4" borderId="0" xfId="6" applyFont="1" applyFill="1" applyBorder="1"/>
    <xf numFmtId="0" fontId="62" fillId="2" borderId="0" xfId="6" applyFont="1" applyFill="1" applyBorder="1" applyAlignment="1">
      <alignment horizontal="left" vertical="center"/>
    </xf>
    <xf numFmtId="0" fontId="62" fillId="4" borderId="0" xfId="6" applyFont="1" applyFill="1" applyBorder="1" applyAlignment="1">
      <alignment horizontal="left" vertical="center"/>
    </xf>
    <xf numFmtId="0" fontId="65" fillId="2" borderId="0" xfId="6" applyFont="1" applyFill="1" applyBorder="1" applyAlignment="1">
      <alignment horizontal="left" vertical="center"/>
    </xf>
    <xf numFmtId="0" fontId="65" fillId="4" borderId="0" xfId="6" applyFont="1" applyFill="1" applyBorder="1" applyAlignment="1">
      <alignment horizontal="left" vertical="center"/>
    </xf>
    <xf numFmtId="0" fontId="65" fillId="2" borderId="0" xfId="6" applyFont="1" applyFill="1" applyBorder="1" applyAlignment="1">
      <alignment horizontal="left" vertical="center" wrapText="1"/>
    </xf>
    <xf numFmtId="0" fontId="65" fillId="4" borderId="0" xfId="6" applyFont="1" applyFill="1" applyBorder="1" applyAlignment="1">
      <alignment horizontal="left" vertical="center" wrapText="1"/>
    </xf>
    <xf numFmtId="0" fontId="69" fillId="4" borderId="0" xfId="6" applyFont="1" applyFill="1"/>
    <xf numFmtId="0" fontId="65" fillId="2" borderId="0" xfId="6" applyFont="1" applyFill="1" applyAlignment="1">
      <alignment horizontal="left" vertical="center"/>
    </xf>
    <xf numFmtId="0" fontId="65" fillId="4" borderId="0" xfId="6" applyFont="1" applyFill="1" applyAlignment="1">
      <alignment horizontal="left" vertical="center"/>
    </xf>
    <xf numFmtId="0" fontId="61" fillId="0" borderId="0" xfId="6" applyFont="1" applyFill="1"/>
    <xf numFmtId="0" fontId="65" fillId="0" borderId="0" xfId="6" applyFont="1" applyFill="1"/>
    <xf numFmtId="0" fontId="64" fillId="0" borderId="0" xfId="6" applyFont="1" applyFill="1"/>
    <xf numFmtId="0" fontId="58" fillId="0" borderId="0" xfId="6" applyFont="1" applyFill="1"/>
    <xf numFmtId="0" fontId="64" fillId="0" borderId="0" xfId="6" applyFont="1" applyFill="1" applyAlignment="1">
      <alignment horizontal="center"/>
    </xf>
    <xf numFmtId="0" fontId="58" fillId="0" borderId="0" xfId="6" applyFont="1" applyFill="1" applyAlignment="1">
      <alignment horizontal="center"/>
    </xf>
    <xf numFmtId="0" fontId="64" fillId="2" borderId="0" xfId="6" applyFont="1" applyFill="1" applyAlignment="1">
      <alignment horizontal="center"/>
    </xf>
    <xf numFmtId="0" fontId="65" fillId="0" borderId="0" xfId="6" applyFont="1" applyFill="1" applyBorder="1"/>
    <xf numFmtId="0" fontId="62" fillId="2" borderId="0" xfId="6" applyFont="1" applyFill="1" applyAlignment="1">
      <alignment horizontal="left" vertical="center"/>
    </xf>
    <xf numFmtId="0" fontId="70" fillId="0" borderId="0" xfId="6" applyFont="1" applyFill="1" applyAlignment="1">
      <alignment horizontal="left" vertical="center"/>
    </xf>
    <xf numFmtId="0" fontId="70" fillId="2" borderId="0" xfId="6" applyFont="1" applyFill="1" applyAlignment="1">
      <alignment horizontal="left" vertical="center"/>
    </xf>
    <xf numFmtId="0" fontId="70" fillId="0" borderId="0" xfId="6" applyFont="1" applyFill="1" applyAlignment="1">
      <alignment vertical="center"/>
    </xf>
    <xf numFmtId="0" fontId="70" fillId="2" borderId="0" xfId="6" applyFont="1" applyFill="1" applyAlignment="1">
      <alignment vertical="center"/>
    </xf>
    <xf numFmtId="0" fontId="65" fillId="0" borderId="0" xfId="6" applyFont="1" applyFill="1" applyAlignment="1">
      <alignment horizontal="center"/>
    </xf>
    <xf numFmtId="0" fontId="65" fillId="2" borderId="0" xfId="6" applyFont="1" applyFill="1"/>
    <xf numFmtId="165" fontId="65" fillId="2" borderId="0" xfId="6" applyNumberFormat="1" applyFont="1" applyFill="1"/>
    <xf numFmtId="0" fontId="71" fillId="2" borderId="0" xfId="6" applyFont="1" applyFill="1"/>
    <xf numFmtId="165" fontId="71" fillId="2" borderId="0" xfId="6" applyNumberFormat="1" applyFont="1" applyFill="1"/>
    <xf numFmtId="0" fontId="63" fillId="0" borderId="0" xfId="6" applyFont="1" applyFill="1"/>
    <xf numFmtId="0" fontId="74" fillId="0" borderId="2" xfId="6" applyFont="1" applyBorder="1" applyAlignment="1">
      <alignment horizontal="center" vertical="center" wrapText="1"/>
    </xf>
    <xf numFmtId="0" fontId="12" fillId="0" borderId="0" xfId="6" applyFont="1"/>
    <xf numFmtId="0" fontId="75" fillId="6" borderId="11" xfId="6" applyFont="1" applyFill="1" applyBorder="1" applyAlignment="1">
      <alignment horizontal="left" vertical="center" wrapText="1"/>
    </xf>
    <xf numFmtId="165" fontId="39" fillId="0" borderId="4" xfId="6" applyNumberFormat="1" applyFont="1" applyBorder="1" applyAlignment="1">
      <alignment horizontal="center" vertical="center" wrapText="1"/>
    </xf>
    <xf numFmtId="0" fontId="74" fillId="0" borderId="3" xfId="6" applyFont="1" applyBorder="1" applyAlignment="1">
      <alignment horizontal="left" vertical="center" wrapText="1"/>
    </xf>
    <xf numFmtId="1" fontId="34" fillId="0" borderId="2" xfId="6" applyNumberFormat="1" applyFont="1" applyBorder="1" applyAlignment="1">
      <alignment horizontal="center" vertical="center" wrapText="1"/>
    </xf>
    <xf numFmtId="165" fontId="34" fillId="0" borderId="2" xfId="6" applyNumberFormat="1" applyFont="1" applyBorder="1" applyAlignment="1">
      <alignment horizontal="center" vertical="center" wrapText="1"/>
    </xf>
    <xf numFmtId="1" fontId="49" fillId="0" borderId="2" xfId="6" applyNumberFormat="1" applyFont="1" applyBorder="1" applyAlignment="1">
      <alignment horizontal="center" vertical="center" wrapText="1"/>
    </xf>
    <xf numFmtId="165" fontId="49" fillId="0" borderId="2" xfId="6" applyNumberFormat="1" applyFont="1" applyBorder="1" applyAlignment="1">
      <alignment horizontal="center" vertical="center" wrapText="1"/>
    </xf>
    <xf numFmtId="1" fontId="34" fillId="0" borderId="2" xfId="6" applyNumberFormat="1" applyFont="1" applyBorder="1" applyAlignment="1">
      <alignment horizontal="center" vertical="center"/>
    </xf>
    <xf numFmtId="165" fontId="34" fillId="0" borderId="2" xfId="6" applyNumberFormat="1" applyFont="1" applyBorder="1" applyAlignment="1">
      <alignment horizontal="center" vertical="center"/>
    </xf>
    <xf numFmtId="1" fontId="34" fillId="2" borderId="2" xfId="6" applyNumberFormat="1" applyFont="1" applyFill="1" applyBorder="1" applyAlignment="1">
      <alignment horizontal="center" vertical="center"/>
    </xf>
    <xf numFmtId="165" fontId="34" fillId="2" borderId="2" xfId="6" applyNumberFormat="1" applyFont="1" applyFill="1" applyBorder="1" applyAlignment="1">
      <alignment horizontal="center" vertical="center"/>
    </xf>
    <xf numFmtId="1" fontId="76" fillId="2" borderId="2" xfId="6" applyNumberFormat="1" applyFont="1" applyFill="1" applyBorder="1" applyAlignment="1">
      <alignment horizontal="center" vertical="center"/>
    </xf>
    <xf numFmtId="165" fontId="34" fillId="2" borderId="2" xfId="6" applyNumberFormat="1" applyFont="1" applyFill="1" applyBorder="1" applyAlignment="1">
      <alignment horizontal="center" vertical="center" wrapText="1"/>
    </xf>
    <xf numFmtId="0" fontId="74" fillId="0" borderId="3" xfId="6" applyFont="1" applyBorder="1" applyAlignment="1">
      <alignment horizontal="left" wrapText="1"/>
    </xf>
    <xf numFmtId="0" fontId="75" fillId="0" borderId="3" xfId="6" applyFont="1" applyBorder="1" applyAlignment="1">
      <alignment horizontal="left" vertical="center" wrapText="1"/>
    </xf>
    <xf numFmtId="165" fontId="39" fillId="2" borderId="2" xfId="6" applyNumberFormat="1" applyFont="1" applyFill="1" applyBorder="1" applyAlignment="1">
      <alignment horizontal="center" vertical="center" wrapText="1"/>
    </xf>
    <xf numFmtId="165" fontId="39" fillId="2" borderId="2" xfId="6" applyNumberFormat="1" applyFont="1" applyFill="1" applyBorder="1" applyAlignment="1">
      <alignment horizontal="center" vertical="center"/>
    </xf>
    <xf numFmtId="0" fontId="37" fillId="0" borderId="0" xfId="6" applyFont="1"/>
    <xf numFmtId="1" fontId="39" fillId="2" borderId="2" xfId="6" applyNumberFormat="1" applyFont="1" applyFill="1" applyBorder="1" applyAlignment="1">
      <alignment horizontal="center" vertical="center" wrapText="1"/>
    </xf>
    <xf numFmtId="0" fontId="34" fillId="0" borderId="3" xfId="6" applyFont="1" applyBorder="1" applyAlignment="1">
      <alignment horizontal="left" vertical="center" wrapText="1"/>
    </xf>
    <xf numFmtId="0" fontId="34" fillId="0" borderId="3" xfId="6" applyFont="1" applyBorder="1" applyAlignment="1">
      <alignment horizontal="left" wrapText="1"/>
    </xf>
    <xf numFmtId="165" fontId="76" fillId="2" borderId="2" xfId="6" applyNumberFormat="1" applyFont="1" applyFill="1" applyBorder="1" applyAlignment="1">
      <alignment horizontal="center" vertical="center"/>
    </xf>
    <xf numFmtId="165" fontId="34" fillId="2" borderId="8" xfId="6" applyNumberFormat="1" applyFont="1" applyFill="1" applyBorder="1" applyAlignment="1">
      <alignment horizontal="center" vertical="center"/>
    </xf>
    <xf numFmtId="165" fontId="34" fillId="0" borderId="8" xfId="6" applyNumberFormat="1" applyFont="1" applyBorder="1" applyAlignment="1">
      <alignment horizontal="center" vertical="center"/>
    </xf>
    <xf numFmtId="0" fontId="39" fillId="7" borderId="3" xfId="6" applyFont="1" applyFill="1" applyBorder="1" applyAlignment="1">
      <alignment horizontal="left" vertical="center" wrapText="1"/>
    </xf>
    <xf numFmtId="1" fontId="53" fillId="0" borderId="0" xfId="6" applyNumberFormat="1"/>
    <xf numFmtId="0" fontId="39" fillId="8" borderId="3" xfId="6" applyFont="1" applyFill="1" applyBorder="1" applyAlignment="1">
      <alignment horizontal="left" vertical="center" wrapText="1"/>
    </xf>
    <xf numFmtId="165" fontId="39" fillId="0" borderId="2" xfId="6" applyNumberFormat="1" applyFont="1" applyBorder="1" applyAlignment="1">
      <alignment horizontal="center" vertical="center"/>
    </xf>
    <xf numFmtId="165" fontId="39" fillId="0" borderId="2" xfId="6" applyNumberFormat="1" applyFont="1" applyBorder="1" applyAlignment="1">
      <alignment horizontal="center" vertical="center" wrapText="1"/>
    </xf>
    <xf numFmtId="0" fontId="39" fillId="6" borderId="3" xfId="6" applyFont="1" applyFill="1" applyBorder="1" applyAlignment="1">
      <alignment horizontal="left" vertical="center" wrapText="1"/>
    </xf>
    <xf numFmtId="0" fontId="39" fillId="5" borderId="3" xfId="6" applyFont="1" applyFill="1" applyBorder="1" applyAlignment="1">
      <alignment horizontal="left" vertical="center" wrapText="1"/>
    </xf>
    <xf numFmtId="0" fontId="75" fillId="5" borderId="3" xfId="6" applyFont="1" applyFill="1" applyBorder="1" applyAlignment="1">
      <alignment horizontal="left" vertical="center" wrapText="1"/>
    </xf>
    <xf numFmtId="0" fontId="75" fillId="9" borderId="3" xfId="6" applyFont="1" applyFill="1" applyBorder="1" applyAlignment="1">
      <alignment horizontal="left" vertical="center" wrapText="1"/>
    </xf>
    <xf numFmtId="0" fontId="75" fillId="10" borderId="3" xfId="6" applyFont="1" applyFill="1" applyBorder="1" applyAlignment="1">
      <alignment horizontal="left" vertical="center" wrapText="1"/>
    </xf>
    <xf numFmtId="0" fontId="39" fillId="10" borderId="3" xfId="6" applyFont="1" applyFill="1" applyBorder="1" applyAlignment="1">
      <alignment horizontal="left" vertical="center" wrapText="1"/>
    </xf>
    <xf numFmtId="0" fontId="39" fillId="9" borderId="3" xfId="6" applyFont="1" applyFill="1" applyBorder="1" applyAlignment="1">
      <alignment horizontal="left" vertical="center" wrapText="1"/>
    </xf>
    <xf numFmtId="165" fontId="53" fillId="0" borderId="0" xfId="6" applyNumberFormat="1"/>
    <xf numFmtId="0" fontId="39" fillId="11" borderId="3" xfId="6" applyFont="1" applyFill="1" applyBorder="1" applyAlignment="1">
      <alignment horizontal="left" vertical="center" wrapText="1"/>
    </xf>
    <xf numFmtId="0" fontId="77" fillId="0" borderId="0" xfId="0" applyFont="1"/>
    <xf numFmtId="0" fontId="8" fillId="0" borderId="0" xfId="0" applyFont="1" applyAlignment="1">
      <alignment horizontal="center" vertical="center" wrapText="1"/>
    </xf>
    <xf numFmtId="0" fontId="14" fillId="0" borderId="0" xfId="0" applyFont="1" applyAlignment="1">
      <alignment horizontal="center" vertical="center"/>
    </xf>
    <xf numFmtId="0" fontId="14" fillId="0" borderId="0" xfId="0" applyFont="1"/>
    <xf numFmtId="0" fontId="14" fillId="0" borderId="2" xfId="0" applyFont="1" applyBorder="1" applyAlignment="1">
      <alignment horizontal="center" vertical="center" wrapText="1"/>
    </xf>
    <xf numFmtId="0" fontId="14" fillId="0" borderId="2" xfId="0" applyFont="1" applyBorder="1" applyAlignment="1">
      <alignment vertical="center" wrapText="1"/>
    </xf>
    <xf numFmtId="0" fontId="6" fillId="0" borderId="2" xfId="0" applyFont="1" applyBorder="1" applyAlignment="1">
      <alignment horizontal="center" vertical="center" wrapText="1"/>
    </xf>
    <xf numFmtId="165" fontId="6" fillId="0" borderId="2" xfId="0" applyNumberFormat="1" applyFont="1" applyBorder="1" applyAlignment="1">
      <alignment horizontal="right" vertical="center" wrapText="1"/>
    </xf>
    <xf numFmtId="0" fontId="15" fillId="0" borderId="2" xfId="0" applyFont="1" applyBorder="1" applyAlignment="1">
      <alignment vertical="center" wrapText="1"/>
    </xf>
    <xf numFmtId="0" fontId="78" fillId="0" borderId="2" xfId="0" applyFont="1" applyBorder="1" applyAlignment="1">
      <alignment horizontal="center" vertical="center" wrapText="1"/>
    </xf>
    <xf numFmtId="165" fontId="78" fillId="0" borderId="2" xfId="0" applyNumberFormat="1" applyFont="1" applyBorder="1" applyAlignment="1">
      <alignment horizontal="right" vertical="center" wrapText="1"/>
    </xf>
    <xf numFmtId="0" fontId="6" fillId="0" borderId="2" xfId="0" applyFont="1" applyBorder="1" applyAlignment="1">
      <alignment horizontal="right" vertical="center" wrapText="1"/>
    </xf>
    <xf numFmtId="0" fontId="14" fillId="0" borderId="2" xfId="0" applyFont="1" applyBorder="1" applyAlignment="1">
      <alignment horizontal="right" vertical="center" wrapText="1"/>
    </xf>
    <xf numFmtId="165" fontId="14" fillId="0" borderId="2" xfId="0" applyNumberFormat="1" applyFont="1" applyBorder="1" applyAlignment="1">
      <alignment horizontal="right" vertical="center" wrapText="1"/>
    </xf>
    <xf numFmtId="165" fontId="15" fillId="0" borderId="2" xfId="0" applyNumberFormat="1" applyFont="1" applyBorder="1" applyAlignment="1">
      <alignment horizontal="right" vertical="center" wrapText="1"/>
    </xf>
    <xf numFmtId="0" fontId="78" fillId="0" borderId="2" xfId="0" applyFont="1" applyFill="1" applyBorder="1" applyAlignment="1">
      <alignment vertical="center" wrapText="1"/>
    </xf>
    <xf numFmtId="0" fontId="78" fillId="0" borderId="2" xfId="0" applyFont="1" applyFill="1" applyBorder="1" applyAlignment="1">
      <alignment horizontal="center" vertical="center" wrapText="1"/>
    </xf>
    <xf numFmtId="165" fontId="78" fillId="0" borderId="2" xfId="0" applyNumberFormat="1" applyFont="1" applyFill="1" applyBorder="1" applyAlignment="1">
      <alignment horizontal="right" vertical="center" wrapText="1"/>
    </xf>
    <xf numFmtId="0" fontId="15" fillId="0" borderId="2" xfId="0" applyFont="1" applyBorder="1" applyAlignment="1">
      <alignment wrapText="1"/>
    </xf>
    <xf numFmtId="0" fontId="15" fillId="0" borderId="2" xfId="0" applyFont="1" applyBorder="1" applyAlignment="1">
      <alignment horizontal="center" vertical="center"/>
    </xf>
    <xf numFmtId="165" fontId="15" fillId="0" borderId="2" xfId="0" applyNumberFormat="1" applyFont="1" applyBorder="1" applyAlignment="1">
      <alignment horizontal="right" vertical="center"/>
    </xf>
    <xf numFmtId="165" fontId="78" fillId="0" borderId="2" xfId="0" applyNumberFormat="1" applyFont="1" applyBorder="1" applyAlignment="1">
      <alignment horizontal="right" vertical="center"/>
    </xf>
    <xf numFmtId="0" fontId="14" fillId="0" borderId="2" xfId="0" applyFont="1" applyBorder="1"/>
    <xf numFmtId="165" fontId="32" fillId="0" borderId="2" xfId="0" applyNumberFormat="1" applyFont="1" applyBorder="1" applyAlignment="1">
      <alignment horizontal="right" vertical="center" wrapText="1"/>
    </xf>
    <xf numFmtId="165" fontId="9" fillId="0" borderId="2" xfId="0" applyNumberFormat="1" applyFont="1" applyBorder="1" applyAlignment="1">
      <alignment horizontal="right" vertical="center" wrapText="1"/>
    </xf>
    <xf numFmtId="0" fontId="14" fillId="0" borderId="11" xfId="0" applyFont="1" applyBorder="1" applyAlignment="1">
      <alignment horizontal="left" vertical="center" wrapText="1"/>
    </xf>
    <xf numFmtId="165" fontId="14" fillId="0" borderId="2" xfId="0" applyNumberFormat="1" applyFont="1" applyBorder="1" applyAlignment="1">
      <alignment horizontal="center" vertical="center" wrapText="1"/>
    </xf>
    <xf numFmtId="165" fontId="9" fillId="12" borderId="2" xfId="0" applyNumberFormat="1" applyFont="1" applyFill="1" applyBorder="1" applyAlignment="1">
      <alignment horizontal="right" vertical="center" wrapText="1"/>
    </xf>
    <xf numFmtId="0" fontId="81" fillId="2" borderId="2" xfId="0" applyFont="1" applyFill="1" applyBorder="1" applyAlignment="1">
      <alignment horizontal="left" vertical="center" wrapText="1"/>
    </xf>
    <xf numFmtId="0" fontId="81" fillId="2" borderId="2" xfId="0" applyFont="1" applyFill="1" applyBorder="1" applyAlignment="1">
      <alignment horizontal="center" vertical="center"/>
    </xf>
    <xf numFmtId="165" fontId="81" fillId="2" borderId="2" xfId="0" applyNumberFormat="1" applyFont="1" applyFill="1" applyBorder="1" applyAlignment="1">
      <alignment horizontal="center" vertical="center"/>
    </xf>
    <xf numFmtId="165" fontId="82" fillId="2" borderId="2" xfId="0" applyNumberFormat="1" applyFont="1" applyFill="1" applyBorder="1" applyAlignment="1">
      <alignment horizontal="center" vertical="center" wrapText="1"/>
    </xf>
    <xf numFmtId="0" fontId="83" fillId="0" borderId="2" xfId="0" applyFont="1" applyBorder="1" applyAlignment="1">
      <alignment horizontal="left" vertical="center"/>
    </xf>
    <xf numFmtId="0" fontId="83" fillId="0" borderId="2" xfId="0" applyFont="1" applyBorder="1" applyAlignment="1">
      <alignment horizontal="center" vertical="center"/>
    </xf>
    <xf numFmtId="165" fontId="81" fillId="0" borderId="2" xfId="0" applyNumberFormat="1" applyFont="1" applyBorder="1" applyAlignment="1">
      <alignment horizontal="center" vertical="center"/>
    </xf>
    <xf numFmtId="165" fontId="83" fillId="0" borderId="2" xfId="0" applyNumberFormat="1" applyFont="1" applyBorder="1" applyAlignment="1">
      <alignment horizontal="center" vertical="center"/>
    </xf>
    <xf numFmtId="165" fontId="82" fillId="0" borderId="2" xfId="0" applyNumberFormat="1" applyFont="1" applyFill="1" applyBorder="1" applyAlignment="1">
      <alignment horizontal="center" vertical="center" wrapText="1"/>
    </xf>
    <xf numFmtId="165" fontId="82" fillId="0" borderId="2" xfId="0" applyNumberFormat="1" applyFont="1" applyBorder="1" applyAlignment="1">
      <alignment horizontal="center" vertical="center" wrapText="1"/>
    </xf>
    <xf numFmtId="165" fontId="84" fillId="0" borderId="2" xfId="0" applyNumberFormat="1" applyFont="1" applyBorder="1" applyAlignment="1">
      <alignment horizontal="center" vertical="center" wrapText="1"/>
    </xf>
    <xf numFmtId="0" fontId="81" fillId="0" borderId="2" xfId="0" applyFont="1" applyBorder="1" applyAlignment="1">
      <alignment horizontal="center" vertical="center"/>
    </xf>
    <xf numFmtId="165" fontId="83" fillId="0" borderId="2" xfId="0" applyNumberFormat="1" applyFont="1" applyFill="1" applyBorder="1" applyAlignment="1">
      <alignment horizontal="center" vertical="center"/>
    </xf>
    <xf numFmtId="165" fontId="84" fillId="0" borderId="2" xfId="0" applyNumberFormat="1" applyFont="1" applyFill="1" applyBorder="1" applyAlignment="1">
      <alignment horizontal="center" vertical="center" wrapText="1"/>
    </xf>
    <xf numFmtId="165" fontId="83" fillId="0" borderId="2" xfId="0" applyNumberFormat="1" applyFont="1" applyBorder="1" applyAlignment="1">
      <alignment horizontal="center" wrapText="1"/>
    </xf>
    <xf numFmtId="165" fontId="83" fillId="0" borderId="2" xfId="0" applyNumberFormat="1" applyFont="1" applyFill="1" applyBorder="1" applyAlignment="1">
      <alignment horizontal="center" vertical="center" wrapText="1"/>
    </xf>
    <xf numFmtId="0" fontId="14" fillId="0" borderId="5" xfId="0" applyFont="1" applyBorder="1" applyAlignment="1">
      <alignment horizontal="center" vertical="center" wrapText="1"/>
    </xf>
    <xf numFmtId="0" fontId="15" fillId="0" borderId="2" xfId="0" applyFont="1" applyBorder="1" applyAlignment="1">
      <alignment horizontal="left" vertical="center"/>
    </xf>
    <xf numFmtId="0" fontId="14" fillId="0" borderId="3" xfId="0" applyFont="1" applyBorder="1"/>
    <xf numFmtId="165" fontId="78" fillId="0" borderId="2" xfId="0" applyNumberFormat="1" applyFont="1" applyBorder="1" applyAlignment="1">
      <alignment horizontal="center" vertical="center" wrapText="1"/>
    </xf>
    <xf numFmtId="165" fontId="6" fillId="0" borderId="2" xfId="0" applyNumberFormat="1" applyFont="1" applyBorder="1" applyAlignment="1">
      <alignment horizontal="center" vertical="center" wrapText="1"/>
    </xf>
    <xf numFmtId="0" fontId="15" fillId="0" borderId="2" xfId="0" applyFont="1" applyBorder="1" applyAlignment="1">
      <alignment horizontal="left" vertical="center" wrapText="1"/>
    </xf>
    <xf numFmtId="0" fontId="15" fillId="2" borderId="2" xfId="0" applyFont="1" applyFill="1" applyBorder="1" applyAlignment="1">
      <alignment horizontal="left" vertical="center" wrapText="1"/>
    </xf>
    <xf numFmtId="165" fontId="15" fillId="2" borderId="2" xfId="0" applyNumberFormat="1" applyFont="1" applyFill="1" applyBorder="1" applyAlignment="1">
      <alignment horizontal="center" vertical="center" wrapText="1"/>
    </xf>
    <xf numFmtId="165" fontId="32" fillId="2" borderId="2" xfId="0" applyNumberFormat="1" applyFont="1" applyFill="1" applyBorder="1" applyAlignment="1">
      <alignment horizontal="center" vertical="center" wrapText="1"/>
    </xf>
    <xf numFmtId="0" fontId="0" fillId="2" borderId="0" xfId="0" applyFill="1"/>
    <xf numFmtId="0" fontId="14" fillId="0" borderId="2" xfId="0" applyFont="1" applyBorder="1" applyAlignment="1">
      <alignment horizontal="left" vertical="center" wrapText="1"/>
    </xf>
    <xf numFmtId="165" fontId="9" fillId="2" borderId="2" xfId="0" applyNumberFormat="1" applyFont="1" applyFill="1" applyBorder="1" applyAlignment="1">
      <alignment horizontal="center" vertical="center" wrapText="1"/>
    </xf>
    <xf numFmtId="165" fontId="14" fillId="2" borderId="2" xfId="0" applyNumberFormat="1" applyFont="1" applyFill="1" applyBorder="1" applyAlignment="1">
      <alignment horizontal="center" vertical="center" wrapText="1"/>
    </xf>
    <xf numFmtId="165" fontId="14" fillId="0" borderId="2" xfId="0" applyNumberFormat="1" applyFont="1" applyFill="1" applyBorder="1" applyAlignment="1">
      <alignment horizontal="center" vertical="center" wrapText="1"/>
    </xf>
    <xf numFmtId="0" fontId="14" fillId="0" borderId="2" xfId="0" applyFont="1" applyBorder="1" applyAlignment="1">
      <alignment horizontal="left"/>
    </xf>
    <xf numFmtId="0" fontId="77" fillId="0" borderId="2" xfId="0" applyFont="1" applyBorder="1" applyAlignment="1">
      <alignment horizontal="center"/>
    </xf>
    <xf numFmtId="165" fontId="14" fillId="0" borderId="2" xfId="0" applyNumberFormat="1" applyFont="1" applyBorder="1" applyAlignment="1">
      <alignment horizontal="center" vertical="center"/>
    </xf>
    <xf numFmtId="165" fontId="77" fillId="0" borderId="2" xfId="0" applyNumberFormat="1" applyFont="1" applyBorder="1" applyAlignment="1">
      <alignment horizontal="center" vertical="center"/>
    </xf>
    <xf numFmtId="0" fontId="14" fillId="0" borderId="2" xfId="0" applyFont="1" applyBorder="1" applyAlignment="1">
      <alignment horizontal="center"/>
    </xf>
    <xf numFmtId="0" fontId="4"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0" fillId="0" borderId="2" xfId="0" applyBorder="1" applyAlignment="1">
      <alignment horizontal="center"/>
    </xf>
    <xf numFmtId="0" fontId="11" fillId="0" borderId="3" xfId="0" applyFont="1" applyBorder="1" applyAlignment="1">
      <alignment horizontal="center" vertical="center" wrapText="1"/>
    </xf>
    <xf numFmtId="0" fontId="46" fillId="0" borderId="2" xfId="0" applyFont="1" applyBorder="1" applyAlignment="1">
      <alignment horizontal="center" vertical="center" wrapText="1"/>
    </xf>
    <xf numFmtId="0" fontId="15" fillId="0" borderId="2" xfId="0" applyFont="1" applyBorder="1" applyAlignment="1">
      <alignment horizontal="center" vertical="center" wrapText="1"/>
    </xf>
    <xf numFmtId="165" fontId="15" fillId="0" borderId="2" xfId="0" applyNumberFormat="1" applyFont="1" applyBorder="1" applyAlignment="1">
      <alignment horizontal="center" vertical="center" wrapText="1"/>
    </xf>
    <xf numFmtId="0" fontId="0" fillId="0" borderId="2" xfId="0" applyFont="1" applyBorder="1" applyAlignment="1">
      <alignment horizontal="center"/>
    </xf>
    <xf numFmtId="165" fontId="14" fillId="0" borderId="5" xfId="0" applyNumberFormat="1" applyFont="1" applyBorder="1" applyAlignment="1">
      <alignment horizontal="center" vertical="center" wrapText="1"/>
    </xf>
    <xf numFmtId="2" fontId="14" fillId="0" borderId="5" xfId="0" applyNumberFormat="1" applyFont="1" applyBorder="1" applyAlignment="1">
      <alignment horizontal="center" vertical="center" wrapText="1"/>
    </xf>
    <xf numFmtId="0" fontId="77" fillId="0" borderId="0" xfId="0" applyFont="1" applyAlignment="1"/>
    <xf numFmtId="0" fontId="77" fillId="0" borderId="0" xfId="0" applyFont="1" applyFill="1" applyAlignment="1"/>
    <xf numFmtId="0" fontId="86" fillId="0" borderId="8" xfId="0" applyFont="1" applyFill="1" applyBorder="1" applyAlignment="1">
      <alignment horizontal="center" vertical="center" textRotation="90" wrapText="1"/>
    </xf>
    <xf numFmtId="0" fontId="86" fillId="0" borderId="2" xfId="0" applyFont="1" applyFill="1" applyBorder="1" applyAlignment="1">
      <alignment horizontal="center" vertical="center" textRotation="90" wrapText="1"/>
    </xf>
    <xf numFmtId="0" fontId="86" fillId="0" borderId="3" xfId="0" applyFont="1" applyFill="1" applyBorder="1" applyAlignment="1">
      <alignment horizontal="center" vertical="center" textRotation="90" wrapText="1"/>
    </xf>
    <xf numFmtId="0" fontId="86" fillId="0" borderId="2" xfId="0" applyFont="1" applyBorder="1" applyAlignment="1">
      <alignment horizontal="center" vertical="center" wrapText="1"/>
    </xf>
    <xf numFmtId="165" fontId="86" fillId="0" borderId="2" xfId="0" applyNumberFormat="1" applyFont="1" applyFill="1" applyBorder="1" applyAlignment="1">
      <alignment horizontal="right" vertical="center" wrapText="1"/>
    </xf>
    <xf numFmtId="0" fontId="89" fillId="0" borderId="2" xfId="0" applyFont="1" applyFill="1" applyBorder="1" applyAlignment="1">
      <alignment horizontal="center" vertical="center" wrapText="1"/>
    </xf>
    <xf numFmtId="165" fontId="89" fillId="0" borderId="2" xfId="0" applyNumberFormat="1" applyFont="1" applyFill="1" applyBorder="1" applyAlignment="1">
      <alignment horizontal="right" vertical="center" wrapText="1"/>
    </xf>
    <xf numFmtId="0" fontId="89" fillId="0" borderId="2" xfId="0" applyFont="1" applyBorder="1" applyAlignment="1">
      <alignment horizontal="center" vertical="center" wrapText="1"/>
    </xf>
    <xf numFmtId="165" fontId="90" fillId="0" borderId="2" xfId="0" applyNumberFormat="1" applyFont="1" applyFill="1" applyBorder="1" applyAlignment="1">
      <alignment horizontal="right" vertical="center" wrapText="1"/>
    </xf>
    <xf numFmtId="0" fontId="86" fillId="0" borderId="2" xfId="0" applyFont="1" applyFill="1" applyBorder="1" applyAlignment="1">
      <alignment horizontal="center" vertical="center" wrapText="1"/>
    </xf>
    <xf numFmtId="0" fontId="9" fillId="0" borderId="2" xfId="0" applyFont="1" applyBorder="1" applyAlignment="1">
      <alignment horizontal="center" vertical="center" wrapText="1"/>
    </xf>
    <xf numFmtId="1" fontId="5" fillId="0" borderId="2" xfId="0" applyNumberFormat="1" applyFont="1" applyBorder="1" applyAlignment="1">
      <alignment horizontal="center" vertical="center"/>
    </xf>
    <xf numFmtId="0" fontId="92" fillId="0" borderId="2" xfId="0" applyFont="1" applyBorder="1" applyAlignment="1">
      <alignment horizontal="center" vertical="center" wrapText="1"/>
    </xf>
    <xf numFmtId="166" fontId="32" fillId="0" borderId="2" xfId="0" applyNumberFormat="1" applyFont="1" applyBorder="1" applyAlignment="1">
      <alignment horizontal="right" vertical="center"/>
    </xf>
    <xf numFmtId="1" fontId="7" fillId="0" borderId="2" xfId="0" applyNumberFormat="1" applyFont="1" applyBorder="1" applyAlignment="1">
      <alignment horizontal="center" vertical="center"/>
    </xf>
    <xf numFmtId="166" fontId="9" fillId="0" borderId="2" xfId="0" applyNumberFormat="1" applyFont="1" applyBorder="1" applyAlignment="1">
      <alignment horizontal="right" vertical="center"/>
    </xf>
    <xf numFmtId="166" fontId="0" fillId="0" borderId="0" xfId="0" applyNumberFormat="1"/>
    <xf numFmtId="0" fontId="91" fillId="0" borderId="2" xfId="0" applyFont="1" applyBorder="1" applyAlignment="1">
      <alignment horizontal="center" vertical="center" wrapText="1"/>
    </xf>
    <xf numFmtId="0" fontId="93" fillId="0" borderId="0" xfId="0" applyFont="1"/>
    <xf numFmtId="166" fontId="9" fillId="0" borderId="2" xfId="8" applyNumberFormat="1" applyFont="1" applyBorder="1" applyAlignment="1">
      <alignment horizontal="right" vertical="center"/>
    </xf>
    <xf numFmtId="1" fontId="31" fillId="0" borderId="2" xfId="0" applyNumberFormat="1" applyFont="1" applyBorder="1" applyAlignment="1">
      <alignment horizontal="center" vertical="center"/>
    </xf>
    <xf numFmtId="4" fontId="0" fillId="0" borderId="0" xfId="0" applyNumberFormat="1"/>
    <xf numFmtId="0" fontId="9" fillId="13" borderId="2" xfId="0" applyFont="1" applyFill="1" applyBorder="1" applyAlignment="1">
      <alignment horizontal="center" vertical="center" wrapText="1"/>
    </xf>
    <xf numFmtId="4" fontId="9" fillId="0" borderId="2" xfId="0" applyNumberFormat="1" applyFont="1" applyBorder="1" applyAlignment="1">
      <alignment horizontal="right" vertical="center"/>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92" fillId="0" borderId="0" xfId="0" applyFont="1"/>
    <xf numFmtId="0" fontId="95" fillId="0" borderId="2" xfId="0" applyFont="1" applyBorder="1" applyAlignment="1">
      <alignment vertical="top" wrapText="1"/>
    </xf>
    <xf numFmtId="165" fontId="0" fillId="0" borderId="0" xfId="0" applyNumberFormat="1"/>
    <xf numFmtId="0" fontId="97" fillId="0" borderId="2" xfId="0" applyFont="1" applyBorder="1" applyAlignment="1">
      <alignment horizontal="center" vertical="center" wrapText="1"/>
    </xf>
    <xf numFmtId="165" fontId="9" fillId="0" borderId="2" xfId="0" applyNumberFormat="1" applyFont="1" applyBorder="1" applyAlignment="1">
      <alignment horizontal="center" vertical="center" wrapText="1"/>
    </xf>
    <xf numFmtId="165" fontId="64" fillId="0" borderId="2" xfId="0" applyNumberFormat="1" applyFont="1" applyBorder="1" applyAlignment="1">
      <alignment horizontal="center" vertical="center" wrapText="1"/>
    </xf>
    <xf numFmtId="0" fontId="14" fillId="0" borderId="0" xfId="0" applyFont="1" applyBorder="1" applyAlignment="1">
      <alignment horizontal="center" vertical="center" wrapText="1"/>
    </xf>
    <xf numFmtId="0" fontId="99" fillId="0" borderId="0" xfId="0" applyFont="1" applyAlignment="1">
      <alignment horizontal="right" vertical="center"/>
    </xf>
    <xf numFmtId="0" fontId="99" fillId="0" borderId="2" xfId="0" applyFont="1" applyBorder="1" applyAlignment="1">
      <alignment horizontal="center" vertical="center" wrapText="1"/>
    </xf>
    <xf numFmtId="0" fontId="100" fillId="0" borderId="2" xfId="0" applyFont="1" applyBorder="1" applyAlignment="1">
      <alignment horizontal="center" vertical="center" wrapText="1"/>
    </xf>
    <xf numFmtId="0" fontId="101" fillId="0" borderId="2" xfId="0" applyFont="1" applyBorder="1" applyAlignment="1">
      <alignment horizontal="center" vertical="center"/>
    </xf>
    <xf numFmtId="165" fontId="101" fillId="0" borderId="2" xfId="0" applyNumberFormat="1" applyFont="1" applyBorder="1" applyAlignment="1">
      <alignment horizontal="center" vertical="center"/>
    </xf>
    <xf numFmtId="0" fontId="9" fillId="0" borderId="5" xfId="0" applyFont="1" applyBorder="1" applyAlignment="1">
      <alignment horizontal="center" vertical="center" wrapText="1"/>
    </xf>
    <xf numFmtId="0" fontId="102" fillId="0" borderId="2" xfId="0" applyFont="1" applyBorder="1" applyAlignment="1">
      <alignment horizontal="center" vertical="center" wrapText="1"/>
    </xf>
    <xf numFmtId="165" fontId="102" fillId="0" borderId="2" xfId="0" applyNumberFormat="1" applyFont="1" applyBorder="1" applyAlignment="1">
      <alignment horizontal="center" vertical="center" wrapText="1"/>
    </xf>
    <xf numFmtId="165" fontId="100" fillId="0" borderId="2" xfId="0" applyNumberFormat="1" applyFont="1" applyBorder="1" applyAlignment="1">
      <alignment horizontal="center" vertical="center" wrapText="1"/>
    </xf>
    <xf numFmtId="0" fontId="103" fillId="0" borderId="2" xfId="0" applyFont="1" applyBorder="1" applyAlignment="1">
      <alignment horizontal="center" vertical="center" wrapText="1"/>
    </xf>
    <xf numFmtId="0" fontId="100" fillId="0" borderId="0" xfId="0" applyFont="1" applyFill="1" applyBorder="1" applyAlignment="1">
      <alignment horizontal="center" vertical="center" wrapText="1"/>
    </xf>
    <xf numFmtId="0" fontId="9" fillId="0" borderId="0" xfId="0" applyFont="1"/>
    <xf numFmtId="0" fontId="7" fillId="2" borderId="2" xfId="0" applyFont="1" applyFill="1" applyBorder="1" applyAlignment="1">
      <alignment vertical="center"/>
    </xf>
    <xf numFmtId="0" fontId="5" fillId="2" borderId="3" xfId="0" applyFont="1" applyFill="1" applyBorder="1" applyAlignment="1">
      <alignment horizontal="center" vertical="center"/>
    </xf>
    <xf numFmtId="1" fontId="5" fillId="2" borderId="2" xfId="0" applyNumberFormat="1" applyFont="1" applyFill="1" applyBorder="1" applyAlignment="1">
      <alignment horizontal="center" vertical="center"/>
    </xf>
    <xf numFmtId="165" fontId="5" fillId="2" borderId="2" xfId="0" applyNumberFormat="1" applyFont="1" applyFill="1" applyBorder="1" applyAlignment="1">
      <alignment horizontal="center" vertical="center" wrapText="1"/>
    </xf>
    <xf numFmtId="0" fontId="7" fillId="2" borderId="3" xfId="0" applyFont="1" applyFill="1" applyBorder="1" applyAlignment="1">
      <alignment wrapText="1"/>
    </xf>
    <xf numFmtId="1" fontId="7" fillId="2" borderId="2" xfId="0" applyNumberFormat="1" applyFont="1" applyFill="1" applyBorder="1" applyAlignment="1">
      <alignment horizontal="center" vertical="center"/>
    </xf>
    <xf numFmtId="165" fontId="7" fillId="2" borderId="2" xfId="0" applyNumberFormat="1" applyFont="1" applyFill="1" applyBorder="1" applyAlignment="1">
      <alignment horizontal="center" vertical="center" wrapText="1"/>
    </xf>
    <xf numFmtId="0" fontId="7" fillId="2" borderId="3" xfId="0" applyFont="1" applyFill="1" applyBorder="1" applyAlignment="1">
      <alignment horizontal="left" vertical="top" wrapText="1"/>
    </xf>
    <xf numFmtId="0" fontId="7" fillId="2" borderId="3" xfId="0" applyFont="1" applyFill="1" applyBorder="1" applyAlignment="1">
      <alignment vertical="top" wrapText="1"/>
    </xf>
    <xf numFmtId="0" fontId="5" fillId="2" borderId="3" xfId="0" applyFont="1" applyFill="1" applyBorder="1" applyAlignment="1">
      <alignment vertical="center" wrapText="1"/>
    </xf>
    <xf numFmtId="0" fontId="7" fillId="2" borderId="3" xfId="0" applyFont="1" applyFill="1" applyBorder="1" applyAlignment="1">
      <alignment vertical="center" wrapText="1"/>
    </xf>
    <xf numFmtId="1" fontId="7" fillId="2" borderId="2" xfId="0" applyNumberFormat="1" applyFont="1" applyFill="1" applyBorder="1" applyAlignment="1">
      <alignment horizontal="center" vertical="center" wrapText="1"/>
    </xf>
    <xf numFmtId="0" fontId="7" fillId="2" borderId="3" xfId="0" applyFont="1" applyFill="1" applyBorder="1"/>
    <xf numFmtId="0" fontId="7" fillId="2" borderId="11" xfId="0" applyFont="1" applyFill="1" applyBorder="1" applyAlignment="1">
      <alignment wrapText="1"/>
    </xf>
    <xf numFmtId="0" fontId="7" fillId="2" borderId="3" xfId="0" applyFont="1" applyFill="1" applyBorder="1" applyAlignment="1">
      <alignment horizontal="left" vertical="center" wrapText="1"/>
    </xf>
    <xf numFmtId="0" fontId="77" fillId="2" borderId="0" xfId="0" applyFont="1" applyFill="1"/>
    <xf numFmtId="0" fontId="5" fillId="2" borderId="3" xfId="0" applyFont="1" applyFill="1" applyBorder="1"/>
    <xf numFmtId="1" fontId="7" fillId="2" borderId="2" xfId="0" applyNumberFormat="1" applyFont="1" applyFill="1" applyBorder="1" applyAlignment="1">
      <alignment horizontal="left" vertical="top" wrapText="1"/>
    </xf>
    <xf numFmtId="165" fontId="7" fillId="2" borderId="2" xfId="0" applyNumberFormat="1" applyFont="1" applyFill="1" applyBorder="1" applyAlignment="1">
      <alignment horizontal="center" vertical="center"/>
    </xf>
    <xf numFmtId="0" fontId="105" fillId="0" borderId="0" xfId="0" applyFont="1" applyBorder="1" applyAlignment="1">
      <alignment horizontal="center" vertical="center" wrapText="1"/>
    </xf>
    <xf numFmtId="0" fontId="12" fillId="0" borderId="0" xfId="0" applyFont="1"/>
    <xf numFmtId="0" fontId="89" fillId="0" borderId="0" xfId="0" applyFont="1" applyBorder="1" applyAlignment="1">
      <alignment horizontal="center" vertical="center" wrapText="1"/>
    </xf>
    <xf numFmtId="0" fontId="89" fillId="0" borderId="5" xfId="0" applyFont="1" applyBorder="1" applyAlignment="1">
      <alignment horizontal="center" vertical="center" wrapText="1"/>
    </xf>
    <xf numFmtId="0" fontId="89" fillId="0" borderId="9" xfId="0" applyFont="1" applyBorder="1" applyAlignment="1">
      <alignment horizontal="center" vertical="center" wrapText="1"/>
    </xf>
    <xf numFmtId="165" fontId="89" fillId="0" borderId="2" xfId="0" applyNumberFormat="1" applyFont="1" applyBorder="1" applyAlignment="1">
      <alignment horizontal="center" vertical="center" wrapText="1"/>
    </xf>
    <xf numFmtId="165" fontId="89" fillId="0" borderId="0" xfId="0" applyNumberFormat="1" applyFont="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89" fillId="0" borderId="3" xfId="0" applyFont="1" applyBorder="1" applyAlignment="1">
      <alignment horizontal="center" vertical="center" wrapText="1"/>
    </xf>
    <xf numFmtId="165" fontId="54" fillId="0" borderId="2" xfId="0" applyNumberFormat="1" applyFont="1" applyBorder="1" applyAlignment="1">
      <alignment horizontal="center" vertical="center" wrapText="1"/>
    </xf>
    <xf numFmtId="165" fontId="54" fillId="0" borderId="3" xfId="0" applyNumberFormat="1" applyFont="1" applyBorder="1" applyAlignment="1">
      <alignment horizontal="center" vertical="center" wrapText="1"/>
    </xf>
    <xf numFmtId="165" fontId="54" fillId="0" borderId="0" xfId="0" applyNumberFormat="1" applyFont="1" applyBorder="1" applyAlignment="1">
      <alignment horizontal="center" vertical="center" wrapText="1"/>
    </xf>
    <xf numFmtId="0" fontId="108" fillId="0" borderId="0" xfId="0" applyFont="1"/>
    <xf numFmtId="0" fontId="110" fillId="2" borderId="2" xfId="0" applyFont="1" applyFill="1" applyBorder="1" applyAlignment="1">
      <alignment horizontal="center" vertical="center" wrapText="1"/>
    </xf>
    <xf numFmtId="0" fontId="109" fillId="2" borderId="2" xfId="0" applyFont="1" applyFill="1" applyBorder="1" applyAlignment="1">
      <alignment horizontal="center" vertical="center"/>
    </xf>
    <xf numFmtId="0" fontId="109" fillId="2" borderId="2" xfId="0" applyFont="1" applyFill="1" applyBorder="1" applyAlignment="1">
      <alignment vertical="center"/>
    </xf>
    <xf numFmtId="0" fontId="58" fillId="2" borderId="2" xfId="0" applyFont="1" applyFill="1" applyBorder="1" applyAlignment="1">
      <alignment horizontal="center" vertical="center"/>
    </xf>
    <xf numFmtId="165" fontId="58" fillId="2" borderId="2" xfId="0" applyNumberFormat="1" applyFont="1" applyFill="1" applyBorder="1" applyAlignment="1">
      <alignment horizontal="center" vertical="center"/>
    </xf>
    <xf numFmtId="1" fontId="58" fillId="2" borderId="2" xfId="0" applyNumberFormat="1" applyFont="1" applyFill="1" applyBorder="1" applyAlignment="1">
      <alignment horizontal="center" vertical="center"/>
    </xf>
    <xf numFmtId="0" fontId="109" fillId="2" borderId="2" xfId="0" applyFont="1" applyFill="1" applyBorder="1" applyAlignment="1">
      <alignment vertical="center" wrapText="1"/>
    </xf>
    <xf numFmtId="0" fontId="111" fillId="2" borderId="2" xfId="0" applyFont="1" applyFill="1" applyBorder="1" applyAlignment="1">
      <alignment horizontal="center" vertical="center"/>
    </xf>
    <xf numFmtId="0" fontId="64" fillId="2" borderId="2" xfId="0" applyFont="1" applyFill="1" applyBorder="1" applyAlignment="1">
      <alignment horizontal="center" vertical="center"/>
    </xf>
    <xf numFmtId="165" fontId="64" fillId="2" borderId="2" xfId="0" applyNumberFormat="1" applyFont="1" applyFill="1" applyBorder="1" applyAlignment="1">
      <alignment horizontal="center" vertical="center"/>
    </xf>
    <xf numFmtId="49" fontId="111" fillId="2" borderId="2" xfId="0" applyNumberFormat="1" applyFont="1" applyFill="1" applyBorder="1" applyAlignment="1">
      <alignment horizontal="center" vertical="center"/>
    </xf>
    <xf numFmtId="0" fontId="111" fillId="2" borderId="2" xfId="0" applyFont="1" applyFill="1" applyBorder="1" applyAlignment="1">
      <alignment vertical="center"/>
    </xf>
    <xf numFmtId="1" fontId="64" fillId="2" borderId="2" xfId="0" applyNumberFormat="1" applyFont="1" applyFill="1" applyBorder="1" applyAlignment="1">
      <alignment horizontal="center" vertical="center"/>
    </xf>
    <xf numFmtId="0" fontId="111" fillId="2" borderId="2" xfId="0" applyFont="1" applyFill="1" applyBorder="1" applyAlignment="1">
      <alignment vertical="center" wrapText="1"/>
    </xf>
    <xf numFmtId="49" fontId="109" fillId="2" borderId="2" xfId="0" applyNumberFormat="1" applyFont="1" applyFill="1" applyBorder="1" applyAlignment="1">
      <alignment horizontal="center" vertical="center"/>
    </xf>
    <xf numFmtId="49" fontId="111" fillId="2" borderId="2" xfId="0" applyNumberFormat="1" applyFont="1" applyFill="1" applyBorder="1" applyAlignment="1">
      <alignment vertical="center" wrapText="1"/>
    </xf>
    <xf numFmtId="0" fontId="71" fillId="2" borderId="2" xfId="0" applyFont="1" applyFill="1" applyBorder="1" applyAlignment="1">
      <alignment horizontal="center" vertical="center"/>
    </xf>
    <xf numFmtId="0" fontId="71" fillId="2" borderId="2" xfId="0" applyFont="1" applyFill="1" applyBorder="1" applyAlignment="1">
      <alignment vertical="center" wrapText="1"/>
    </xf>
    <xf numFmtId="0" fontId="112" fillId="0" borderId="0" xfId="0" applyFont="1" applyAlignment="1">
      <alignment vertical="center" wrapText="1"/>
    </xf>
    <xf numFmtId="0" fontId="105" fillId="2" borderId="0" xfId="0" applyFont="1" applyFill="1"/>
    <xf numFmtId="0" fontId="32" fillId="2" borderId="2" xfId="0" applyFont="1" applyFill="1" applyBorder="1" applyAlignment="1">
      <alignment horizontal="center" vertical="center" wrapText="1"/>
    </xf>
    <xf numFmtId="0" fontId="15" fillId="2" borderId="2" xfId="0" applyFont="1" applyFill="1" applyBorder="1" applyAlignment="1">
      <alignment horizontal="center" vertical="center"/>
    </xf>
    <xf numFmtId="0" fontId="15" fillId="2" borderId="2" xfId="0" applyFont="1" applyFill="1" applyBorder="1" applyAlignment="1">
      <alignment vertical="center" wrapText="1"/>
    </xf>
    <xf numFmtId="0" fontId="32" fillId="2" borderId="2" xfId="0" applyFont="1" applyFill="1" applyBorder="1" applyAlignment="1">
      <alignment horizontal="center" vertical="center"/>
    </xf>
    <xf numFmtId="165" fontId="32" fillId="2" borderId="2" xfId="0" applyNumberFormat="1" applyFont="1" applyFill="1" applyBorder="1" applyAlignment="1">
      <alignment horizontal="center" vertical="center"/>
    </xf>
    <xf numFmtId="0" fontId="9" fillId="2" borderId="2" xfId="0" applyFont="1" applyFill="1" applyBorder="1" applyAlignment="1">
      <alignment horizontal="center" vertical="center"/>
    </xf>
    <xf numFmtId="49" fontId="15" fillId="2" borderId="3" xfId="0" applyNumberFormat="1" applyFont="1" applyFill="1" applyBorder="1" applyAlignment="1">
      <alignment horizontal="center" vertical="center"/>
    </xf>
    <xf numFmtId="0" fontId="15" fillId="2" borderId="3" xfId="0" applyFont="1" applyFill="1" applyBorder="1" applyAlignment="1">
      <alignment vertical="center" wrapText="1"/>
    </xf>
    <xf numFmtId="49" fontId="15" fillId="2" borderId="2" xfId="0" applyNumberFormat="1" applyFont="1" applyFill="1" applyBorder="1" applyAlignment="1">
      <alignment horizontal="center" vertical="center" wrapText="1"/>
    </xf>
    <xf numFmtId="0" fontId="12" fillId="2" borderId="3" xfId="0" applyFont="1" applyFill="1" applyBorder="1" applyAlignment="1">
      <alignment horizontal="center" vertical="center" wrapText="1"/>
    </xf>
    <xf numFmtId="0" fontId="14" fillId="2" borderId="3" xfId="0" applyFont="1" applyFill="1" applyBorder="1" applyAlignment="1">
      <alignment horizontal="left" vertical="center" wrapText="1"/>
    </xf>
    <xf numFmtId="0" fontId="9" fillId="2" borderId="2" xfId="0" applyFont="1" applyFill="1" applyBorder="1" applyAlignment="1">
      <alignment horizontal="center" vertical="center" wrapText="1"/>
    </xf>
    <xf numFmtId="165" fontId="9" fillId="2" borderId="2" xfId="0" applyNumberFormat="1" applyFont="1" applyFill="1" applyBorder="1" applyAlignment="1">
      <alignment horizontal="center" vertical="center"/>
    </xf>
    <xf numFmtId="0" fontId="14" fillId="0" borderId="2" xfId="0" applyFont="1" applyBorder="1" applyAlignment="1">
      <alignment horizontal="center" vertical="center"/>
    </xf>
    <xf numFmtId="165" fontId="14" fillId="0" borderId="2" xfId="0" applyNumberFormat="1" applyFont="1" applyBorder="1" applyAlignment="1">
      <alignment vertical="center"/>
    </xf>
    <xf numFmtId="0" fontId="6" fillId="0" borderId="2" xfId="0" applyFont="1" applyFill="1" applyBorder="1" applyAlignment="1">
      <alignment horizontal="center" vertical="center"/>
    </xf>
    <xf numFmtId="165" fontId="6" fillId="0" borderId="2" xfId="0" applyNumberFormat="1" applyFont="1" applyFill="1" applyBorder="1" applyAlignment="1">
      <alignment horizontal="center" vertical="center"/>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77" fillId="0" borderId="4" xfId="0" applyFont="1" applyBorder="1"/>
    <xf numFmtId="165" fontId="7" fillId="0" borderId="2" xfId="0" applyNumberFormat="1" applyFont="1" applyBorder="1" applyAlignment="1">
      <alignment horizontal="center" vertical="center" wrapText="1"/>
    </xf>
    <xf numFmtId="165" fontId="12" fillId="0" borderId="2" xfId="0" applyNumberFormat="1" applyFont="1" applyBorder="1" applyAlignment="1">
      <alignment horizontal="center" vertical="center" wrapText="1"/>
    </xf>
    <xf numFmtId="0" fontId="7" fillId="0" borderId="0" xfId="0" applyFont="1" applyBorder="1" applyAlignment="1">
      <alignment horizontal="center" vertical="center" wrapText="1"/>
    </xf>
    <xf numFmtId="165" fontId="7" fillId="0" borderId="0" xfId="0" applyNumberFormat="1" applyFont="1" applyBorder="1" applyAlignment="1">
      <alignment horizontal="center" vertical="center" wrapText="1"/>
    </xf>
    <xf numFmtId="0" fontId="12" fillId="0" borderId="0" xfId="0" applyFont="1" applyBorder="1" applyAlignment="1">
      <alignment horizontal="center" vertical="center" wrapText="1"/>
    </xf>
    <xf numFmtId="165" fontId="12" fillId="0" borderId="0" xfId="0" applyNumberFormat="1" applyFont="1" applyBorder="1" applyAlignment="1">
      <alignment horizontal="center" vertical="center" wrapText="1"/>
    </xf>
    <xf numFmtId="2" fontId="12" fillId="0" borderId="2" xfId="0" applyNumberFormat="1" applyFont="1" applyBorder="1" applyAlignment="1">
      <alignment horizontal="center" vertical="center" wrapText="1"/>
    </xf>
    <xf numFmtId="0" fontId="95" fillId="0" borderId="2" xfId="0" applyFont="1" applyBorder="1" applyAlignment="1">
      <alignment horizontal="center" vertical="center" wrapText="1"/>
    </xf>
    <xf numFmtId="0" fontId="97" fillId="0" borderId="2" xfId="0" applyFont="1" applyBorder="1" applyAlignment="1">
      <alignment vertical="center" wrapText="1"/>
    </xf>
    <xf numFmtId="0" fontId="14" fillId="2" borderId="2"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4" fillId="2" borderId="2" xfId="0" applyFont="1" applyFill="1" applyBorder="1" applyAlignment="1">
      <alignment horizontal="center" vertical="center"/>
    </xf>
    <xf numFmtId="165" fontId="14" fillId="2" borderId="2" xfId="0" applyNumberFormat="1" applyFont="1" applyFill="1" applyBorder="1" applyAlignment="1">
      <alignment horizontal="center" vertical="center"/>
    </xf>
    <xf numFmtId="0" fontId="77" fillId="2" borderId="2" xfId="0" applyFont="1" applyFill="1" applyBorder="1" applyAlignment="1">
      <alignment horizontal="center" vertical="center"/>
    </xf>
    <xf numFmtId="165" fontId="77" fillId="2" borderId="2" xfId="0" applyNumberFormat="1" applyFont="1" applyFill="1" applyBorder="1" applyAlignment="1">
      <alignment horizontal="center" vertical="center"/>
    </xf>
    <xf numFmtId="0" fontId="117" fillId="0" borderId="2" xfId="0" applyFont="1" applyBorder="1" applyAlignment="1">
      <alignment horizontal="center" vertical="center" wrapText="1"/>
    </xf>
    <xf numFmtId="0" fontId="100" fillId="2" borderId="2" xfId="0" applyFont="1" applyFill="1" applyBorder="1" applyAlignment="1">
      <alignment horizontal="center" vertical="center" wrapText="1"/>
    </xf>
    <xf numFmtId="0" fontId="100" fillId="0" borderId="2" xfId="0" applyFont="1" applyBorder="1" applyAlignment="1">
      <alignment horizontal="center" wrapText="1"/>
    </xf>
    <xf numFmtId="0" fontId="7" fillId="2" borderId="2" xfId="0" applyFont="1" applyFill="1" applyBorder="1" applyAlignment="1">
      <alignment horizontal="right" vertical="center" wrapText="1"/>
    </xf>
    <xf numFmtId="1" fontId="7" fillId="2" borderId="2" xfId="0" applyNumberFormat="1" applyFont="1" applyFill="1" applyBorder="1" applyAlignment="1">
      <alignment horizontal="right" vertical="center" wrapText="1"/>
    </xf>
    <xf numFmtId="0" fontId="7" fillId="2" borderId="0" xfId="0" applyFont="1" applyFill="1" applyBorder="1" applyAlignment="1">
      <alignment horizontal="right" vertical="center" wrapText="1"/>
    </xf>
    <xf numFmtId="165" fontId="7" fillId="2" borderId="0" xfId="0" applyNumberFormat="1" applyFont="1" applyFill="1" applyBorder="1" applyAlignment="1">
      <alignment horizontal="right" vertical="center" wrapText="1"/>
    </xf>
    <xf numFmtId="0" fontId="12" fillId="0" borderId="2" xfId="0" applyFont="1" applyBorder="1" applyAlignment="1">
      <alignment horizontal="center" vertical="center"/>
    </xf>
    <xf numFmtId="0" fontId="12" fillId="0" borderId="2" xfId="0" applyFont="1" applyBorder="1" applyAlignment="1">
      <alignment horizontal="right" vertical="center"/>
    </xf>
    <xf numFmtId="165" fontId="12" fillId="0" borderId="2" xfId="0" applyNumberFormat="1" applyFont="1" applyBorder="1" applyAlignment="1">
      <alignment horizontal="right" vertical="center"/>
    </xf>
    <xf numFmtId="0" fontId="12" fillId="0" borderId="0" xfId="0" applyFont="1" applyBorder="1" applyAlignment="1">
      <alignment horizontal="right" vertical="center"/>
    </xf>
    <xf numFmtId="165" fontId="12" fillId="0" borderId="0" xfId="0" applyNumberFormat="1" applyFont="1" applyBorder="1" applyAlignment="1">
      <alignment horizontal="right" vertical="center"/>
    </xf>
    <xf numFmtId="0" fontId="12" fillId="0" borderId="2" xfId="0" applyFont="1" applyBorder="1" applyAlignment="1">
      <alignment vertical="center"/>
    </xf>
    <xf numFmtId="165" fontId="12" fillId="0" borderId="2" xfId="0" applyNumberFormat="1" applyFont="1" applyBorder="1" applyAlignment="1">
      <alignment vertical="center"/>
    </xf>
    <xf numFmtId="0" fontId="12" fillId="0" borderId="0" xfId="0" applyFont="1" applyAlignment="1">
      <alignment wrapText="1"/>
    </xf>
    <xf numFmtId="0" fontId="77" fillId="0" borderId="0" xfId="0" applyFont="1" applyBorder="1"/>
    <xf numFmtId="0" fontId="12" fillId="0" borderId="0" xfId="0" applyFont="1" applyBorder="1" applyAlignment="1">
      <alignment vertical="center"/>
    </xf>
    <xf numFmtId="0" fontId="7" fillId="0" borderId="2" xfId="0" applyFont="1" applyFill="1" applyBorder="1" applyAlignment="1">
      <alignment horizontal="center" vertical="center" wrapText="1"/>
    </xf>
    <xf numFmtId="0" fontId="54" fillId="0" borderId="2" xfId="0" applyFont="1" applyFill="1" applyBorder="1"/>
    <xf numFmtId="2" fontId="54" fillId="0" borderId="2" xfId="0" applyNumberFormat="1" applyFont="1" applyFill="1" applyBorder="1"/>
    <xf numFmtId="0" fontId="7" fillId="0" borderId="2" xfId="0" applyFont="1" applyFill="1" applyBorder="1" applyAlignment="1">
      <alignment vertical="center"/>
    </xf>
    <xf numFmtId="165" fontId="7" fillId="0" borderId="2" xfId="0" applyNumberFormat="1" applyFont="1" applyFill="1" applyBorder="1" applyAlignment="1">
      <alignment vertical="center"/>
    </xf>
    <xf numFmtId="2" fontId="7" fillId="0" borderId="2" xfId="0" applyNumberFormat="1" applyFont="1" applyFill="1" applyBorder="1" applyAlignment="1">
      <alignment vertical="center"/>
    </xf>
    <xf numFmtId="0" fontId="7" fillId="0" borderId="0" xfId="0" applyFont="1" applyFill="1" applyBorder="1" applyAlignment="1">
      <alignment vertical="center"/>
    </xf>
    <xf numFmtId="165" fontId="7" fillId="0" borderId="0" xfId="0" applyNumberFormat="1" applyFont="1" applyFill="1" applyBorder="1" applyAlignment="1">
      <alignment vertical="center"/>
    </xf>
    <xf numFmtId="2" fontId="7" fillId="0" borderId="0" xfId="0" applyNumberFormat="1" applyFont="1" applyFill="1" applyBorder="1" applyAlignment="1">
      <alignment vertical="center"/>
    </xf>
    <xf numFmtId="0" fontId="118" fillId="0" borderId="0" xfId="0" applyFont="1" applyBorder="1" applyAlignment="1">
      <alignment vertical="center" wrapText="1"/>
    </xf>
    <xf numFmtId="165" fontId="34" fillId="0" borderId="2" xfId="0" applyNumberFormat="1" applyFont="1" applyBorder="1" applyAlignment="1">
      <alignment horizontal="center" vertical="top" wrapText="1"/>
    </xf>
    <xf numFmtId="0" fontId="34" fillId="0" borderId="2" xfId="0" applyFont="1" applyBorder="1" applyAlignment="1">
      <alignment vertical="center" wrapText="1"/>
    </xf>
    <xf numFmtId="0" fontId="34" fillId="0" borderId="2" xfId="0" applyFont="1" applyBorder="1" applyAlignment="1">
      <alignment vertical="top" wrapText="1"/>
    </xf>
    <xf numFmtId="165" fontId="34" fillId="0" borderId="2" xfId="0" applyNumberFormat="1" applyFont="1" applyBorder="1" applyAlignment="1">
      <alignment horizontal="center" vertical="center" wrapText="1"/>
    </xf>
    <xf numFmtId="0" fontId="4" fillId="0" borderId="2" xfId="0" applyFont="1" applyBorder="1" applyAlignment="1">
      <alignment horizontal="center" vertical="center" textRotation="90" wrapText="1"/>
    </xf>
    <xf numFmtId="0" fontId="25"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5" xfId="0" applyFont="1" applyBorder="1" applyAlignment="1">
      <alignment horizontal="center" vertical="center" wrapText="1"/>
    </xf>
    <xf numFmtId="0" fontId="12" fillId="0" borderId="3" xfId="0" applyFont="1" applyBorder="1" applyAlignment="1">
      <alignment horizontal="center" vertical="center" wrapText="1"/>
    </xf>
    <xf numFmtId="0" fontId="100" fillId="0" borderId="2" xfId="0" applyFont="1" applyBorder="1" applyAlignment="1">
      <alignment horizontal="center" vertical="center" wrapText="1"/>
    </xf>
    <xf numFmtId="0" fontId="7" fillId="2" borderId="2" xfId="0" applyFont="1" applyFill="1" applyBorder="1" applyAlignment="1">
      <alignment horizontal="center" vertical="center"/>
    </xf>
    <xf numFmtId="0" fontId="7" fillId="2" borderId="2" xfId="0" applyFont="1" applyFill="1" applyBorder="1" applyAlignment="1">
      <alignment horizontal="center" vertical="center" wrapText="1"/>
    </xf>
    <xf numFmtId="0" fontId="89" fillId="0" borderId="2" xfId="0" applyFont="1" applyBorder="1" applyAlignment="1">
      <alignment horizontal="center" vertical="center" wrapText="1"/>
    </xf>
    <xf numFmtId="0" fontId="8" fillId="0" borderId="2" xfId="0" applyFont="1" applyBorder="1" applyAlignment="1">
      <alignment horizontal="center" vertical="center"/>
    </xf>
    <xf numFmtId="165" fontId="9" fillId="0" borderId="2" xfId="0" applyNumberFormat="1" applyFont="1" applyBorder="1" applyAlignment="1">
      <alignment horizontal="center" vertical="center"/>
    </xf>
    <xf numFmtId="0" fontId="9" fillId="0" borderId="2" xfId="0" applyFont="1" applyBorder="1" applyAlignment="1">
      <alignment horizontal="center" vertical="center"/>
    </xf>
    <xf numFmtId="1" fontId="14" fillId="0" borderId="2" xfId="0" applyNumberFormat="1" applyFont="1" applyBorder="1" applyAlignment="1">
      <alignment horizontal="center" vertical="center"/>
    </xf>
    <xf numFmtId="0" fontId="91" fillId="0" borderId="2" xfId="0" applyFont="1" applyBorder="1" applyAlignment="1">
      <alignment horizontal="center" vertical="center"/>
    </xf>
    <xf numFmtId="0" fontId="77" fillId="0" borderId="2" xfId="0" applyFont="1" applyBorder="1" applyAlignment="1">
      <alignment horizontal="center" vertical="center"/>
    </xf>
    <xf numFmtId="0" fontId="71" fillId="0" borderId="0" xfId="9" applyFont="1" applyAlignment="1">
      <alignment horizontal="center" vertical="center"/>
    </xf>
    <xf numFmtId="0" fontId="65" fillId="0" borderId="0" xfId="9" applyFont="1" applyAlignment="1">
      <alignment horizontal="center" vertical="center"/>
    </xf>
    <xf numFmtId="0" fontId="71" fillId="0" borderId="2" xfId="9" applyFont="1" applyBorder="1" applyAlignment="1">
      <alignment horizontal="center" vertical="center" wrapText="1"/>
    </xf>
    <xf numFmtId="0" fontId="71" fillId="0" borderId="2" xfId="9" applyFont="1" applyBorder="1" applyAlignment="1">
      <alignment horizontal="center" vertical="center"/>
    </xf>
    <xf numFmtId="0" fontId="65" fillId="2" borderId="2" xfId="5" applyFont="1" applyFill="1" applyBorder="1" applyAlignment="1">
      <alignment horizontal="center" vertical="center" wrapText="1"/>
    </xf>
    <xf numFmtId="0" fontId="65" fillId="2" borderId="3" xfId="5" applyFont="1" applyFill="1" applyBorder="1" applyAlignment="1">
      <alignment horizontal="center" vertical="center" wrapText="1"/>
    </xf>
    <xf numFmtId="0" fontId="65" fillId="14" borderId="2" xfId="9" applyFont="1" applyFill="1" applyBorder="1" applyAlignment="1">
      <alignment horizontal="center" vertical="center" wrapText="1"/>
    </xf>
    <xf numFmtId="1" fontId="65" fillId="14" borderId="2" xfId="9" applyNumberFormat="1" applyFont="1" applyFill="1" applyBorder="1" applyAlignment="1">
      <alignment horizontal="center" vertical="center" wrapText="1"/>
    </xf>
    <xf numFmtId="0" fontId="65" fillId="0" borderId="2" xfId="9" applyFont="1" applyBorder="1" applyAlignment="1">
      <alignment horizontal="center" vertical="center" wrapText="1"/>
    </xf>
    <xf numFmtId="0" fontId="71" fillId="2" borderId="2" xfId="5" applyFont="1" applyFill="1" applyBorder="1" applyAlignment="1">
      <alignment horizontal="center" vertical="center" wrapText="1"/>
    </xf>
    <xf numFmtId="0" fontId="65" fillId="2" borderId="7" xfId="5" applyFont="1" applyFill="1" applyBorder="1" applyAlignment="1">
      <alignment horizontal="center" vertical="center" wrapText="1"/>
    </xf>
    <xf numFmtId="1" fontId="71" fillId="2" borderId="2" xfId="5" applyNumberFormat="1" applyFont="1" applyFill="1" applyBorder="1" applyAlignment="1">
      <alignment horizontal="center" vertical="center" wrapText="1"/>
    </xf>
    <xf numFmtId="1" fontId="71" fillId="0" borderId="2" xfId="9" applyNumberFormat="1" applyFont="1" applyBorder="1" applyAlignment="1">
      <alignment horizontal="center" vertical="center" wrapText="1"/>
    </xf>
    <xf numFmtId="0" fontId="65" fillId="0" borderId="2" xfId="9" applyFont="1" applyBorder="1" applyAlignment="1">
      <alignment horizontal="center" vertical="center"/>
    </xf>
    <xf numFmtId="1" fontId="65" fillId="0" borderId="2" xfId="9" applyNumberFormat="1" applyFont="1" applyBorder="1" applyAlignment="1">
      <alignment horizontal="center" vertical="center"/>
    </xf>
    <xf numFmtId="0" fontId="74" fillId="2" borderId="2" xfId="5" applyFont="1" applyFill="1" applyBorder="1" applyAlignment="1">
      <alignment horizontal="center" vertical="center" wrapText="1"/>
    </xf>
    <xf numFmtId="0" fontId="65" fillId="2" borderId="2" xfId="9" applyFont="1" applyFill="1" applyBorder="1" applyAlignment="1">
      <alignment horizontal="center" vertical="center" wrapText="1"/>
    </xf>
    <xf numFmtId="0" fontId="65" fillId="2" borderId="2" xfId="9" applyFont="1" applyFill="1" applyBorder="1" applyAlignment="1">
      <alignment horizontal="center" vertical="center"/>
    </xf>
    <xf numFmtId="0" fontId="65" fillId="2" borderId="3" xfId="9" applyFont="1" applyFill="1" applyBorder="1" applyAlignment="1">
      <alignment horizontal="center" vertical="center" wrapText="1"/>
    </xf>
    <xf numFmtId="0" fontId="65" fillId="0" borderId="2" xfId="5" applyFont="1" applyBorder="1" applyAlignment="1">
      <alignment horizontal="center" vertical="center"/>
    </xf>
    <xf numFmtId="3" fontId="65" fillId="0" borderId="2" xfId="5" applyNumberFormat="1" applyFont="1" applyBorder="1" applyAlignment="1">
      <alignment horizontal="center" vertical="center" wrapText="1"/>
    </xf>
    <xf numFmtId="3" fontId="65" fillId="0" borderId="2" xfId="5" applyNumberFormat="1" applyFont="1" applyBorder="1" applyAlignment="1">
      <alignment horizontal="center" vertical="center"/>
    </xf>
    <xf numFmtId="3" fontId="65" fillId="14" borderId="2" xfId="9" applyNumberFormat="1" applyFont="1" applyFill="1" applyBorder="1" applyAlignment="1">
      <alignment horizontal="center" vertical="center" wrapText="1"/>
    </xf>
    <xf numFmtId="0" fontId="65" fillId="14" borderId="2" xfId="9" applyFont="1" applyFill="1" applyBorder="1" applyAlignment="1">
      <alignment horizontal="center" vertical="center"/>
    </xf>
    <xf numFmtId="0" fontId="65" fillId="0" borderId="5" xfId="9" applyFont="1" applyBorder="1" applyAlignment="1">
      <alignment horizontal="center" vertical="center"/>
    </xf>
    <xf numFmtId="0" fontId="65" fillId="0" borderId="2" xfId="9" applyFont="1" applyFill="1" applyBorder="1" applyAlignment="1">
      <alignment horizontal="center" vertical="center"/>
    </xf>
    <xf numFmtId="0" fontId="65" fillId="0" borderId="2" xfId="5" applyFont="1" applyBorder="1" applyAlignment="1">
      <alignment horizontal="center" vertical="center" wrapText="1"/>
    </xf>
    <xf numFmtId="0" fontId="65" fillId="14" borderId="2" xfId="5" applyFont="1" applyFill="1" applyBorder="1" applyAlignment="1">
      <alignment horizontal="center" vertical="center" wrapText="1"/>
    </xf>
    <xf numFmtId="0" fontId="65" fillId="2" borderId="9" xfId="5" applyFont="1" applyFill="1" applyBorder="1" applyAlignment="1">
      <alignment horizontal="center" vertical="center" wrapText="1"/>
    </xf>
    <xf numFmtId="0" fontId="65" fillId="14" borderId="5" xfId="9" applyFont="1" applyFill="1" applyBorder="1" applyAlignment="1">
      <alignment horizontal="center" vertical="center"/>
    </xf>
    <xf numFmtId="0" fontId="65" fillId="0" borderId="5" xfId="9" applyFont="1" applyBorder="1" applyAlignment="1">
      <alignment horizontal="center" vertical="center" wrapText="1"/>
    </xf>
    <xf numFmtId="3" fontId="65" fillId="0" borderId="5" xfId="9" applyNumberFormat="1" applyFont="1" applyBorder="1" applyAlignment="1">
      <alignment horizontal="center" vertical="center" wrapText="1"/>
    </xf>
    <xf numFmtId="0" fontId="65" fillId="14" borderId="5" xfId="9" applyFont="1" applyFill="1" applyBorder="1" applyAlignment="1">
      <alignment horizontal="center" vertical="center" wrapText="1"/>
    </xf>
    <xf numFmtId="0" fontId="65" fillId="2" borderId="5" xfId="9" applyFont="1" applyFill="1" applyBorder="1" applyAlignment="1">
      <alignment horizontal="center" vertical="center" wrapText="1"/>
    </xf>
    <xf numFmtId="0" fontId="65" fillId="2" borderId="2" xfId="9" applyFont="1" applyFill="1" applyBorder="1" applyAlignment="1">
      <alignment vertical="center" wrapText="1"/>
    </xf>
    <xf numFmtId="0" fontId="65" fillId="2" borderId="9" xfId="9" applyFont="1" applyFill="1" applyBorder="1" applyAlignment="1">
      <alignment horizontal="center" vertical="center" wrapText="1"/>
    </xf>
    <xf numFmtId="0" fontId="120" fillId="0" borderId="0" xfId="5" applyFont="1"/>
    <xf numFmtId="0" fontId="71" fillId="2" borderId="3" xfId="5" applyFont="1" applyFill="1" applyBorder="1" applyAlignment="1">
      <alignment horizontal="center" vertical="center" wrapText="1"/>
    </xf>
    <xf numFmtId="0" fontId="71" fillId="14" borderId="2" xfId="9" applyFont="1" applyFill="1" applyBorder="1" applyAlignment="1">
      <alignment horizontal="center" vertical="center" wrapText="1"/>
    </xf>
    <xf numFmtId="165" fontId="71" fillId="0" borderId="2" xfId="9" applyNumberFormat="1" applyFont="1" applyBorder="1" applyAlignment="1">
      <alignment horizontal="center" vertical="center"/>
    </xf>
    <xf numFmtId="3" fontId="65" fillId="2" borderId="2" xfId="9" applyNumberFormat="1" applyFont="1" applyFill="1" applyBorder="1" applyAlignment="1">
      <alignment horizontal="center" vertical="center" wrapText="1"/>
    </xf>
    <xf numFmtId="0" fontId="65" fillId="0" borderId="2" xfId="5" applyFont="1" applyFill="1" applyBorder="1" applyAlignment="1">
      <alignment horizontal="center" vertical="center" wrapText="1"/>
    </xf>
    <xf numFmtId="3" fontId="65" fillId="2" borderId="2" xfId="5" applyNumberFormat="1" applyFont="1" applyFill="1" applyBorder="1" applyAlignment="1">
      <alignment horizontal="center" vertical="center" wrapText="1"/>
    </xf>
    <xf numFmtId="3" fontId="65" fillId="0" borderId="2" xfId="9" applyNumberFormat="1" applyFont="1" applyBorder="1" applyAlignment="1">
      <alignment horizontal="center" vertical="center" wrapText="1"/>
    </xf>
    <xf numFmtId="3" fontId="71" fillId="0" borderId="2" xfId="9" applyNumberFormat="1" applyFont="1" applyBorder="1" applyAlignment="1">
      <alignment horizontal="center" vertical="center" wrapText="1"/>
    </xf>
    <xf numFmtId="0" fontId="71" fillId="2" borderId="2" xfId="9" applyFont="1" applyFill="1" applyBorder="1" applyAlignment="1">
      <alignment horizontal="center" vertical="center" wrapText="1"/>
    </xf>
    <xf numFmtId="3" fontId="71" fillId="14" borderId="2" xfId="9" applyNumberFormat="1" applyFont="1" applyFill="1" applyBorder="1" applyAlignment="1">
      <alignment horizontal="center" vertical="center" wrapText="1"/>
    </xf>
    <xf numFmtId="1" fontId="65" fillId="2" borderId="2" xfId="5" applyNumberFormat="1" applyFont="1" applyFill="1" applyBorder="1" applyAlignment="1">
      <alignment horizontal="center" vertical="center" wrapText="1"/>
    </xf>
    <xf numFmtId="3" fontId="71" fillId="2" borderId="2" xfId="9" applyNumberFormat="1" applyFont="1" applyFill="1" applyBorder="1" applyAlignment="1">
      <alignment horizontal="center" vertical="center"/>
    </xf>
    <xf numFmtId="0" fontId="71" fillId="2" borderId="2" xfId="9" applyFont="1" applyFill="1" applyBorder="1" applyAlignment="1">
      <alignment horizontal="center" vertical="center"/>
    </xf>
    <xf numFmtId="3" fontId="71" fillId="2" borderId="2" xfId="9" applyNumberFormat="1" applyFont="1" applyFill="1" applyBorder="1" applyAlignment="1">
      <alignment horizontal="center" vertical="center" wrapText="1"/>
    </xf>
    <xf numFmtId="3" fontId="65" fillId="0" borderId="2" xfId="9" applyNumberFormat="1" applyFont="1" applyBorder="1" applyAlignment="1">
      <alignment horizontal="center" vertical="center"/>
    </xf>
    <xf numFmtId="3" fontId="71" fillId="0" borderId="2" xfId="9" applyNumberFormat="1" applyFont="1" applyBorder="1" applyAlignment="1">
      <alignment horizontal="center" vertical="center"/>
    </xf>
    <xf numFmtId="1" fontId="65" fillId="0" borderId="2" xfId="9" applyNumberFormat="1" applyFont="1" applyBorder="1" applyAlignment="1">
      <alignment horizontal="center" vertical="center" wrapText="1"/>
    </xf>
    <xf numFmtId="1" fontId="71" fillId="0" borderId="2" xfId="9" applyNumberFormat="1" applyFont="1" applyBorder="1" applyAlignment="1">
      <alignment horizontal="center" vertical="center"/>
    </xf>
    <xf numFmtId="0" fontId="65" fillId="2" borderId="0" xfId="9" applyFont="1" applyFill="1" applyBorder="1" applyAlignment="1">
      <alignment horizontal="center" vertical="center" wrapText="1"/>
    </xf>
    <xf numFmtId="0" fontId="71" fillId="2" borderId="0" xfId="9" applyFont="1" applyFill="1" applyBorder="1" applyAlignment="1">
      <alignment horizontal="center" vertical="center" wrapText="1"/>
    </xf>
    <xf numFmtId="0" fontId="71" fillId="2" borderId="6" xfId="9" applyFont="1" applyFill="1" applyBorder="1" applyAlignment="1">
      <alignment horizontal="center" vertical="center" wrapText="1"/>
    </xf>
    <xf numFmtId="0" fontId="19" fillId="0" borderId="0" xfId="5" applyFont="1"/>
    <xf numFmtId="165" fontId="8" fillId="0" borderId="2" xfId="0" applyNumberFormat="1" applyFont="1" applyFill="1" applyBorder="1" applyAlignment="1">
      <alignment horizontal="center" vertical="center" wrapText="1"/>
    </xf>
    <xf numFmtId="0" fontId="123" fillId="2" borderId="15" xfId="6" applyFont="1" applyFill="1" applyBorder="1" applyAlignment="1">
      <alignment horizontal="center" vertical="center" wrapText="1"/>
    </xf>
    <xf numFmtId="0" fontId="123" fillId="2" borderId="14" xfId="6" applyFont="1" applyFill="1" applyBorder="1" applyAlignment="1">
      <alignment horizontal="center" vertical="center" wrapText="1"/>
    </xf>
    <xf numFmtId="0" fontId="124" fillId="2" borderId="14" xfId="6" applyFont="1" applyFill="1" applyBorder="1" applyAlignment="1">
      <alignment horizontal="center" vertical="center" wrapText="1"/>
    </xf>
    <xf numFmtId="165" fontId="124" fillId="2" borderId="14" xfId="6" applyNumberFormat="1" applyFont="1" applyFill="1" applyBorder="1" applyAlignment="1">
      <alignment horizontal="right" vertical="center" wrapText="1"/>
    </xf>
    <xf numFmtId="165" fontId="125" fillId="2" borderId="14" xfId="6" applyNumberFormat="1" applyFont="1" applyFill="1" applyBorder="1" applyAlignment="1">
      <alignment horizontal="right" vertical="center" wrapText="1"/>
    </xf>
    <xf numFmtId="165" fontId="126" fillId="2" borderId="14" xfId="6" applyNumberFormat="1" applyFont="1" applyFill="1" applyBorder="1" applyAlignment="1">
      <alignment horizontal="right" vertical="center" wrapText="1"/>
    </xf>
    <xf numFmtId="0" fontId="122" fillId="2" borderId="14" xfId="6" applyFont="1" applyFill="1" applyBorder="1" applyAlignment="1">
      <alignment horizontal="center" vertical="center" wrapText="1"/>
    </xf>
    <xf numFmtId="165" fontId="122" fillId="2" borderId="14" xfId="6" applyNumberFormat="1" applyFont="1" applyFill="1" applyBorder="1" applyAlignment="1">
      <alignment horizontal="right" vertical="center" wrapText="1"/>
    </xf>
    <xf numFmtId="0" fontId="122" fillId="2" borderId="14" xfId="6" applyFont="1" applyFill="1" applyBorder="1" applyAlignment="1">
      <alignment horizontal="center" vertical="center"/>
    </xf>
    <xf numFmtId="165" fontId="122" fillId="2" borderId="14" xfId="6" applyNumberFormat="1" applyFont="1" applyFill="1" applyBorder="1" applyAlignment="1">
      <alignment wrapText="1"/>
    </xf>
    <xf numFmtId="165" fontId="122" fillId="2" borderId="14" xfId="6" applyNumberFormat="1" applyFont="1" applyFill="1" applyBorder="1" applyAlignment="1">
      <alignment horizontal="right" wrapText="1"/>
    </xf>
    <xf numFmtId="1" fontId="122" fillId="2" borderId="14" xfId="6" applyNumberFormat="1" applyFont="1" applyFill="1" applyBorder="1" applyAlignment="1">
      <alignment horizontal="right" vertical="center" wrapText="1"/>
    </xf>
    <xf numFmtId="0" fontId="122" fillId="2" borderId="16" xfId="6" applyFont="1" applyFill="1" applyBorder="1" applyAlignment="1">
      <alignment horizontal="center" vertical="center" wrapText="1"/>
    </xf>
    <xf numFmtId="1" fontId="122" fillId="2" borderId="14" xfId="6" applyNumberFormat="1" applyFont="1" applyFill="1" applyBorder="1" applyAlignment="1">
      <alignment horizontal="right" wrapText="1"/>
    </xf>
    <xf numFmtId="0" fontId="8" fillId="0" borderId="2" xfId="6" applyFont="1" applyBorder="1" applyAlignment="1">
      <alignment horizontal="left" vertical="center" wrapText="1"/>
    </xf>
    <xf numFmtId="49" fontId="5" fillId="2" borderId="3" xfId="6" applyNumberFormat="1" applyFont="1" applyFill="1" applyBorder="1" applyAlignment="1">
      <alignment horizontal="center" vertical="center" wrapText="1"/>
    </xf>
    <xf numFmtId="49" fontId="31" fillId="2" borderId="3" xfId="6" applyNumberFormat="1" applyFont="1" applyFill="1" applyBorder="1" applyAlignment="1">
      <alignment horizontal="center" vertical="center" wrapText="1"/>
    </xf>
    <xf numFmtId="165" fontId="31" fillId="2" borderId="2" xfId="6" applyNumberFormat="1" applyFont="1" applyFill="1" applyBorder="1" applyAlignment="1">
      <alignment horizontal="right" vertical="center" wrapText="1"/>
    </xf>
    <xf numFmtId="49" fontId="7" fillId="2" borderId="2" xfId="6" applyNumberFormat="1" applyFont="1" applyFill="1" applyBorder="1" applyAlignment="1">
      <alignment horizontal="left" vertical="center" wrapText="1"/>
    </xf>
    <xf numFmtId="49" fontId="7" fillId="2" borderId="3" xfId="6" applyNumberFormat="1" applyFont="1" applyFill="1" applyBorder="1" applyAlignment="1">
      <alignment horizontal="center" vertical="center" wrapText="1"/>
    </xf>
    <xf numFmtId="49" fontId="54" fillId="2" borderId="3" xfId="6" applyNumberFormat="1" applyFont="1" applyFill="1" applyBorder="1" applyAlignment="1">
      <alignment horizontal="center" vertical="center" wrapText="1"/>
    </xf>
    <xf numFmtId="165" fontId="54" fillId="2" borderId="2" xfId="6" applyNumberFormat="1" applyFont="1" applyFill="1" applyBorder="1" applyAlignment="1">
      <alignment horizontal="right" vertical="center" wrapText="1"/>
    </xf>
    <xf numFmtId="1" fontId="125" fillId="2" borderId="14" xfId="6" applyNumberFormat="1" applyFont="1" applyFill="1" applyBorder="1" applyAlignment="1">
      <alignment horizontal="right" vertical="center" wrapText="1"/>
    </xf>
    <xf numFmtId="2" fontId="122" fillId="2" borderId="14" xfId="6" applyNumberFormat="1" applyFont="1" applyFill="1" applyBorder="1" applyAlignment="1">
      <alignment horizontal="right" wrapText="1"/>
    </xf>
    <xf numFmtId="2" fontId="122" fillId="2" borderId="14" xfId="6" applyNumberFormat="1" applyFont="1" applyFill="1" applyBorder="1" applyAlignment="1">
      <alignment horizontal="right" vertical="center" wrapText="1"/>
    </xf>
    <xf numFmtId="165" fontId="125" fillId="2" borderId="14" xfId="6" applyNumberFormat="1" applyFont="1" applyFill="1" applyBorder="1" applyAlignment="1">
      <alignment horizontal="right" wrapText="1"/>
    </xf>
    <xf numFmtId="0" fontId="122" fillId="2" borderId="14" xfId="6" applyFont="1" applyFill="1" applyBorder="1" applyAlignment="1">
      <alignment vertical="center" wrapText="1"/>
    </xf>
    <xf numFmtId="0" fontId="123" fillId="2" borderId="14" xfId="6" applyFont="1" applyFill="1" applyBorder="1" applyAlignment="1">
      <alignment horizontal="center" vertical="center" wrapText="1"/>
    </xf>
    <xf numFmtId="0" fontId="125" fillId="2" borderId="14" xfId="6" applyFont="1" applyFill="1" applyBorder="1" applyAlignment="1">
      <alignment vertical="center" wrapText="1"/>
    </xf>
    <xf numFmtId="165" fontId="125" fillId="2" borderId="14" xfId="6" applyNumberFormat="1" applyFont="1" applyFill="1" applyBorder="1" applyAlignment="1">
      <alignment vertical="center" wrapText="1"/>
    </xf>
    <xf numFmtId="165" fontId="122" fillId="2" borderId="14" xfId="6" applyNumberFormat="1" applyFont="1" applyFill="1" applyBorder="1" applyAlignment="1">
      <alignment vertical="center" wrapText="1"/>
    </xf>
    <xf numFmtId="165" fontId="122" fillId="2" borderId="14" xfId="6" applyNumberFormat="1" applyFont="1" applyFill="1" applyBorder="1" applyAlignment="1">
      <alignment horizontal="center" vertical="center" wrapText="1"/>
    </xf>
    <xf numFmtId="165" fontId="122" fillId="2" borderId="14" xfId="6" applyNumberFormat="1" applyFont="1" applyFill="1" applyBorder="1" applyAlignment="1">
      <alignment horizontal="center" vertical="center"/>
    </xf>
    <xf numFmtId="165" fontId="122" fillId="2" borderId="24" xfId="6" applyNumberFormat="1" applyFont="1" applyFill="1" applyBorder="1" applyAlignment="1">
      <alignment horizontal="center" vertical="center" wrapText="1"/>
    </xf>
    <xf numFmtId="165" fontId="122" fillId="2" borderId="24" xfId="6" applyNumberFormat="1" applyFont="1" applyFill="1" applyBorder="1" applyAlignment="1">
      <alignment horizontal="right" vertical="center" wrapText="1"/>
    </xf>
    <xf numFmtId="165" fontId="122" fillId="2" borderId="25" xfId="6" applyNumberFormat="1" applyFont="1" applyFill="1" applyBorder="1" applyAlignment="1">
      <alignment horizontal="right" vertical="center" wrapText="1"/>
    </xf>
    <xf numFmtId="165" fontId="122" fillId="2" borderId="26" xfId="6" applyNumberFormat="1" applyFont="1" applyFill="1" applyBorder="1" applyAlignment="1">
      <alignment horizontal="right" vertical="center" wrapText="1"/>
    </xf>
    <xf numFmtId="165" fontId="122" fillId="2" borderId="14" xfId="6" applyNumberFormat="1" applyFont="1" applyFill="1" applyBorder="1" applyAlignment="1">
      <alignment horizontal="center" wrapText="1"/>
    </xf>
    <xf numFmtId="0" fontId="127" fillId="0" borderId="0" xfId="6" applyFont="1" applyFill="1"/>
    <xf numFmtId="0" fontId="128" fillId="0" borderId="0" xfId="6" applyFont="1" applyFill="1"/>
    <xf numFmtId="0" fontId="123" fillId="2" borderId="0" xfId="6" applyFont="1" applyFill="1" applyAlignment="1">
      <alignment vertical="center"/>
    </xf>
    <xf numFmtId="0" fontId="123" fillId="0" borderId="0" xfId="6" applyFont="1" applyFill="1" applyAlignment="1">
      <alignment vertical="center"/>
    </xf>
    <xf numFmtId="0" fontId="123" fillId="0" borderId="0" xfId="6" applyFont="1" applyFill="1" applyAlignment="1">
      <alignment horizontal="right" vertical="center"/>
    </xf>
    <xf numFmtId="0" fontId="124" fillId="2" borderId="15" xfId="6" applyFont="1" applyFill="1" applyBorder="1" applyAlignment="1">
      <alignment horizontal="center" vertical="center" wrapText="1"/>
    </xf>
    <xf numFmtId="0" fontId="54" fillId="0" borderId="0" xfId="6" applyFont="1" applyFill="1"/>
    <xf numFmtId="165" fontId="122" fillId="2" borderId="14" xfId="6" applyNumberFormat="1" applyFont="1" applyFill="1" applyBorder="1" applyAlignment="1">
      <alignment horizontal="right" vertical="center"/>
    </xf>
    <xf numFmtId="165" fontId="54" fillId="2" borderId="0" xfId="6" applyNumberFormat="1" applyFont="1" applyFill="1" applyAlignment="1">
      <alignment horizontal="right"/>
    </xf>
    <xf numFmtId="2" fontId="122" fillId="2" borderId="14" xfId="6" applyNumberFormat="1" applyFont="1" applyFill="1" applyBorder="1" applyAlignment="1">
      <alignment vertical="center" wrapText="1"/>
    </xf>
    <xf numFmtId="0" fontId="54" fillId="2" borderId="0" xfId="6" applyFont="1" applyFill="1" applyAlignment="1">
      <alignment horizontal="right"/>
    </xf>
    <xf numFmtId="0" fontId="31" fillId="2" borderId="0" xfId="6" applyFont="1" applyFill="1" applyAlignment="1">
      <alignment horizontal="right"/>
    </xf>
    <xf numFmtId="0" fontId="54" fillId="2" borderId="0" xfId="6" applyFont="1" applyFill="1"/>
    <xf numFmtId="165" fontId="124" fillId="2" borderId="14" xfId="6" applyNumberFormat="1" applyFont="1" applyFill="1" applyBorder="1" applyAlignment="1">
      <alignment horizontal="center" vertical="center" wrapText="1"/>
    </xf>
    <xf numFmtId="165" fontId="31" fillId="2" borderId="0" xfId="6" applyNumberFormat="1" applyFont="1" applyFill="1" applyAlignment="1">
      <alignment horizontal="right"/>
    </xf>
    <xf numFmtId="170" fontId="54" fillId="2" borderId="0" xfId="7" applyNumberFormat="1" applyFont="1" applyFill="1" applyAlignment="1">
      <alignment horizontal="right"/>
    </xf>
    <xf numFmtId="170" fontId="122" fillId="2" borderId="14" xfId="7" applyNumberFormat="1" applyFont="1" applyFill="1" applyBorder="1" applyAlignment="1">
      <alignment horizontal="center" vertical="center" wrapText="1"/>
    </xf>
    <xf numFmtId="1" fontId="122" fillId="2" borderId="14" xfId="6" applyNumberFormat="1" applyFont="1" applyFill="1" applyBorder="1" applyAlignment="1">
      <alignment vertical="center" wrapText="1"/>
    </xf>
    <xf numFmtId="171" fontId="122" fillId="2" borderId="14" xfId="7" applyNumberFormat="1" applyFont="1" applyFill="1" applyBorder="1" applyAlignment="1">
      <alignment horizontal="right" vertical="center" wrapText="1"/>
    </xf>
    <xf numFmtId="170" fontId="122" fillId="2" borderId="14" xfId="7" applyNumberFormat="1" applyFont="1" applyFill="1" applyBorder="1" applyAlignment="1">
      <alignment horizontal="right" vertical="center" wrapText="1"/>
    </xf>
    <xf numFmtId="170" fontId="54" fillId="2" borderId="0" xfId="6" applyNumberFormat="1" applyFont="1" applyFill="1"/>
    <xf numFmtId="170" fontId="122" fillId="2" borderId="14" xfId="6" applyNumberFormat="1" applyFont="1" applyFill="1" applyBorder="1" applyAlignment="1">
      <alignment horizontal="center" vertical="center" wrapText="1"/>
    </xf>
    <xf numFmtId="170" fontId="122" fillId="2" borderId="14" xfId="6" applyNumberFormat="1" applyFont="1" applyFill="1" applyBorder="1" applyAlignment="1">
      <alignment horizontal="right" wrapText="1"/>
    </xf>
    <xf numFmtId="171" fontId="122" fillId="2" borderId="14" xfId="6" applyNumberFormat="1" applyFont="1" applyFill="1" applyBorder="1" applyAlignment="1">
      <alignment horizontal="right" wrapText="1"/>
    </xf>
    <xf numFmtId="170" fontId="122" fillId="2" borderId="14" xfId="6" applyNumberFormat="1" applyFont="1" applyFill="1" applyBorder="1" applyAlignment="1">
      <alignment horizontal="right" vertical="center" wrapText="1"/>
    </xf>
    <xf numFmtId="171" fontId="122" fillId="2" borderId="14" xfId="6" applyNumberFormat="1" applyFont="1" applyFill="1" applyBorder="1" applyAlignment="1">
      <alignment horizontal="right" vertical="center" wrapText="1"/>
    </xf>
    <xf numFmtId="172" fontId="122" fillId="2" borderId="14" xfId="6" applyNumberFormat="1" applyFont="1" applyFill="1" applyBorder="1" applyAlignment="1">
      <alignment horizontal="right" vertical="center" wrapText="1"/>
    </xf>
    <xf numFmtId="164" fontId="122" fillId="2" borderId="14" xfId="6" applyNumberFormat="1" applyFont="1" applyFill="1" applyBorder="1" applyAlignment="1">
      <alignment horizontal="right" vertical="center" wrapText="1"/>
    </xf>
    <xf numFmtId="0" fontId="9" fillId="0" borderId="0" xfId="6" applyFont="1" applyFill="1"/>
    <xf numFmtId="0" fontId="32" fillId="0" borderId="0" xfId="6" applyFont="1" applyFill="1"/>
    <xf numFmtId="0" fontId="7" fillId="2" borderId="0" xfId="6" applyFont="1" applyFill="1" applyBorder="1" applyAlignment="1">
      <alignment horizontal="center" vertical="center" wrapText="1"/>
    </xf>
    <xf numFmtId="0" fontId="7" fillId="0" borderId="0" xfId="6" applyFont="1" applyFill="1" applyAlignment="1">
      <alignment vertical="center" wrapText="1"/>
    </xf>
    <xf numFmtId="0" fontId="7" fillId="0" borderId="0" xfId="6" applyFont="1" applyFill="1" applyAlignment="1">
      <alignment horizontal="right" vertical="center" wrapText="1"/>
    </xf>
    <xf numFmtId="0" fontId="7" fillId="2" borderId="0" xfId="6" applyFont="1" applyFill="1" applyAlignment="1">
      <alignment vertical="center" wrapText="1"/>
    </xf>
    <xf numFmtId="0" fontId="7" fillId="2" borderId="0" xfId="6" applyFont="1" applyFill="1" applyAlignment="1">
      <alignment horizontal="center" vertical="center" wrapText="1"/>
    </xf>
    <xf numFmtId="0" fontId="129" fillId="0" borderId="0" xfId="6" applyFont="1" applyFill="1"/>
    <xf numFmtId="0" fontId="7" fillId="2" borderId="0" xfId="6" applyFont="1" applyFill="1" applyAlignment="1">
      <alignment horizontal="center"/>
    </xf>
    <xf numFmtId="0" fontId="9" fillId="0" borderId="0" xfId="6" applyFont="1" applyFill="1" applyAlignment="1">
      <alignment horizontal="right" vertical="center"/>
    </xf>
    <xf numFmtId="0" fontId="9" fillId="2" borderId="0" xfId="6" applyFont="1" applyFill="1"/>
    <xf numFmtId="0" fontId="130" fillId="2" borderId="0" xfId="6" applyFont="1" applyFill="1" applyAlignment="1">
      <alignment horizontal="center"/>
    </xf>
    <xf numFmtId="0" fontId="129" fillId="0" borderId="0" xfId="6" applyFont="1" applyFill="1" applyAlignment="1">
      <alignment horizontal="right" vertical="center"/>
    </xf>
    <xf numFmtId="0" fontId="129" fillId="2" borderId="0" xfId="6" applyFont="1" applyFill="1"/>
    <xf numFmtId="165" fontId="9" fillId="0" borderId="0" xfId="6" applyNumberFormat="1" applyFont="1" applyFill="1"/>
    <xf numFmtId="165" fontId="8" fillId="0" borderId="2" xfId="0" applyNumberFormat="1" applyFont="1" applyBorder="1" applyAlignment="1">
      <alignment horizontal="center" vertical="center"/>
    </xf>
    <xf numFmtId="0" fontId="7" fillId="0" borderId="2" xfId="0" applyFont="1" applyBorder="1" applyAlignment="1">
      <alignment horizontal="center" vertical="center"/>
    </xf>
    <xf numFmtId="165" fontId="5" fillId="0" borderId="2" xfId="0" applyNumberFormat="1" applyFont="1" applyBorder="1" applyAlignment="1">
      <alignment horizontal="center" vertical="center"/>
    </xf>
    <xf numFmtId="165" fontId="91" fillId="0" borderId="2" xfId="0" applyNumberFormat="1" applyFont="1" applyBorder="1" applyAlignment="1">
      <alignment horizontal="center" vertical="center"/>
    </xf>
    <xf numFmtId="0" fontId="77" fillId="0" borderId="28" xfId="0" applyFont="1" applyBorder="1"/>
    <xf numFmtId="165" fontId="76" fillId="2" borderId="2" xfId="6" applyNumberFormat="1" applyFont="1" applyFill="1" applyBorder="1" applyAlignment="1">
      <alignment horizontal="center" vertical="center" wrapText="1"/>
    </xf>
    <xf numFmtId="0" fontId="123" fillId="2" borderId="31" xfId="6" applyFont="1" applyFill="1" applyBorder="1" applyAlignment="1">
      <alignment horizontal="center" vertical="center" wrapText="1"/>
    </xf>
    <xf numFmtId="0" fontId="123" fillId="2" borderId="38" xfId="6" applyFont="1" applyFill="1" applyBorder="1" applyAlignment="1">
      <alignment horizontal="center" vertical="center" wrapText="1"/>
    </xf>
    <xf numFmtId="0" fontId="122" fillId="2" borderId="41" xfId="6" applyFont="1" applyFill="1" applyBorder="1" applyAlignment="1">
      <alignment horizontal="center" vertical="center" wrapText="1"/>
    </xf>
    <xf numFmtId="165" fontId="122" fillId="2" borderId="38" xfId="6" applyNumberFormat="1" applyFont="1" applyFill="1" applyBorder="1" applyAlignment="1">
      <alignment horizontal="right" vertical="center" wrapText="1"/>
    </xf>
    <xf numFmtId="165" fontId="122" fillId="2" borderId="38" xfId="6" applyNumberFormat="1" applyFont="1" applyFill="1" applyBorder="1" applyAlignment="1">
      <alignment horizontal="right" wrapText="1"/>
    </xf>
    <xf numFmtId="0" fontId="122" fillId="2" borderId="41" xfId="6" applyFont="1" applyFill="1" applyBorder="1" applyAlignment="1">
      <alignment horizontal="center" vertical="center"/>
    </xf>
    <xf numFmtId="2" fontId="122" fillId="2" borderId="38" xfId="6" applyNumberFormat="1" applyFont="1" applyFill="1" applyBorder="1" applyAlignment="1">
      <alignment horizontal="right" vertical="center" wrapText="1"/>
    </xf>
    <xf numFmtId="2" fontId="122" fillId="2" borderId="0" xfId="6" applyNumberFormat="1" applyFont="1" applyFill="1" applyBorder="1"/>
    <xf numFmtId="0" fontId="122" fillId="2" borderId="41" xfId="6" applyFont="1" applyFill="1" applyBorder="1" applyAlignment="1">
      <alignment horizontal="center" wrapText="1"/>
    </xf>
    <xf numFmtId="165" fontId="125" fillId="2" borderId="38" xfId="6" applyNumberFormat="1" applyFont="1" applyFill="1" applyBorder="1" applyAlignment="1">
      <alignment horizontal="right" vertical="center" wrapText="1"/>
    </xf>
    <xf numFmtId="0" fontId="65" fillId="0" borderId="11" xfId="6" applyFont="1" applyFill="1" applyBorder="1"/>
    <xf numFmtId="0" fontId="65" fillId="2" borderId="1" xfId="6" applyFont="1" applyFill="1" applyBorder="1" applyAlignment="1">
      <alignment horizontal="center" vertical="center" wrapText="1"/>
    </xf>
    <xf numFmtId="0" fontId="64" fillId="0" borderId="1" xfId="6" applyFont="1" applyFill="1" applyBorder="1"/>
    <xf numFmtId="0" fontId="64" fillId="0" borderId="12" xfId="6" applyFont="1" applyFill="1" applyBorder="1"/>
    <xf numFmtId="2" fontId="122" fillId="2" borderId="38" xfId="6" applyNumberFormat="1" applyFont="1" applyFill="1" applyBorder="1" applyAlignment="1">
      <alignment horizontal="right" wrapText="1"/>
    </xf>
    <xf numFmtId="0" fontId="124" fillId="2" borderId="41" xfId="6" applyFont="1" applyFill="1" applyBorder="1" applyAlignment="1">
      <alignment horizontal="center" wrapText="1"/>
    </xf>
    <xf numFmtId="0" fontId="122" fillId="2" borderId="42" xfId="6" applyFont="1" applyFill="1" applyBorder="1" applyAlignment="1">
      <alignment horizontal="center" vertical="center" wrapText="1"/>
    </xf>
    <xf numFmtId="165" fontId="122" fillId="2" borderId="29" xfId="6" applyNumberFormat="1" applyFont="1" applyFill="1" applyBorder="1" applyAlignment="1">
      <alignment horizontal="right" vertical="center" wrapText="1"/>
    </xf>
    <xf numFmtId="165" fontId="122" fillId="2" borderId="43" xfId="6" applyNumberFormat="1" applyFont="1" applyFill="1" applyBorder="1" applyAlignment="1">
      <alignment horizontal="right" vertical="center" wrapText="1"/>
    </xf>
    <xf numFmtId="49" fontId="131" fillId="0" borderId="2" xfId="5" applyNumberFormat="1" applyFont="1" applyBorder="1" applyAlignment="1" applyProtection="1">
      <alignment horizontal="left" vertical="center" wrapText="1" indent="1" shrinkToFit="1" readingOrder="1"/>
    </xf>
    <xf numFmtId="49" fontId="131" fillId="0" borderId="2" xfId="5" applyNumberFormat="1" applyFont="1" applyBorder="1" applyAlignment="1" applyProtection="1">
      <alignment horizontal="center" vertical="center" wrapText="1" shrinkToFit="1" readingOrder="1"/>
    </xf>
    <xf numFmtId="0" fontId="131" fillId="0" borderId="2" xfId="5" applyNumberFormat="1" applyFont="1" applyBorder="1" applyAlignment="1" applyProtection="1">
      <alignment horizontal="center" vertical="center" wrapText="1" shrinkToFit="1" readingOrder="1"/>
    </xf>
    <xf numFmtId="165" fontId="132" fillId="0" borderId="2" xfId="0" applyNumberFormat="1" applyFont="1" applyBorder="1" applyAlignment="1">
      <alignment horizontal="center" vertical="center"/>
    </xf>
    <xf numFmtId="49" fontId="44" fillId="0" borderId="2" xfId="5" applyNumberFormat="1" applyFont="1" applyBorder="1" applyAlignment="1" applyProtection="1">
      <alignment horizontal="left" vertical="center" wrapText="1" indent="1" shrinkToFit="1" readingOrder="1"/>
    </xf>
    <xf numFmtId="49" fontId="24" fillId="0" borderId="2" xfId="4" applyNumberFormat="1" applyFont="1" applyFill="1" applyBorder="1" applyAlignment="1" applyProtection="1">
      <alignment horizontal="left" vertical="center" wrapText="1" shrinkToFit="1" readingOrder="1"/>
    </xf>
    <xf numFmtId="0" fontId="19" fillId="0" borderId="0" xfId="4" applyFill="1"/>
    <xf numFmtId="0" fontId="19" fillId="0" borderId="0" xfId="4" applyFill="1" applyBorder="1"/>
    <xf numFmtId="0" fontId="21" fillId="0" borderId="2" xfId="4" applyFont="1" applyFill="1" applyBorder="1" applyAlignment="1">
      <alignment horizontal="center" vertical="center" textRotation="90" wrapText="1"/>
    </xf>
    <xf numFmtId="49" fontId="22" fillId="0" borderId="2" xfId="4" applyNumberFormat="1" applyFont="1" applyFill="1" applyBorder="1" applyAlignment="1" applyProtection="1">
      <alignment horizontal="left" vertical="center" wrapText="1" shrinkToFit="1" readingOrder="1"/>
    </xf>
    <xf numFmtId="0" fontId="22" fillId="0" borderId="2" xfId="4" applyNumberFormat="1" applyFont="1" applyFill="1" applyBorder="1" applyAlignment="1" applyProtection="1">
      <alignment horizontal="center" vertical="center" wrapText="1" shrinkToFit="1" readingOrder="1"/>
    </xf>
    <xf numFmtId="165" fontId="23" fillId="0" borderId="2" xfId="4" applyNumberFormat="1" applyFont="1" applyFill="1" applyBorder="1" applyAlignment="1">
      <alignment horizontal="center" vertical="center"/>
    </xf>
    <xf numFmtId="0" fontId="24" fillId="0" borderId="2" xfId="4" applyNumberFormat="1" applyFont="1" applyFill="1" applyBorder="1" applyAlignment="1" applyProtection="1">
      <alignment horizontal="center" vertical="center" wrapText="1" shrinkToFit="1" readingOrder="1"/>
    </xf>
    <xf numFmtId="165" fontId="24" fillId="0" borderId="2" xfId="4" applyNumberFormat="1" applyFont="1" applyFill="1" applyBorder="1" applyAlignment="1" applyProtection="1">
      <alignment horizontal="center" vertical="center" wrapText="1" shrinkToFit="1" readingOrder="1"/>
    </xf>
    <xf numFmtId="165" fontId="25" fillId="0" borderId="2" xfId="4" applyNumberFormat="1" applyFont="1" applyFill="1" applyBorder="1" applyAlignment="1">
      <alignment horizontal="center" vertical="center"/>
    </xf>
    <xf numFmtId="165" fontId="26" fillId="0" borderId="2" xfId="4" applyNumberFormat="1" applyFont="1" applyFill="1" applyBorder="1" applyAlignment="1">
      <alignment horizontal="center" vertical="center"/>
    </xf>
    <xf numFmtId="0" fontId="22" fillId="0" borderId="2" xfId="4" applyNumberFormat="1" applyFont="1" applyFill="1" applyBorder="1" applyAlignment="1" applyProtection="1">
      <alignment horizontal="right" vertical="center" wrapText="1" shrinkToFit="1" readingOrder="1"/>
    </xf>
    <xf numFmtId="49" fontId="27" fillId="0" borderId="2" xfId="4" applyNumberFormat="1" applyFont="1" applyFill="1" applyBorder="1" applyAlignment="1" applyProtection="1">
      <alignment horizontal="left" vertical="center" wrapText="1" shrinkToFit="1" readingOrder="1"/>
    </xf>
    <xf numFmtId="0" fontId="27" fillId="0" borderId="2" xfId="4" applyNumberFormat="1" applyFont="1" applyFill="1" applyBorder="1" applyAlignment="1" applyProtection="1">
      <alignment horizontal="center" vertical="center" wrapText="1" shrinkToFit="1" readingOrder="1"/>
    </xf>
    <xf numFmtId="165" fontId="28" fillId="0" borderId="2" xfId="4" applyNumberFormat="1" applyFont="1" applyFill="1" applyBorder="1" applyAlignment="1">
      <alignment horizontal="center" vertical="center"/>
    </xf>
    <xf numFmtId="1" fontId="28" fillId="0" borderId="2" xfId="4" applyNumberFormat="1" applyFont="1" applyFill="1" applyBorder="1" applyAlignment="1">
      <alignment horizontal="center" vertical="center"/>
    </xf>
    <xf numFmtId="0" fontId="29" fillId="0" borderId="0" xfId="4" applyFont="1" applyFill="1"/>
    <xf numFmtId="0" fontId="19" fillId="0" borderId="2" xfId="4" applyFill="1" applyBorder="1"/>
    <xf numFmtId="165" fontId="78" fillId="0" borderId="2" xfId="0" applyNumberFormat="1" applyFont="1" applyFill="1" applyBorder="1" applyAlignment="1">
      <alignment horizontal="center" vertical="center"/>
    </xf>
    <xf numFmtId="0" fontId="32" fillId="2" borderId="2" xfId="0" applyFont="1" applyFill="1" applyBorder="1" applyAlignment="1">
      <alignment horizontal="center" vertical="center"/>
    </xf>
    <xf numFmtId="0" fontId="15" fillId="0" borderId="6" xfId="0" applyFont="1" applyBorder="1" applyAlignment="1">
      <alignment horizontal="left"/>
    </xf>
    <xf numFmtId="0" fontId="14" fillId="0" borderId="6" xfId="0" applyFont="1" applyBorder="1" applyAlignment="1">
      <alignment horizontal="left"/>
    </xf>
    <xf numFmtId="0" fontId="4" fillId="0" borderId="2" xfId="0" applyFont="1" applyBorder="1" applyAlignment="1">
      <alignment horizontal="center" vertical="center" textRotation="90" wrapText="1"/>
    </xf>
    <xf numFmtId="0" fontId="3" fillId="0" borderId="0" xfId="0" applyFont="1" applyBorder="1" applyAlignment="1">
      <alignment horizontal="center" vertical="center" wrapText="1"/>
    </xf>
    <xf numFmtId="0" fontId="3"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2" xfId="0" applyFont="1" applyFill="1" applyBorder="1" applyAlignment="1">
      <alignment horizontal="center" vertical="center" wrapText="1"/>
    </xf>
    <xf numFmtId="49" fontId="22" fillId="0" borderId="3" xfId="4" applyNumberFormat="1" applyFont="1" applyBorder="1" applyAlignment="1" applyProtection="1">
      <alignment horizontal="center" vertical="center" wrapText="1" shrinkToFit="1" readingOrder="1"/>
    </xf>
    <xf numFmtId="49" fontId="22" fillId="0" borderId="7" xfId="4" applyNumberFormat="1" applyFont="1" applyBorder="1" applyAlignment="1" applyProtection="1">
      <alignment horizontal="center" vertical="center" wrapText="1" shrinkToFit="1" readingOrder="1"/>
    </xf>
    <xf numFmtId="49" fontId="22" fillId="0" borderId="8" xfId="4" applyNumberFormat="1" applyFont="1" applyBorder="1" applyAlignment="1" applyProtection="1">
      <alignment horizontal="center" vertical="center" wrapText="1" shrinkToFit="1" readingOrder="1"/>
    </xf>
    <xf numFmtId="0" fontId="31" fillId="0" borderId="7" xfId="4" applyFont="1" applyBorder="1" applyAlignment="1">
      <alignment horizontal="center" vertical="center" wrapText="1"/>
    </xf>
    <xf numFmtId="0" fontId="32" fillId="0" borderId="7" xfId="4" applyFont="1" applyBorder="1" applyAlignment="1">
      <alignment horizontal="center" vertical="center" wrapText="1"/>
    </xf>
    <xf numFmtId="165" fontId="30" fillId="0" borderId="3" xfId="4" applyNumberFormat="1" applyFont="1" applyBorder="1" applyAlignment="1" applyProtection="1">
      <alignment horizontal="center" vertical="center" wrapText="1" shrinkToFit="1" readingOrder="1"/>
    </xf>
    <xf numFmtId="165" fontId="30" fillId="0" borderId="7" xfId="4" applyNumberFormat="1" applyFont="1" applyBorder="1" applyAlignment="1" applyProtection="1">
      <alignment horizontal="center" vertical="center" wrapText="1" shrinkToFit="1" readingOrder="1"/>
    </xf>
    <xf numFmtId="165" fontId="30" fillId="0" borderId="8" xfId="4" applyNumberFormat="1" applyFont="1" applyBorder="1" applyAlignment="1" applyProtection="1">
      <alignment horizontal="center" vertical="center" wrapText="1" shrinkToFit="1" readingOrder="1"/>
    </xf>
    <xf numFmtId="49" fontId="22" fillId="0" borderId="3" xfId="4" applyNumberFormat="1" applyFont="1" applyFill="1" applyBorder="1" applyAlignment="1" applyProtection="1">
      <alignment horizontal="center" vertical="center" wrapText="1" shrinkToFit="1" readingOrder="1"/>
    </xf>
    <xf numFmtId="49" fontId="22" fillId="0" borderId="7" xfId="4" applyNumberFormat="1" applyFont="1" applyFill="1" applyBorder="1" applyAlignment="1" applyProtection="1">
      <alignment horizontal="center" vertical="center" wrapText="1" shrinkToFit="1" readingOrder="1"/>
    </xf>
    <xf numFmtId="49" fontId="22" fillId="0" borderId="8" xfId="4" applyNumberFormat="1" applyFont="1" applyFill="1" applyBorder="1" applyAlignment="1" applyProtection="1">
      <alignment horizontal="center" vertical="center" wrapText="1" shrinkToFit="1" readingOrder="1"/>
    </xf>
    <xf numFmtId="0" fontId="21" fillId="0" borderId="2" xfId="4" applyFont="1" applyFill="1" applyBorder="1" applyAlignment="1">
      <alignment horizontal="center" vertical="center" textRotation="90" wrapText="1"/>
    </xf>
    <xf numFmtId="0" fontId="21" fillId="0" borderId="2" xfId="4" applyFont="1" applyFill="1" applyBorder="1" applyAlignment="1">
      <alignment horizontal="center" vertical="center" wrapText="1"/>
    </xf>
    <xf numFmtId="0" fontId="20" fillId="0" borderId="0" xfId="4" applyNumberFormat="1" applyFont="1" applyFill="1" applyAlignment="1" applyProtection="1">
      <alignment horizontal="center" vertical="top" wrapText="1" shrinkToFit="1" readingOrder="1"/>
    </xf>
    <xf numFmtId="165" fontId="8" fillId="0" borderId="1" xfId="4" applyNumberFormat="1" applyFont="1" applyFill="1" applyBorder="1" applyAlignment="1">
      <alignment horizontal="center" vertical="center" readingOrder="1"/>
    </xf>
    <xf numFmtId="165" fontId="8" fillId="0" borderId="0" xfId="4" applyNumberFormat="1" applyFont="1" applyFill="1" applyBorder="1" applyAlignment="1">
      <alignment horizontal="center" vertical="center" readingOrder="1"/>
    </xf>
    <xf numFmtId="0" fontId="21" fillId="0" borderId="3" xfId="4" applyFont="1" applyFill="1" applyBorder="1" applyAlignment="1">
      <alignment horizontal="center" vertical="center" wrapText="1"/>
    </xf>
    <xf numFmtId="0" fontId="21" fillId="0" borderId="7" xfId="4" applyFont="1" applyFill="1" applyBorder="1" applyAlignment="1">
      <alignment horizontal="center" vertical="center" wrapText="1"/>
    </xf>
    <xf numFmtId="0" fontId="21" fillId="0" borderId="8" xfId="4" applyFont="1" applyFill="1" applyBorder="1" applyAlignment="1">
      <alignment horizontal="center" vertical="center" wrapText="1"/>
    </xf>
    <xf numFmtId="0" fontId="21" fillId="0" borderId="5" xfId="4" applyFont="1" applyFill="1" applyBorder="1" applyAlignment="1">
      <alignment horizontal="center" vertical="center" textRotation="90" wrapText="1"/>
    </xf>
    <xf numFmtId="0" fontId="21" fillId="0" borderId="4" xfId="4" applyFont="1" applyFill="1" applyBorder="1" applyAlignment="1">
      <alignment horizontal="center" vertical="center" textRotation="90" wrapText="1"/>
    </xf>
    <xf numFmtId="0" fontId="33" fillId="0" borderId="0" xfId="5" applyNumberFormat="1" applyFont="1" applyAlignment="1" applyProtection="1">
      <alignment horizontal="center" vertical="top" wrapText="1" shrinkToFit="1" readingOrder="1"/>
    </xf>
    <xf numFmtId="0" fontId="24" fillId="0" borderId="0" xfId="5" applyNumberFormat="1" applyFont="1" applyAlignment="1" applyProtection="1">
      <alignment horizontal="center" vertical="center" wrapText="1" shrinkToFit="1" readingOrder="1"/>
    </xf>
    <xf numFmtId="0" fontId="24" fillId="0" borderId="2" xfId="5" applyNumberFormat="1" applyFont="1" applyBorder="1" applyAlignment="1" applyProtection="1">
      <alignment horizontal="center" vertical="center" wrapText="1" shrinkToFit="1" readingOrder="1"/>
    </xf>
    <xf numFmtId="0" fontId="24" fillId="0" borderId="13" xfId="5" applyNumberFormat="1" applyFont="1" applyBorder="1" applyAlignment="1" applyProtection="1">
      <alignment horizontal="center" vertical="center" wrapText="1" shrinkToFit="1" readingOrder="1"/>
    </xf>
    <xf numFmtId="0" fontId="24" fillId="0" borderId="44" xfId="5" applyNumberFormat="1" applyFont="1" applyBorder="1" applyAlignment="1" applyProtection="1">
      <alignment horizontal="center" vertical="center" wrapText="1" shrinkToFit="1" readingOrder="1"/>
    </xf>
    <xf numFmtId="0" fontId="34" fillId="0" borderId="2" xfId="0" applyFont="1" applyBorder="1" applyAlignment="1">
      <alignment horizontal="center" vertical="center" wrapText="1"/>
    </xf>
    <xf numFmtId="0" fontId="34" fillId="0" borderId="9" xfId="0" applyFont="1" applyBorder="1" applyAlignment="1">
      <alignment horizontal="center" vertical="center" wrapText="1"/>
    </xf>
    <xf numFmtId="0" fontId="34" fillId="0" borderId="10" xfId="0" applyFont="1" applyBorder="1" applyAlignment="1">
      <alignment horizontal="center" vertical="center" wrapText="1"/>
    </xf>
    <xf numFmtId="0" fontId="34" fillId="0" borderId="11" xfId="0" applyFont="1" applyBorder="1" applyAlignment="1">
      <alignment horizontal="center" vertical="center" wrapText="1"/>
    </xf>
    <xf numFmtId="0" fontId="34" fillId="0" borderId="12" xfId="0" applyFont="1" applyBorder="1" applyAlignment="1">
      <alignment horizontal="center" vertical="center" wrapText="1"/>
    </xf>
    <xf numFmtId="0" fontId="41" fillId="0" borderId="0" xfId="5" applyNumberFormat="1" applyFont="1" applyAlignment="1" applyProtection="1">
      <alignment horizontal="center" vertical="center" wrapText="1" shrinkToFit="1" readingOrder="1"/>
    </xf>
    <xf numFmtId="0" fontId="41" fillId="0" borderId="2" xfId="5" applyNumberFormat="1" applyFont="1" applyBorder="1" applyAlignment="1" applyProtection="1">
      <alignment horizontal="center" vertical="center" wrapText="1" shrinkToFit="1" readingOrder="1"/>
    </xf>
    <xf numFmtId="0" fontId="41" fillId="0" borderId="13" xfId="5" applyNumberFormat="1" applyFont="1" applyBorder="1" applyAlignment="1" applyProtection="1">
      <alignment horizontal="center" vertical="center" wrapText="1" shrinkToFit="1" readingOrder="1"/>
    </xf>
    <xf numFmtId="0" fontId="41" fillId="0" borderId="44" xfId="5" applyNumberFormat="1" applyFont="1" applyBorder="1" applyAlignment="1" applyProtection="1">
      <alignment horizontal="center" vertical="center" wrapText="1" shrinkToFit="1" readingOrder="1"/>
    </xf>
    <xf numFmtId="0" fontId="42" fillId="0" borderId="2" xfId="0" applyFont="1" applyBorder="1" applyAlignment="1">
      <alignment horizontal="center" vertical="center" wrapText="1"/>
    </xf>
    <xf numFmtId="0" fontId="42" fillId="0" borderId="9" xfId="0" applyFont="1" applyBorder="1" applyAlignment="1">
      <alignment horizontal="center" vertical="center" wrapText="1"/>
    </xf>
    <xf numFmtId="0" fontId="42" fillId="0" borderId="10" xfId="0" applyFont="1" applyBorder="1" applyAlignment="1">
      <alignment horizontal="center" vertical="center" wrapText="1"/>
    </xf>
    <xf numFmtId="0" fontId="42" fillId="0" borderId="11" xfId="0" applyFont="1" applyBorder="1" applyAlignment="1">
      <alignment horizontal="center" vertical="center" wrapText="1"/>
    </xf>
    <xf numFmtId="0" fontId="42" fillId="0" borderId="12" xfId="0" applyFont="1" applyBorder="1" applyAlignment="1">
      <alignment horizontal="center" vertical="center" wrapText="1"/>
    </xf>
    <xf numFmtId="0" fontId="35" fillId="0" borderId="0" xfId="0" applyFont="1" applyBorder="1" applyAlignment="1">
      <alignment horizontal="center" vertical="center" wrapText="1"/>
    </xf>
    <xf numFmtId="0" fontId="25" fillId="0" borderId="0" xfId="0" applyFont="1" applyBorder="1" applyAlignment="1">
      <alignment horizontal="right" vertical="center" wrapText="1"/>
    </xf>
    <xf numFmtId="0" fontId="25" fillId="0" borderId="2" xfId="0" applyFont="1" applyBorder="1" applyAlignment="1">
      <alignment horizontal="center" vertical="center" wrapText="1"/>
    </xf>
    <xf numFmtId="0" fontId="34" fillId="0" borderId="2" xfId="0" applyFont="1" applyBorder="1" applyAlignment="1">
      <alignment horizontal="center" vertical="top" wrapText="1"/>
    </xf>
    <xf numFmtId="0" fontId="35" fillId="0" borderId="1" xfId="0" applyFont="1" applyBorder="1" applyAlignment="1">
      <alignment horizontal="center" vertical="center" wrapText="1"/>
    </xf>
    <xf numFmtId="0" fontId="47" fillId="0" borderId="0" xfId="0" applyFont="1" applyAlignment="1">
      <alignment horizontal="center" vertical="center" wrapText="1"/>
    </xf>
    <xf numFmtId="0" fontId="38" fillId="0" borderId="1" xfId="0" applyFont="1" applyBorder="1" applyAlignment="1">
      <alignment horizontal="right" vertical="center" wrapText="1"/>
    </xf>
    <xf numFmtId="0" fontId="51" fillId="0" borderId="0" xfId="0" applyFont="1" applyBorder="1" applyAlignment="1">
      <alignment horizontal="center" vertical="center" wrapText="1"/>
    </xf>
    <xf numFmtId="0" fontId="0" fillId="0" borderId="0" xfId="0" applyBorder="1" applyAlignment="1">
      <alignment horizontal="center" vertical="center" wrapText="1"/>
    </xf>
    <xf numFmtId="0" fontId="12" fillId="0" borderId="2" xfId="0" applyFont="1" applyBorder="1" applyAlignment="1">
      <alignment horizontal="center" vertical="center" wrapText="1"/>
    </xf>
    <xf numFmtId="0" fontId="4" fillId="0" borderId="2" xfId="6" applyFont="1" applyBorder="1" applyAlignment="1">
      <alignment horizontal="center" vertical="center" wrapText="1"/>
    </xf>
    <xf numFmtId="0" fontId="4" fillId="0" borderId="2" xfId="6" applyFont="1" applyBorder="1" applyAlignment="1">
      <alignment horizontal="center" vertical="center" textRotation="90" wrapText="1"/>
    </xf>
    <xf numFmtId="0" fontId="3" fillId="0" borderId="0" xfId="6" applyFont="1" applyBorder="1" applyAlignment="1">
      <alignment horizontal="center" vertical="center" wrapText="1"/>
    </xf>
    <xf numFmtId="0" fontId="3" fillId="0" borderId="1" xfId="6" applyFont="1" applyBorder="1" applyAlignment="1">
      <alignment horizontal="center" vertical="center" wrapText="1"/>
    </xf>
    <xf numFmtId="0" fontId="5" fillId="2" borderId="2" xfId="6" applyFont="1" applyFill="1" applyBorder="1" applyAlignment="1">
      <alignment horizontal="center" vertical="center" wrapText="1"/>
    </xf>
    <xf numFmtId="0" fontId="4" fillId="0" borderId="3" xfId="6" applyFont="1" applyBorder="1" applyAlignment="1">
      <alignment horizontal="center" vertical="center" wrapText="1"/>
    </xf>
    <xf numFmtId="0" fontId="4" fillId="0" borderId="7" xfId="6" applyFont="1" applyBorder="1" applyAlignment="1">
      <alignment horizontal="center" vertical="center" wrapText="1"/>
    </xf>
    <xf numFmtId="0" fontId="4" fillId="0" borderId="8" xfId="6" applyFont="1" applyBorder="1" applyAlignment="1">
      <alignment horizontal="center" vertical="center" wrapText="1"/>
    </xf>
    <xf numFmtId="0" fontId="124" fillId="2" borderId="16" xfId="6" applyFont="1" applyFill="1" applyBorder="1" applyAlignment="1">
      <alignment horizontal="center" vertical="center" wrapText="1"/>
    </xf>
    <xf numFmtId="0" fontId="124" fillId="2" borderId="18" xfId="6" applyFont="1" applyFill="1" applyBorder="1" applyAlignment="1">
      <alignment horizontal="center" vertical="center" wrapText="1"/>
    </xf>
    <xf numFmtId="0" fontId="124" fillId="2" borderId="17" xfId="6" applyFont="1" applyFill="1" applyBorder="1" applyAlignment="1">
      <alignment horizontal="center" vertical="center" wrapText="1"/>
    </xf>
    <xf numFmtId="0" fontId="123" fillId="2" borderId="19" xfId="6" applyFont="1" applyFill="1" applyBorder="1" applyAlignment="1">
      <alignment horizontal="center" vertical="center" wrapText="1"/>
    </xf>
    <xf numFmtId="0" fontId="123" fillId="2" borderId="20" xfId="6" applyFont="1" applyFill="1" applyBorder="1" applyAlignment="1">
      <alignment horizontal="center" vertical="center" wrapText="1"/>
    </xf>
    <xf numFmtId="0" fontId="123" fillId="2" borderId="16" xfId="6" applyFont="1" applyFill="1" applyBorder="1" applyAlignment="1">
      <alignment horizontal="center" vertical="center" wrapText="1"/>
    </xf>
    <xf numFmtId="0" fontId="123" fillId="2" borderId="17" xfId="6" applyFont="1" applyFill="1" applyBorder="1" applyAlignment="1">
      <alignment horizontal="center" vertical="center" wrapText="1"/>
    </xf>
    <xf numFmtId="0" fontId="124" fillId="2" borderId="14" xfId="6" applyFont="1" applyFill="1" applyBorder="1" applyAlignment="1">
      <alignment horizontal="center" vertical="center" wrapText="1"/>
    </xf>
    <xf numFmtId="0" fontId="55" fillId="2" borderId="0" xfId="6" applyFont="1" applyFill="1" applyAlignment="1">
      <alignment horizontal="center"/>
    </xf>
    <xf numFmtId="0" fontId="122" fillId="2" borderId="14" xfId="6" applyFont="1" applyFill="1" applyBorder="1" applyAlignment="1">
      <alignment horizontal="center" vertical="center" wrapText="1"/>
    </xf>
    <xf numFmtId="0" fontId="123" fillId="2" borderId="18" xfId="6" applyFont="1" applyFill="1" applyBorder="1" applyAlignment="1">
      <alignment horizontal="center" vertical="center" wrapText="1"/>
    </xf>
    <xf numFmtId="0" fontId="124" fillId="2" borderId="41" xfId="6" applyFont="1" applyFill="1" applyBorder="1" applyAlignment="1">
      <alignment horizontal="center" vertical="center" wrapText="1"/>
    </xf>
    <xf numFmtId="0" fontId="124" fillId="2" borderId="38" xfId="6" applyFont="1" applyFill="1" applyBorder="1" applyAlignment="1">
      <alignment horizontal="center" vertical="center" wrapText="1"/>
    </xf>
    <xf numFmtId="0" fontId="123" fillId="2" borderId="36" xfId="6" applyFont="1" applyFill="1" applyBorder="1" applyAlignment="1">
      <alignment horizontal="center" vertical="center" wrapText="1"/>
    </xf>
    <xf numFmtId="0" fontId="122" fillId="2" borderId="38" xfId="6" applyFont="1" applyFill="1" applyBorder="1" applyAlignment="1">
      <alignment horizontal="center" vertical="center" wrapText="1"/>
    </xf>
    <xf numFmtId="0" fontId="55" fillId="2" borderId="0" xfId="6" applyFont="1" applyFill="1" applyAlignment="1">
      <alignment horizontal="center" vertical="center"/>
    </xf>
    <xf numFmtId="0" fontId="67" fillId="2" borderId="0" xfId="6" applyFont="1" applyFill="1" applyAlignment="1">
      <alignment horizontal="center" vertical="center"/>
    </xf>
    <xf numFmtId="0" fontId="124" fillId="2" borderId="37" xfId="6" applyFont="1" applyFill="1" applyBorder="1" applyAlignment="1">
      <alignment horizontal="center" vertical="center" wrapText="1"/>
    </xf>
    <xf numFmtId="0" fontId="123" fillId="2" borderId="32" xfId="6" applyFont="1" applyFill="1" applyBorder="1" applyAlignment="1">
      <alignment horizontal="center" vertical="center" wrapText="1"/>
    </xf>
    <xf numFmtId="0" fontId="123" fillId="2" borderId="33" xfId="6" applyFont="1" applyFill="1" applyBorder="1" applyAlignment="1">
      <alignment horizontal="center" vertical="center" wrapText="1"/>
    </xf>
    <xf numFmtId="0" fontId="123" fillId="2" borderId="34" xfId="6" applyFont="1" applyFill="1" applyBorder="1" applyAlignment="1">
      <alignment horizontal="center" vertical="center" wrapText="1"/>
    </xf>
    <xf numFmtId="0" fontId="123" fillId="2" borderId="35" xfId="6" applyFont="1" applyFill="1" applyBorder="1" applyAlignment="1">
      <alignment horizontal="center" vertical="center" wrapText="1"/>
    </xf>
    <xf numFmtId="0" fontId="124" fillId="2" borderId="39" xfId="6" applyFont="1" applyFill="1" applyBorder="1" applyAlignment="1">
      <alignment horizontal="center" vertical="center" wrapText="1"/>
    </xf>
    <xf numFmtId="0" fontId="124" fillId="2" borderId="20" xfId="6" applyFont="1" applyFill="1" applyBorder="1" applyAlignment="1">
      <alignment horizontal="center" vertical="center" wrapText="1"/>
    </xf>
    <xf numFmtId="0" fontId="124" fillId="2" borderId="40" xfId="6" applyFont="1" applyFill="1" applyBorder="1" applyAlignment="1">
      <alignment horizontal="center" vertical="center" wrapText="1"/>
    </xf>
    <xf numFmtId="0" fontId="55" fillId="0" borderId="0" xfId="6" applyFont="1" applyFill="1" applyAlignment="1">
      <alignment horizontal="center" vertical="center"/>
    </xf>
    <xf numFmtId="0" fontId="55" fillId="0" borderId="23" xfId="6" applyFont="1" applyFill="1" applyBorder="1" applyAlignment="1">
      <alignment horizontal="center" vertical="center"/>
    </xf>
    <xf numFmtId="0" fontId="67" fillId="0" borderId="0" xfId="6" applyFont="1" applyFill="1" applyBorder="1" applyAlignment="1">
      <alignment horizontal="center" vertical="center"/>
    </xf>
    <xf numFmtId="0" fontId="124" fillId="2" borderId="30" xfId="6" applyFont="1" applyFill="1" applyBorder="1" applyAlignment="1">
      <alignment horizontal="center" vertical="center" wrapText="1"/>
    </xf>
    <xf numFmtId="0" fontId="123" fillId="2" borderId="14" xfId="6" applyFont="1" applyFill="1" applyBorder="1" applyAlignment="1">
      <alignment horizontal="center" vertical="center" wrapText="1"/>
    </xf>
    <xf numFmtId="0" fontId="122" fillId="2" borderId="16" xfId="6" applyFont="1" applyFill="1" applyBorder="1" applyAlignment="1">
      <alignment horizontal="center" vertical="center" wrapText="1"/>
    </xf>
    <xf numFmtId="0" fontId="59" fillId="0" borderId="0" xfId="6" applyFont="1" applyFill="1" applyAlignment="1">
      <alignment horizontal="center" vertical="center"/>
    </xf>
    <xf numFmtId="170" fontId="124" fillId="2" borderId="14" xfId="6" applyNumberFormat="1" applyFont="1" applyFill="1" applyBorder="1" applyAlignment="1">
      <alignment horizontal="center" vertical="center" wrapText="1"/>
    </xf>
    <xf numFmtId="170" fontId="124" fillId="2" borderId="16" xfId="6" applyNumberFormat="1" applyFont="1" applyFill="1" applyBorder="1" applyAlignment="1">
      <alignment horizontal="center" vertical="center" wrapText="1"/>
    </xf>
    <xf numFmtId="0" fontId="124" fillId="2" borderId="19" xfId="6" applyFont="1" applyFill="1" applyBorder="1" applyAlignment="1">
      <alignment horizontal="center" vertical="center" wrapText="1"/>
    </xf>
    <xf numFmtId="0" fontId="123" fillId="0" borderId="0" xfId="6" applyFont="1" applyFill="1" applyAlignment="1">
      <alignment horizontal="center" vertical="center"/>
    </xf>
    <xf numFmtId="0" fontId="124" fillId="2" borderId="27" xfId="6" applyFont="1" applyFill="1" applyBorder="1" applyAlignment="1">
      <alignment horizontal="center" vertical="center" wrapText="1"/>
    </xf>
    <xf numFmtId="0" fontId="72" fillId="0" borderId="0" xfId="6" applyFont="1" applyBorder="1" applyAlignment="1">
      <alignment horizontal="center" vertical="center" wrapText="1"/>
    </xf>
    <xf numFmtId="0" fontId="74" fillId="0" borderId="0" xfId="6" applyFont="1" applyBorder="1" applyAlignment="1">
      <alignment horizontal="center" vertical="center" wrapText="1"/>
    </xf>
    <xf numFmtId="0" fontId="74" fillId="0" borderId="0" xfId="6" applyFont="1" applyBorder="1" applyAlignment="1">
      <alignment horizontal="right" wrapText="1"/>
    </xf>
    <xf numFmtId="0" fontId="74" fillId="0" borderId="2" xfId="6" applyFont="1" applyBorder="1" applyAlignment="1">
      <alignment horizontal="center" vertical="center" wrapText="1"/>
    </xf>
    <xf numFmtId="0" fontId="74" fillId="0" borderId="9" xfId="6" applyFont="1" applyBorder="1" applyAlignment="1">
      <alignment horizontal="center" vertical="center" wrapText="1"/>
    </xf>
    <xf numFmtId="0" fontId="74" fillId="0" borderId="10" xfId="6" applyFont="1" applyBorder="1" applyAlignment="1">
      <alignment horizontal="center" vertical="center" wrapText="1"/>
    </xf>
    <xf numFmtId="0" fontId="74" fillId="0" borderId="11" xfId="6" applyFont="1" applyBorder="1" applyAlignment="1">
      <alignment horizontal="center" vertical="center" wrapText="1"/>
    </xf>
    <xf numFmtId="0" fontId="74" fillId="0" borderId="12" xfId="6" applyFont="1" applyBorder="1" applyAlignment="1">
      <alignment horizontal="center" vertical="center" wrapText="1"/>
    </xf>
    <xf numFmtId="0" fontId="8" fillId="0" borderId="0" xfId="0" applyFont="1" applyAlignment="1">
      <alignment horizontal="center" vertical="center" wrapText="1"/>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12" xfId="0" applyFont="1" applyBorder="1" applyAlignment="1">
      <alignment horizontal="center" vertical="center" wrapText="1"/>
    </xf>
    <xf numFmtId="0" fontId="14" fillId="0" borderId="2" xfId="0" applyFont="1" applyBorder="1" applyAlignment="1">
      <alignment horizontal="center" vertical="center" wrapText="1"/>
    </xf>
    <xf numFmtId="0" fontId="8" fillId="0" borderId="0" xfId="0" applyFont="1" applyAlignment="1">
      <alignment horizontal="center" vertical="center"/>
    </xf>
    <xf numFmtId="0" fontId="14" fillId="0" borderId="1" xfId="0" applyFont="1" applyBorder="1" applyAlignment="1">
      <alignment horizontal="center"/>
    </xf>
    <xf numFmtId="0" fontId="14" fillId="0" borderId="5"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4" xfId="0" applyFont="1" applyBorder="1" applyAlignment="1">
      <alignment horizontal="center" vertical="center" wrapText="1"/>
    </xf>
    <xf numFmtId="0" fontId="79" fillId="0" borderId="5" xfId="0" applyFont="1" applyBorder="1" applyAlignment="1">
      <alignment horizontal="center" vertical="center" wrapText="1"/>
    </xf>
    <xf numFmtId="0" fontId="79" fillId="0" borderId="28" xfId="0" applyFont="1" applyBorder="1" applyAlignment="1">
      <alignment horizontal="center" vertical="center" wrapText="1"/>
    </xf>
    <xf numFmtId="0" fontId="79" fillId="0" borderId="4" xfId="0" applyFont="1" applyBorder="1" applyAlignment="1">
      <alignment horizontal="center" vertical="center" wrapText="1"/>
    </xf>
    <xf numFmtId="0" fontId="15" fillId="0" borderId="1" xfId="0" applyFont="1" applyBorder="1" applyAlignment="1">
      <alignment horizontal="center"/>
    </xf>
    <xf numFmtId="0" fontId="80"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14" fillId="0" borderId="1" xfId="0" applyFont="1" applyBorder="1" applyAlignment="1">
      <alignment horizontal="right" vertical="center" wrapText="1"/>
    </xf>
    <xf numFmtId="0" fontId="80" fillId="0" borderId="0" xfId="0" applyFont="1" applyBorder="1" applyAlignment="1">
      <alignment horizontal="center" wrapText="1"/>
    </xf>
    <xf numFmtId="0" fontId="12" fillId="0" borderId="0" xfId="0" applyFont="1" applyBorder="1" applyAlignment="1">
      <alignment horizontal="center" wrapText="1"/>
    </xf>
    <xf numFmtId="0" fontId="14" fillId="0" borderId="0" xfId="0" applyFont="1" applyBorder="1" applyAlignment="1">
      <alignment horizontal="right" vertical="center" wrapText="1"/>
    </xf>
    <xf numFmtId="0" fontId="71" fillId="0" borderId="0" xfId="9" applyFont="1" applyAlignment="1">
      <alignment horizontal="center" vertical="center"/>
    </xf>
    <xf numFmtId="0" fontId="65" fillId="0" borderId="0" xfId="9" applyFont="1" applyAlignment="1">
      <alignment horizontal="center" vertical="center"/>
    </xf>
    <xf numFmtId="0" fontId="65" fillId="0" borderId="1" xfId="9" applyFont="1" applyBorder="1" applyAlignment="1">
      <alignment horizontal="center" vertical="center"/>
    </xf>
    <xf numFmtId="0" fontId="71" fillId="0" borderId="5" xfId="9" applyFont="1" applyBorder="1" applyAlignment="1">
      <alignment horizontal="center" vertical="center"/>
    </xf>
    <xf numFmtId="0" fontId="71" fillId="0" borderId="28" xfId="9" applyFont="1" applyBorder="1" applyAlignment="1">
      <alignment horizontal="center" vertical="center"/>
    </xf>
    <xf numFmtId="0" fontId="71" fillId="0" borderId="4" xfId="9" applyFont="1" applyBorder="1" applyAlignment="1">
      <alignment horizontal="center" vertical="center"/>
    </xf>
    <xf numFmtId="0" fontId="71" fillId="0" borderId="5" xfId="9" applyFont="1" applyBorder="1" applyAlignment="1">
      <alignment horizontal="center" vertical="center" wrapText="1"/>
    </xf>
    <xf numFmtId="0" fontId="71" fillId="0" borderId="28" xfId="9" applyFont="1" applyBorder="1" applyAlignment="1">
      <alignment horizontal="center" vertical="center" wrapText="1"/>
    </xf>
    <xf numFmtId="0" fontId="71" fillId="0" borderId="4" xfId="9" applyFont="1" applyBorder="1" applyAlignment="1">
      <alignment horizontal="center" vertical="center" wrapText="1"/>
    </xf>
    <xf numFmtId="0" fontId="71" fillId="0" borderId="7" xfId="9" applyFont="1" applyBorder="1" applyAlignment="1">
      <alignment horizontal="center" vertical="center"/>
    </xf>
    <xf numFmtId="0" fontId="71" fillId="0" borderId="8" xfId="9" applyFont="1" applyBorder="1" applyAlignment="1">
      <alignment horizontal="center" vertical="center"/>
    </xf>
    <xf numFmtId="0" fontId="71" fillId="0" borderId="3" xfId="9" applyFont="1" applyBorder="1" applyAlignment="1">
      <alignment horizontal="center" vertical="center" wrapText="1"/>
    </xf>
    <xf numFmtId="0" fontId="71" fillId="0" borderId="8" xfId="9" applyFont="1" applyBorder="1" applyAlignment="1">
      <alignment horizontal="center" vertical="center" wrapText="1"/>
    </xf>
    <xf numFmtId="0" fontId="73" fillId="2" borderId="3" xfId="9" applyFont="1" applyFill="1" applyBorder="1" applyAlignment="1">
      <alignment horizontal="center" vertical="center" wrapText="1"/>
    </xf>
    <xf numFmtId="0" fontId="73" fillId="2" borderId="7" xfId="9" applyFont="1" applyFill="1" applyBorder="1" applyAlignment="1">
      <alignment horizontal="center" vertical="center" wrapText="1"/>
    </xf>
    <xf numFmtId="0" fontId="73" fillId="2" borderId="8" xfId="9" applyFont="1" applyFill="1" applyBorder="1" applyAlignment="1">
      <alignment horizontal="center" vertical="center" wrapText="1"/>
    </xf>
    <xf numFmtId="0" fontId="71" fillId="2" borderId="3" xfId="9" applyFont="1" applyFill="1" applyBorder="1" applyAlignment="1">
      <alignment horizontal="center" vertical="center" wrapText="1"/>
    </xf>
    <xf numFmtId="0" fontId="71" fillId="2" borderId="8" xfId="9" applyFont="1" applyFill="1" applyBorder="1" applyAlignment="1">
      <alignment horizontal="center" vertical="center" wrapText="1"/>
    </xf>
    <xf numFmtId="0" fontId="71" fillId="0" borderId="7" xfId="9" applyFont="1" applyBorder="1" applyAlignment="1">
      <alignment horizontal="center" vertical="center" wrapText="1"/>
    </xf>
    <xf numFmtId="0" fontId="74" fillId="0" borderId="0" xfId="5" applyFont="1" applyAlignment="1">
      <alignment horizontal="center" vertical="center" wrapText="1"/>
    </xf>
    <xf numFmtId="0" fontId="121" fillId="0" borderId="0" xfId="5" applyFont="1" applyAlignment="1">
      <alignment horizontal="center" vertical="center" wrapText="1"/>
    </xf>
    <xf numFmtId="0" fontId="71" fillId="2" borderId="3" xfId="5" applyFont="1" applyFill="1" applyBorder="1" applyAlignment="1">
      <alignment horizontal="center" vertical="center" wrapText="1"/>
    </xf>
    <xf numFmtId="0" fontId="71" fillId="2" borderId="7" xfId="5" applyFont="1" applyFill="1" applyBorder="1" applyAlignment="1">
      <alignment horizontal="center" vertical="center" wrapText="1"/>
    </xf>
    <xf numFmtId="0" fontId="71" fillId="2" borderId="8" xfId="5" applyFont="1" applyFill="1" applyBorder="1" applyAlignment="1">
      <alignment horizontal="center" vertical="center" wrapText="1"/>
    </xf>
    <xf numFmtId="0" fontId="71" fillId="0" borderId="3" xfId="9" applyFont="1" applyBorder="1" applyAlignment="1">
      <alignment horizontal="center" vertical="center"/>
    </xf>
    <xf numFmtId="0" fontId="15" fillId="0" borderId="0" xfId="0" applyFont="1" applyBorder="1" applyAlignment="1">
      <alignment horizontal="center" vertical="center" wrapText="1"/>
    </xf>
    <xf numFmtId="0" fontId="14" fillId="0" borderId="7" xfId="0" applyFont="1" applyBorder="1" applyAlignment="1">
      <alignment horizontal="left" vertical="center"/>
    </xf>
    <xf numFmtId="0" fontId="86" fillId="0" borderId="0" xfId="0" applyFont="1" applyBorder="1" applyAlignment="1">
      <alignment horizontal="center" vertical="center" wrapText="1"/>
    </xf>
    <xf numFmtId="0" fontId="86" fillId="0" borderId="1" xfId="0" applyFont="1" applyBorder="1" applyAlignment="1">
      <alignment horizontal="center" vertical="center" wrapText="1"/>
    </xf>
    <xf numFmtId="0" fontId="85" fillId="0" borderId="0" xfId="0" applyFont="1" applyAlignment="1">
      <alignment horizontal="center" vertical="center" wrapText="1"/>
    </xf>
    <xf numFmtId="0" fontId="87" fillId="2" borderId="2" xfId="0" applyFont="1" applyFill="1" applyBorder="1" applyAlignment="1">
      <alignment horizontal="center" vertical="center"/>
    </xf>
    <xf numFmtId="0" fontId="88" fillId="0" borderId="2"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7" xfId="0" applyFont="1" applyBorder="1" applyAlignment="1">
      <alignment horizontal="center" vertical="center" wrapText="1"/>
    </xf>
    <xf numFmtId="1" fontId="5" fillId="0" borderId="2" xfId="0" applyNumberFormat="1" applyFont="1" applyBorder="1" applyAlignment="1">
      <alignment horizontal="center" vertical="center"/>
    </xf>
    <xf numFmtId="1" fontId="5" fillId="0" borderId="5" xfId="0" applyNumberFormat="1" applyFont="1" applyBorder="1" applyAlignment="1">
      <alignment horizontal="center" vertical="center"/>
    </xf>
    <xf numFmtId="1" fontId="5" fillId="0" borderId="4" xfId="0" applyNumberFormat="1" applyFont="1" applyBorder="1" applyAlignment="1">
      <alignment horizontal="center" vertical="center"/>
    </xf>
    <xf numFmtId="1" fontId="7" fillId="0" borderId="2" xfId="0" applyNumberFormat="1" applyFont="1" applyBorder="1" applyAlignment="1">
      <alignment horizontal="center" vertical="center"/>
    </xf>
    <xf numFmtId="1" fontId="7" fillId="0" borderId="2" xfId="0" applyNumberFormat="1" applyFont="1" applyBorder="1" applyAlignment="1">
      <alignment horizontal="center" vertical="center" wrapText="1"/>
    </xf>
    <xf numFmtId="1" fontId="5" fillId="0" borderId="5" xfId="0" applyNumberFormat="1" applyFont="1" applyBorder="1" applyAlignment="1">
      <alignment horizontal="center" vertical="center" wrapText="1"/>
    </xf>
    <xf numFmtId="1" fontId="5" fillId="0" borderId="4"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91" fillId="0" borderId="1" xfId="0" applyFont="1" applyBorder="1" applyAlignment="1">
      <alignment horizontal="center" vertical="center" wrapText="1"/>
    </xf>
    <xf numFmtId="0" fontId="7" fillId="0" borderId="2" xfId="0" applyFont="1" applyBorder="1" applyAlignment="1">
      <alignment horizontal="center" vertical="center" wrapText="1"/>
    </xf>
    <xf numFmtId="0" fontId="100" fillId="0" borderId="2" xfId="0" applyFont="1" applyBorder="1" applyAlignment="1">
      <alignment horizontal="center" vertical="center" wrapText="1"/>
    </xf>
    <xf numFmtId="0" fontId="12" fillId="0" borderId="9" xfId="0" applyFont="1" applyFill="1" applyBorder="1" applyAlignment="1">
      <alignment horizontal="left" vertical="center" wrapText="1"/>
    </xf>
    <xf numFmtId="0" fontId="12" fillId="0" borderId="6" xfId="0" applyFont="1" applyFill="1" applyBorder="1" applyAlignment="1">
      <alignment horizontal="left" vertical="center" wrapText="1"/>
    </xf>
    <xf numFmtId="0" fontId="98" fillId="0" borderId="0" xfId="0" applyFont="1" applyAlignment="1">
      <alignment horizontal="center" vertical="center" wrapText="1"/>
    </xf>
    <xf numFmtId="0" fontId="77" fillId="0" borderId="1" xfId="0" applyFont="1" applyBorder="1" applyAlignment="1">
      <alignment horizontal="center"/>
    </xf>
    <xf numFmtId="0" fontId="100" fillId="0" borderId="5" xfId="0" applyFont="1" applyBorder="1" applyAlignment="1">
      <alignment horizontal="center" vertical="center" wrapText="1"/>
    </xf>
    <xf numFmtId="0" fontId="100" fillId="0" borderId="28" xfId="0" applyFont="1" applyBorder="1" applyAlignment="1">
      <alignment horizontal="center" vertical="center" wrapText="1"/>
    </xf>
    <xf numFmtId="0" fontId="100" fillId="0" borderId="4" xfId="0" applyFont="1" applyBorder="1" applyAlignment="1">
      <alignment horizontal="center" vertical="center" wrapText="1"/>
    </xf>
    <xf numFmtId="0" fontId="97" fillId="0" borderId="3" xfId="0" applyFont="1" applyBorder="1" applyAlignment="1">
      <alignment horizontal="center" vertical="top" wrapText="1"/>
    </xf>
    <xf numFmtId="0" fontId="97" fillId="0" borderId="8" xfId="0" applyFont="1" applyBorder="1" applyAlignment="1">
      <alignment horizontal="center" vertical="top" wrapText="1"/>
    </xf>
    <xf numFmtId="0" fontId="97" fillId="0" borderId="6" xfId="0" applyFont="1" applyBorder="1" applyAlignment="1">
      <alignment horizontal="left" vertical="center" wrapText="1"/>
    </xf>
    <xf numFmtId="0" fontId="94" fillId="0" borderId="0" xfId="0" applyFont="1" applyBorder="1" applyAlignment="1">
      <alignment horizontal="center" vertical="center"/>
    </xf>
    <xf numFmtId="0" fontId="95" fillId="0" borderId="0" xfId="0" applyFont="1" applyBorder="1" applyAlignment="1">
      <alignment horizontal="right" vertical="center"/>
    </xf>
    <xf numFmtId="0" fontId="97" fillId="0" borderId="5" xfId="0" applyFont="1" applyBorder="1" applyAlignment="1">
      <alignment horizontal="center" vertical="center" wrapText="1"/>
    </xf>
    <xf numFmtId="0" fontId="97" fillId="0" borderId="28" xfId="0" applyFont="1" applyBorder="1" applyAlignment="1">
      <alignment horizontal="center" vertical="center" wrapText="1"/>
    </xf>
    <xf numFmtId="0" fontId="97" fillId="0" borderId="4" xfId="0" applyFont="1" applyBorder="1" applyAlignment="1">
      <alignment horizontal="center" vertical="center" wrapText="1"/>
    </xf>
    <xf numFmtId="0" fontId="97" fillId="0" borderId="9" xfId="0" applyFont="1" applyBorder="1" applyAlignment="1">
      <alignment horizontal="center" vertical="top" wrapText="1"/>
    </xf>
    <xf numFmtId="0" fontId="97" fillId="0" borderId="10" xfId="0" applyFont="1" applyBorder="1" applyAlignment="1">
      <alignment horizontal="center" vertical="top" wrapText="1"/>
    </xf>
    <xf numFmtId="0" fontId="97" fillId="0" borderId="11" xfId="0" applyFont="1" applyBorder="1" applyAlignment="1">
      <alignment horizontal="center" vertical="top" wrapText="1"/>
    </xf>
    <xf numFmtId="0" fontId="97" fillId="0" borderId="12" xfId="0" applyFont="1" applyBorder="1" applyAlignment="1">
      <alignment horizontal="center" vertical="top" wrapText="1"/>
    </xf>
    <xf numFmtId="0" fontId="97" fillId="0" borderId="7" xfId="0" applyFont="1" applyBorder="1" applyAlignment="1">
      <alignment horizontal="center" vertical="top" wrapText="1"/>
    </xf>
    <xf numFmtId="0" fontId="8" fillId="0" borderId="0" xfId="0" applyFont="1" applyAlignment="1">
      <alignment horizontal="center"/>
    </xf>
    <xf numFmtId="0" fontId="100" fillId="0" borderId="9" xfId="0" applyFont="1" applyBorder="1" applyAlignment="1">
      <alignment horizontal="center" vertical="center" wrapText="1"/>
    </xf>
    <xf numFmtId="0" fontId="100" fillId="0" borderId="10" xfId="0" applyFont="1" applyBorder="1" applyAlignment="1">
      <alignment horizontal="center" vertical="center" wrapText="1"/>
    </xf>
    <xf numFmtId="0" fontId="100" fillId="0" borderId="11" xfId="0" applyFont="1" applyBorder="1" applyAlignment="1">
      <alignment horizontal="center" vertical="center" wrapText="1"/>
    </xf>
    <xf numFmtId="0" fontId="100" fillId="0" borderId="12" xfId="0" applyFont="1" applyBorder="1" applyAlignment="1">
      <alignment horizontal="center" vertical="center" wrapText="1"/>
    </xf>
    <xf numFmtId="0" fontId="31" fillId="2" borderId="1" xfId="0" applyFont="1" applyFill="1" applyBorder="1" applyAlignment="1">
      <alignment horizontal="center" vertical="center" wrapText="1"/>
    </xf>
    <xf numFmtId="0" fontId="7" fillId="2" borderId="2" xfId="0" applyFont="1" applyFill="1" applyBorder="1" applyAlignment="1">
      <alignment horizontal="center" vertical="center"/>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9" xfId="0" applyFont="1" applyFill="1" applyBorder="1" applyAlignment="1">
      <alignment horizontal="center" vertical="top" wrapText="1"/>
    </xf>
    <xf numFmtId="0" fontId="7" fillId="2" borderId="10" xfId="0" applyFont="1" applyFill="1" applyBorder="1" applyAlignment="1">
      <alignment horizontal="center" vertical="top" wrapText="1"/>
    </xf>
    <xf numFmtId="0" fontId="7" fillId="2" borderId="11" xfId="0" applyFont="1" applyFill="1" applyBorder="1" applyAlignment="1">
      <alignment horizontal="center" vertical="top" wrapText="1"/>
    </xf>
    <xf numFmtId="0" fontId="7" fillId="2" borderId="12" xfId="0" applyFont="1" applyFill="1" applyBorder="1" applyAlignment="1">
      <alignment horizontal="center" vertical="top"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top" wrapText="1"/>
    </xf>
    <xf numFmtId="0" fontId="7" fillId="2" borderId="7" xfId="0" applyFont="1" applyFill="1" applyBorder="1" applyAlignment="1">
      <alignment horizontal="center" vertical="top" wrapText="1"/>
    </xf>
    <xf numFmtId="0" fontId="7" fillId="2" borderId="8" xfId="0" applyFont="1" applyFill="1" applyBorder="1" applyAlignment="1">
      <alignment horizontal="center" vertical="top" wrapText="1"/>
    </xf>
    <xf numFmtId="0" fontId="7" fillId="2" borderId="3"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104" fillId="0" borderId="1" xfId="0" applyFont="1" applyBorder="1" applyAlignment="1">
      <alignment horizontal="center" vertical="center" wrapText="1"/>
    </xf>
    <xf numFmtId="0" fontId="105" fillId="0" borderId="1" xfId="0" applyFont="1" applyBorder="1" applyAlignment="1">
      <alignment horizontal="center" vertical="center" wrapText="1"/>
    </xf>
    <xf numFmtId="0" fontId="89" fillId="0" borderId="2" xfId="0" applyFont="1" applyBorder="1" applyAlignment="1">
      <alignment horizontal="center" vertical="center" wrapText="1"/>
    </xf>
    <xf numFmtId="0" fontId="110" fillId="2" borderId="3" xfId="0" applyFont="1" applyFill="1" applyBorder="1" applyAlignment="1">
      <alignment horizontal="center" vertical="center" wrapText="1"/>
    </xf>
    <xf numFmtId="0" fontId="110" fillId="2" borderId="8" xfId="0" applyFont="1" applyFill="1" applyBorder="1" applyAlignment="1">
      <alignment horizontal="center" vertical="center" wrapText="1"/>
    </xf>
    <xf numFmtId="0" fontId="106" fillId="0" borderId="0" xfId="0" applyFont="1" applyAlignment="1">
      <alignment horizontal="center" vertical="center"/>
    </xf>
    <xf numFmtId="0" fontId="107" fillId="0" borderId="0" xfId="0" applyFont="1" applyAlignment="1">
      <alignment horizontal="center" vertical="center"/>
    </xf>
    <xf numFmtId="0" fontId="108" fillId="0" borderId="0" xfId="0" applyFont="1" applyAlignment="1">
      <alignment horizontal="center"/>
    </xf>
    <xf numFmtId="0" fontId="74" fillId="0" borderId="1" xfId="0" applyFont="1" applyBorder="1" applyAlignment="1">
      <alignment horizontal="center" vertical="center"/>
    </xf>
    <xf numFmtId="0" fontId="109" fillId="2" borderId="2" xfId="0" applyFont="1" applyFill="1" applyBorder="1" applyAlignment="1">
      <alignment horizontal="center" vertical="center"/>
    </xf>
    <xf numFmtId="0" fontId="71" fillId="2" borderId="2" xfId="0" applyFont="1" applyFill="1" applyBorder="1" applyAlignment="1">
      <alignment horizontal="center" vertical="center"/>
    </xf>
    <xf numFmtId="0" fontId="110" fillId="2" borderId="2" xfId="0" applyFont="1" applyFill="1" applyBorder="1" applyAlignment="1">
      <alignment horizontal="center" vertical="center" wrapText="1"/>
    </xf>
    <xf numFmtId="0" fontId="110" fillId="2" borderId="9" xfId="0" applyFont="1" applyFill="1" applyBorder="1" applyAlignment="1">
      <alignment horizontal="center" vertical="center" wrapText="1"/>
    </xf>
    <xf numFmtId="0" fontId="110" fillId="2" borderId="10" xfId="0" applyFont="1" applyFill="1" applyBorder="1" applyAlignment="1">
      <alignment horizontal="center" vertical="center" wrapText="1"/>
    </xf>
    <xf numFmtId="0" fontId="110" fillId="2" borderId="11" xfId="0" applyFont="1" applyFill="1" applyBorder="1" applyAlignment="1">
      <alignment horizontal="center" vertical="center" wrapText="1"/>
    </xf>
    <xf numFmtId="0" fontId="110" fillId="2" borderId="12" xfId="0" applyFont="1" applyFill="1" applyBorder="1" applyAlignment="1">
      <alignment horizontal="center" vertical="center" wrapText="1"/>
    </xf>
    <xf numFmtId="0" fontId="114" fillId="0" borderId="1" xfId="0" applyFont="1" applyBorder="1" applyAlignment="1">
      <alignment horizontal="center" vertical="center" wrapText="1"/>
    </xf>
    <xf numFmtId="0" fontId="0" fillId="0" borderId="1" xfId="0" applyBorder="1" applyAlignment="1">
      <alignment horizontal="center" vertical="center" wrapText="1"/>
    </xf>
    <xf numFmtId="0" fontId="79" fillId="0" borderId="0" xfId="0" applyFont="1" applyAlignment="1">
      <alignment horizontal="left" vertical="top" wrapText="1"/>
    </xf>
    <xf numFmtId="0" fontId="86" fillId="2" borderId="0" xfId="0" applyFont="1" applyFill="1" applyAlignment="1">
      <alignment horizontal="center" vertical="center"/>
    </xf>
    <xf numFmtId="0" fontId="105" fillId="2" borderId="0" xfId="0" applyFont="1" applyFill="1" applyAlignment="1">
      <alignment horizontal="center"/>
    </xf>
    <xf numFmtId="0" fontId="14" fillId="2" borderId="1" xfId="0" applyFont="1" applyFill="1" applyBorder="1" applyAlignment="1">
      <alignment horizontal="center" vertical="center"/>
    </xf>
    <xf numFmtId="0" fontId="32" fillId="2" borderId="2" xfId="0" applyFont="1" applyFill="1" applyBorder="1" applyAlignment="1">
      <alignment horizontal="center" vertical="center"/>
    </xf>
    <xf numFmtId="0" fontId="32" fillId="2" borderId="2" xfId="0" applyFont="1" applyFill="1" applyBorder="1" applyAlignment="1">
      <alignment horizontal="center" vertical="center" wrapText="1"/>
    </xf>
    <xf numFmtId="0" fontId="32" fillId="2" borderId="9" xfId="0" applyFont="1" applyFill="1" applyBorder="1" applyAlignment="1">
      <alignment horizontal="center" vertical="center" wrapText="1"/>
    </xf>
    <xf numFmtId="0" fontId="32" fillId="2" borderId="10" xfId="0" applyFont="1" applyFill="1" applyBorder="1" applyAlignment="1">
      <alignment horizontal="center" vertical="center" wrapText="1"/>
    </xf>
    <xf numFmtId="0" fontId="32" fillId="2" borderId="11" xfId="0" applyFont="1" applyFill="1" applyBorder="1" applyAlignment="1">
      <alignment horizontal="center" vertical="center" wrapText="1"/>
    </xf>
    <xf numFmtId="0" fontId="32" fillId="2" borderId="12" xfId="0" applyFont="1" applyFill="1" applyBorder="1" applyAlignment="1">
      <alignment horizontal="center" vertical="center" wrapText="1"/>
    </xf>
    <xf numFmtId="0" fontId="32" fillId="2" borderId="3" xfId="0" applyFont="1" applyFill="1" applyBorder="1" applyAlignment="1">
      <alignment horizontal="center" vertical="center" wrapText="1"/>
    </xf>
    <xf numFmtId="0" fontId="32" fillId="2" borderId="8"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0" borderId="6" xfId="0" applyFont="1" applyBorder="1" applyAlignment="1">
      <alignment horizontal="left" vertical="center"/>
    </xf>
    <xf numFmtId="0" fontId="14" fillId="0" borderId="3" xfId="0" applyFont="1" applyBorder="1" applyAlignment="1">
      <alignment horizontal="left" vertical="center" wrapText="1" indent="2"/>
    </xf>
    <xf numFmtId="0" fontId="14" fillId="0" borderId="8" xfId="0" applyFont="1" applyBorder="1" applyAlignment="1">
      <alignment horizontal="left" vertical="center" wrapText="1" indent="2"/>
    </xf>
    <xf numFmtId="0" fontId="5" fillId="0" borderId="0" xfId="0" applyFont="1" applyAlignment="1">
      <alignment horizontal="center" vertical="center" wrapText="1"/>
    </xf>
    <xf numFmtId="0" fontId="5" fillId="0" borderId="0" xfId="0" applyFont="1" applyAlignment="1">
      <alignment horizontal="center" vertical="center"/>
    </xf>
    <xf numFmtId="0" fontId="14" fillId="0" borderId="3" xfId="0" applyFont="1" applyBorder="1" applyAlignment="1">
      <alignment horizontal="left" vertical="center" wrapText="1" indent="3"/>
    </xf>
    <xf numFmtId="0" fontId="14" fillId="0" borderId="8" xfId="0" applyFont="1" applyBorder="1" applyAlignment="1">
      <alignment horizontal="left" vertical="center" wrapText="1" indent="3"/>
    </xf>
    <xf numFmtId="0" fontId="14" fillId="0" borderId="3" xfId="0" applyFont="1" applyBorder="1" applyAlignment="1">
      <alignment horizontal="left" vertical="center" wrapText="1" indent="4"/>
    </xf>
    <xf numFmtId="0" fontId="14" fillId="0" borderId="7" xfId="0" applyFont="1" applyBorder="1" applyAlignment="1">
      <alignment horizontal="left" vertical="center" wrapText="1" indent="4"/>
    </xf>
    <xf numFmtId="0" fontId="14" fillId="0" borderId="8" xfId="0" applyFont="1" applyBorder="1" applyAlignment="1">
      <alignment horizontal="left" vertical="center" wrapText="1" indent="4"/>
    </xf>
    <xf numFmtId="0" fontId="97" fillId="0" borderId="2" xfId="0" applyFont="1" applyBorder="1" applyAlignment="1">
      <alignment horizontal="center" vertical="center" wrapText="1"/>
    </xf>
    <xf numFmtId="0" fontId="12" fillId="2" borderId="0" xfId="0" applyFont="1" applyFill="1" applyBorder="1" applyAlignment="1">
      <alignment horizontal="center" vertical="center" wrapText="1"/>
    </xf>
    <xf numFmtId="0" fontId="6" fillId="2" borderId="0" xfId="0" applyFont="1" applyFill="1" applyBorder="1" applyAlignment="1">
      <alignment horizontal="right" vertical="center" wrapText="1"/>
    </xf>
    <xf numFmtId="0" fontId="12" fillId="2" borderId="2" xfId="0" applyFont="1" applyFill="1" applyBorder="1" applyAlignment="1">
      <alignment horizontal="center" vertical="center" wrapText="1"/>
    </xf>
    <xf numFmtId="0" fontId="86" fillId="0" borderId="0" xfId="0" applyFont="1" applyAlignment="1">
      <alignment horizontal="center" vertical="center" wrapText="1"/>
    </xf>
    <xf numFmtId="0" fontId="100" fillId="2" borderId="2" xfId="0" applyFont="1" applyFill="1" applyBorder="1" applyAlignment="1">
      <alignment horizontal="center" vertical="center" wrapText="1"/>
    </xf>
    <xf numFmtId="0" fontId="8" fillId="0" borderId="2" xfId="0" applyFont="1" applyBorder="1" applyAlignment="1">
      <alignment horizontal="center" vertical="center"/>
    </xf>
    <xf numFmtId="0" fontId="12" fillId="0" borderId="2" xfId="0" applyFont="1" applyBorder="1"/>
    <xf numFmtId="0" fontId="8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91" fillId="0" borderId="1"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91" fillId="0" borderId="2" xfId="0" applyFont="1" applyFill="1" applyBorder="1"/>
    <xf numFmtId="0" fontId="7" fillId="0" borderId="9"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12" xfId="0" applyFont="1" applyFill="1" applyBorder="1" applyAlignment="1">
      <alignment horizontal="center" vertical="center" wrapText="1"/>
    </xf>
  </cellXfs>
  <cellStyles count="10">
    <cellStyle name="Денежный 2" xfId="2"/>
    <cellStyle name="Обычный" xfId="0" builtinId="0"/>
    <cellStyle name="Обычный 2" xfId="3"/>
    <cellStyle name="Обычный 2 2" xfId="5"/>
    <cellStyle name="Обычный 2 3" xfId="9"/>
    <cellStyle name="Обычный 3" xfId="4"/>
    <cellStyle name="Обычный 4" xfId="6"/>
    <cellStyle name="Процентный" xfId="1" builtinId="5"/>
    <cellStyle name="Финансовый 2" xfId="7"/>
    <cellStyle name="Финансовый 3"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Ganiev/AppData/Local/Temp/Rar$DIa0.976/&#1087;&#1072;&#1093;&#1090;&#1072;%2025.01.2026%20&#1089;&#1086;&#1083;%20.&#1087;&#1086;%20&#1082;&#1072;&#1090;&#1077;&#1075;&#1086;&#1088;.%20%20&#1206;&#1072;&#1076;&#1074;&#1072;&#1083;&#1080;%2012,12&#1072;,12&#1073;,12&#1074;,12&#1075;%20-%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УК-2025 сол. Р.И.Душанбе"/>
      <sheetName val="МУК-2025 сол РУШДИ ИКТИСОД"/>
      <sheetName val="МУК-2025 сол.СКВ."/>
      <sheetName val="Мачмуи умумии махсулот"/>
      <sheetName val="РУШДИ ИКТИСОД-2026 сол."/>
      <sheetName val="Дар хамаи шаклхои хочагидори"/>
      <sheetName val="Нархи мукоисави"/>
      <sheetName val="ДАР КОРХОНАХОИ КИШОВАРЗИ"/>
      <sheetName val="Дар хочагихои чамоави"/>
      <sheetName val="Дар хочагихои дехкони"/>
      <sheetName val="Хочагихои ахоли"/>
      <sheetName val="Дар хочагихои кишоварзи_ХАМАГИ"/>
      <sheetName val="Нархи мукоисавии_ХД"/>
      <sheetName val="Мачмуи умумии махсулот_ХД"/>
      <sheetName val="ИСТЕХСОЛ бо шахру нохияхо"/>
      <sheetName val="Лист1"/>
      <sheetName val="Лист2"/>
    </sheetNames>
    <sheetDataSet>
      <sheetData sheetId="0" refreshError="1"/>
      <sheetData sheetId="1" refreshError="1"/>
      <sheetData sheetId="2" refreshError="1"/>
      <sheetData sheetId="3" refreshError="1"/>
      <sheetData sheetId="4"/>
      <sheetData sheetId="5"/>
      <sheetData sheetId="6" refreshError="1"/>
      <sheetData sheetId="7">
        <row r="9">
          <cell r="B9">
            <v>0</v>
          </cell>
          <cell r="C9">
            <v>0</v>
          </cell>
          <cell r="E9">
            <v>0</v>
          </cell>
          <cell r="G9">
            <v>0</v>
          </cell>
          <cell r="I9">
            <v>0</v>
          </cell>
          <cell r="K9">
            <v>0</v>
          </cell>
        </row>
        <row r="10">
          <cell r="B10">
            <v>0</v>
          </cell>
          <cell r="C10">
            <v>0</v>
          </cell>
          <cell r="E10">
            <v>0</v>
          </cell>
          <cell r="G10">
            <v>0</v>
          </cell>
          <cell r="I10">
            <v>0</v>
          </cell>
          <cell r="K10">
            <v>0</v>
          </cell>
        </row>
        <row r="11">
          <cell r="B11">
            <v>238513.95000000004</v>
          </cell>
          <cell r="C11">
            <v>219184.60000000003</v>
          </cell>
          <cell r="E11">
            <v>227043</v>
          </cell>
          <cell r="G11">
            <v>227065.70430000001</v>
          </cell>
          <cell r="I11">
            <v>227112.77529612897</v>
          </cell>
          <cell r="K11">
            <v>227180.90912871782</v>
          </cell>
        </row>
        <row r="12">
          <cell r="B12">
            <v>174813.71000000002</v>
          </cell>
          <cell r="C12">
            <v>155016.26999999999</v>
          </cell>
          <cell r="E12">
            <v>164870</v>
          </cell>
          <cell r="G12">
            <v>164886.48699999999</v>
          </cell>
          <cell r="I12">
            <v>164919.4642974</v>
          </cell>
          <cell r="K12">
            <v>164956.86681653812</v>
          </cell>
        </row>
        <row r="13">
          <cell r="B13">
            <v>238616.41000000003</v>
          </cell>
          <cell r="C13">
            <v>219184.60000000003</v>
          </cell>
          <cell r="E13">
            <v>227043</v>
          </cell>
          <cell r="G13">
            <v>227065.70430000001</v>
          </cell>
          <cell r="I13">
            <v>227112.77529612897</v>
          </cell>
          <cell r="K13">
            <v>227180.90912871782</v>
          </cell>
        </row>
        <row r="14">
          <cell r="B14">
            <v>174917.38</v>
          </cell>
          <cell r="C14">
            <v>155016.26999999999</v>
          </cell>
          <cell r="E14">
            <v>164870</v>
          </cell>
          <cell r="G14">
            <v>164886.48699999999</v>
          </cell>
          <cell r="I14">
            <v>164919.4642974</v>
          </cell>
          <cell r="K14">
            <v>164956.86681653812</v>
          </cell>
        </row>
        <row r="15">
          <cell r="B15">
            <v>109565.03</v>
          </cell>
          <cell r="C15">
            <v>101156.80000000002</v>
          </cell>
          <cell r="E15">
            <v>99800</v>
          </cell>
          <cell r="G15">
            <v>99809.98000000001</v>
          </cell>
          <cell r="I15">
            <v>99830.663005993803</v>
          </cell>
          <cell r="K15">
            <v>99860.612204895602</v>
          </cell>
        </row>
        <row r="16">
          <cell r="B16">
            <v>46544.45</v>
          </cell>
          <cell r="C16">
            <v>40135.5</v>
          </cell>
          <cell r="E16">
            <v>42679</v>
          </cell>
          <cell r="G16">
            <v>42683.267900000006</v>
          </cell>
          <cell r="I16">
            <v>42691.804553579997</v>
          </cell>
          <cell r="K16">
            <v>42704.612094946075</v>
          </cell>
        </row>
        <row r="17">
          <cell r="B17">
            <v>49519.92</v>
          </cell>
          <cell r="C17">
            <v>44796.3</v>
          </cell>
          <cell r="E17">
            <v>59600</v>
          </cell>
          <cell r="G17">
            <v>59600</v>
          </cell>
          <cell r="I17">
            <v>59600</v>
          </cell>
          <cell r="K17">
            <v>59600</v>
          </cell>
        </row>
        <row r="18">
          <cell r="B18">
            <v>5722.41</v>
          </cell>
          <cell r="C18">
            <v>3602.2599999999984</v>
          </cell>
          <cell r="E18">
            <v>7131</v>
          </cell>
          <cell r="G18">
            <v>7131.7130999999999</v>
          </cell>
          <cell r="I18">
            <v>7133.1998668618207</v>
          </cell>
          <cell r="K18">
            <v>7135.3398268218789</v>
          </cell>
        </row>
        <row r="19">
          <cell r="B19">
            <v>18544.450000000004</v>
          </cell>
          <cell r="C19">
            <v>18625.900000000001</v>
          </cell>
          <cell r="E19">
            <v>18660.57</v>
          </cell>
          <cell r="G19">
            <v>18711.176057000001</v>
          </cell>
          <cell r="I19">
            <v>18762.388292211399</v>
          </cell>
          <cell r="K19">
            <v>18864.207008699064</v>
          </cell>
        </row>
        <row r="20">
          <cell r="B20">
            <v>9542.4499999999989</v>
          </cell>
          <cell r="C20">
            <v>8396.9</v>
          </cell>
          <cell r="E20">
            <v>10180.999999999998</v>
          </cell>
          <cell r="G20">
            <v>10182.018100000001</v>
          </cell>
          <cell r="I20">
            <v>10184.138680636861</v>
          </cell>
          <cell r="K20">
            <v>10187.193922241051</v>
          </cell>
        </row>
        <row r="21">
          <cell r="B21">
            <v>4412.5200000000004</v>
          </cell>
          <cell r="C21">
            <v>3987.6</v>
          </cell>
          <cell r="E21">
            <v>4301</v>
          </cell>
          <cell r="G21">
            <v>4302.7908120000002</v>
          </cell>
          <cell r="I21">
            <v>4303.9917182514</v>
          </cell>
          <cell r="K21">
            <v>4304.9424655734492</v>
          </cell>
        </row>
        <row r="22">
          <cell r="B22">
            <v>1551.63</v>
          </cell>
          <cell r="C22">
            <v>1487.1999999999998</v>
          </cell>
          <cell r="E22">
            <v>1770</v>
          </cell>
          <cell r="G22">
            <v>1770.1770000000001</v>
          </cell>
          <cell r="I22">
            <v>1770.5454585421701</v>
          </cell>
          <cell r="K22">
            <v>1771.0766221797326</v>
          </cell>
        </row>
        <row r="23">
          <cell r="B23">
            <v>6553.2400000000007</v>
          </cell>
          <cell r="C23">
            <v>3357.2999999999997</v>
          </cell>
          <cell r="E23">
            <v>6120</v>
          </cell>
          <cell r="G23">
            <v>6120.6120000000001</v>
          </cell>
          <cell r="I23">
            <v>6121.8361224</v>
          </cell>
          <cell r="K23">
            <v>6123.6726732367197</v>
          </cell>
        </row>
        <row r="24">
          <cell r="B24">
            <v>39120.93</v>
          </cell>
          <cell r="C24">
            <v>39204.299999999988</v>
          </cell>
          <cell r="E24">
            <v>25694.999999999996</v>
          </cell>
          <cell r="G24">
            <v>25697.569499999998</v>
          </cell>
          <cell r="I24">
            <v>25702.709013899999</v>
          </cell>
          <cell r="K24">
            <v>25708.632805622939</v>
          </cell>
        </row>
        <row r="25">
          <cell r="B25">
            <v>44368.289999999994</v>
          </cell>
          <cell r="C25">
            <v>41558.46</v>
          </cell>
          <cell r="E25">
            <v>41562.615846000001</v>
          </cell>
          <cell r="G25">
            <v>41575.084630753801</v>
          </cell>
          <cell r="I25">
            <v>41583.719513784825</v>
          </cell>
          <cell r="K25">
            <v>41596.194629638965</v>
          </cell>
        </row>
        <row r="26">
          <cell r="B26">
            <v>7116.4400000000005</v>
          </cell>
          <cell r="C26">
            <v>7543.61</v>
          </cell>
          <cell r="E26">
            <v>7544.3643610000008</v>
          </cell>
          <cell r="G26">
            <v>7545.8732338722002</v>
          </cell>
          <cell r="I26">
            <v>7547.4393876087142</v>
          </cell>
          <cell r="K26">
            <v>7549.7036194249968</v>
          </cell>
        </row>
        <row r="27">
          <cell r="B27">
            <v>6984.64</v>
          </cell>
          <cell r="C27">
            <v>7308.92</v>
          </cell>
          <cell r="E27">
            <v>7309.6508919999997</v>
          </cell>
          <cell r="G27">
            <v>7311.1128221783983</v>
          </cell>
          <cell r="I27">
            <v>7312.5750447428345</v>
          </cell>
          <cell r="K27">
            <v>7314.7688172562575</v>
          </cell>
        </row>
        <row r="28">
          <cell r="B28">
            <v>35972.199999999997</v>
          </cell>
          <cell r="C28">
            <v>33660.390000000007</v>
          </cell>
          <cell r="E28">
            <v>33666.465407000003</v>
          </cell>
          <cell r="G28">
            <v>33662.360144334205</v>
          </cell>
          <cell r="I28">
            <v>33671.801984363068</v>
          </cell>
          <cell r="K28">
            <v>33681.903524958376</v>
          </cell>
        </row>
        <row r="29">
          <cell r="B29">
            <v>34799.58</v>
          </cell>
          <cell r="C29">
            <v>30908.229999999996</v>
          </cell>
          <cell r="E29">
            <v>30911.320823000002</v>
          </cell>
          <cell r="G29">
            <v>30917.503087164601</v>
          </cell>
          <cell r="I29">
            <v>30923.686587782031</v>
          </cell>
          <cell r="K29">
            <v>30930.53266465697</v>
          </cell>
        </row>
        <row r="30">
          <cell r="B30">
            <v>7201.09</v>
          </cell>
          <cell r="C30">
            <v>6708.47</v>
          </cell>
          <cell r="E30">
            <v>6709.1408470000006</v>
          </cell>
          <cell r="G30">
            <v>6710.4826751694</v>
          </cell>
          <cell r="I30">
            <v>6711.8247717044342</v>
          </cell>
          <cell r="K30">
            <v>6713.1671366587752</v>
          </cell>
        </row>
        <row r="49">
          <cell r="B49">
            <v>368567.36200000002</v>
          </cell>
          <cell r="C49">
            <v>322182.5</v>
          </cell>
          <cell r="E49">
            <v>298783.99035099999</v>
          </cell>
          <cell r="G49">
            <v>299629.544717349</v>
          </cell>
          <cell r="I49">
            <v>299719.43358076416</v>
          </cell>
          <cell r="K49">
            <v>299779.37746748031</v>
          </cell>
        </row>
        <row r="50">
          <cell r="B50">
            <v>167396.234</v>
          </cell>
          <cell r="C50">
            <v>134545.29999999999</v>
          </cell>
          <cell r="E50">
            <v>145331.53651099998</v>
          </cell>
          <cell r="G50">
            <v>148112.05178402201</v>
          </cell>
          <cell r="I50">
            <v>149280.6183695572</v>
          </cell>
          <cell r="K50">
            <v>150457.4646932311</v>
          </cell>
        </row>
        <row r="51">
          <cell r="B51">
            <v>85773</v>
          </cell>
          <cell r="G51">
            <v>124000.362473</v>
          </cell>
          <cell r="I51">
            <v>124000.362473</v>
          </cell>
          <cell r="K51">
            <v>124000.362473</v>
          </cell>
        </row>
        <row r="52">
          <cell r="B52">
            <v>17197.314999999999</v>
          </cell>
          <cell r="C52">
            <v>8370.1</v>
          </cell>
          <cell r="E52">
            <v>8371.074630000001</v>
          </cell>
          <cell r="G52">
            <v>8373.5859523890012</v>
          </cell>
          <cell r="I52">
            <v>8395.1268009714804</v>
          </cell>
          <cell r="K52">
            <v>8397.6453390117713</v>
          </cell>
        </row>
        <row r="53">
          <cell r="B53">
            <v>543208.95900000003</v>
          </cell>
          <cell r="C53">
            <v>628757</v>
          </cell>
          <cell r="G53">
            <v>635802.8677949761</v>
          </cell>
        </row>
        <row r="54">
          <cell r="B54">
            <v>410646.89999999991</v>
          </cell>
          <cell r="C54">
            <v>422177.70000000007</v>
          </cell>
          <cell r="E54">
            <v>494341.9</v>
          </cell>
          <cell r="G54">
            <v>513776.5</v>
          </cell>
          <cell r="I54">
            <v>538465.19999999995</v>
          </cell>
          <cell r="K54">
            <v>563298.1</v>
          </cell>
        </row>
        <row r="55">
          <cell r="B55">
            <v>188627.72699999996</v>
          </cell>
          <cell r="C55">
            <v>199794.69999999998</v>
          </cell>
          <cell r="E55">
            <v>216862.592</v>
          </cell>
          <cell r="G55">
            <v>225369.522784</v>
          </cell>
          <cell r="I55">
            <v>235187.9748708352</v>
          </cell>
          <cell r="K55">
            <v>245494.11134580936</v>
          </cell>
        </row>
        <row r="56">
          <cell r="B56">
            <v>89860.925000000003</v>
          </cell>
          <cell r="C56">
            <v>96444.099999999991</v>
          </cell>
          <cell r="E56">
            <v>111318.15015</v>
          </cell>
          <cell r="G56">
            <v>115043.69900009001</v>
          </cell>
          <cell r="I56">
            <v>119355.08541989002</v>
          </cell>
          <cell r="K56">
            <v>123884.56678551598</v>
          </cell>
        </row>
        <row r="57">
          <cell r="B57">
            <v>232093.49000000002</v>
          </cell>
          <cell r="C57">
            <v>169405.8</v>
          </cell>
          <cell r="E57">
            <v>288049.55752999999</v>
          </cell>
          <cell r="G57">
            <v>298852.44947518001</v>
          </cell>
          <cell r="I57">
            <v>311349.8321400226</v>
          </cell>
          <cell r="K57">
            <v>325857.48852645053</v>
          </cell>
        </row>
        <row r="58">
          <cell r="B58">
            <v>318486.18</v>
          </cell>
          <cell r="C58">
            <v>326874.49999999994</v>
          </cell>
          <cell r="E58">
            <v>326874.5</v>
          </cell>
          <cell r="G58">
            <v>328228.37677999993</v>
          </cell>
          <cell r="I58">
            <v>328326.84529303398</v>
          </cell>
          <cell r="K58">
            <v>328392.51066209259</v>
          </cell>
        </row>
        <row r="59">
          <cell r="B59">
            <v>203236.30000000002</v>
          </cell>
          <cell r="C59">
            <v>218980.1</v>
          </cell>
          <cell r="E59">
            <v>219199.08009999999</v>
          </cell>
          <cell r="G59">
            <v>224367.32660180496</v>
          </cell>
          <cell r="I59">
            <v>227147.2432534828</v>
          </cell>
          <cell r="K59">
            <v>229982.56605334353</v>
          </cell>
        </row>
        <row r="60">
          <cell r="B60">
            <v>33592.178</v>
          </cell>
          <cell r="C60">
            <v>37918.957999999999</v>
          </cell>
          <cell r="E60">
            <v>37922.749895800007</v>
          </cell>
          <cell r="G60">
            <v>39302.473209745629</v>
          </cell>
          <cell r="I60">
            <v>39946.392605307585</v>
          </cell>
          <cell r="K60">
            <v>40604.577913830195</v>
          </cell>
        </row>
        <row r="61">
          <cell r="B61">
            <v>32940.738999999994</v>
          </cell>
          <cell r="C61">
            <v>37480.899999999994</v>
          </cell>
          <cell r="E61">
            <v>37550.083060999998</v>
          </cell>
          <cell r="G61">
            <v>39141.633254673769</v>
          </cell>
          <cell r="I61">
            <v>39704.270694869127</v>
          </cell>
          <cell r="K61">
            <v>40279.022614019123</v>
          </cell>
        </row>
        <row r="62">
          <cell r="B62">
            <v>167581.80299999999</v>
          </cell>
          <cell r="C62">
            <v>172531.91713199997</v>
          </cell>
          <cell r="E62">
            <v>172583.07190022638</v>
          </cell>
          <cell r="G62">
            <v>182252.12349539978</v>
          </cell>
          <cell r="I62">
            <v>185071.70837661548</v>
          </cell>
          <cell r="K62">
            <v>187937.18344589905</v>
          </cell>
        </row>
        <row r="63">
          <cell r="B63">
            <v>159395.91399999999</v>
          </cell>
          <cell r="C63">
            <v>169320.40000000002</v>
          </cell>
          <cell r="E63">
            <v>169489.72040000002</v>
          </cell>
          <cell r="G63">
            <v>177353.38044888448</v>
          </cell>
          <cell r="I63">
            <v>180259.2680888022</v>
          </cell>
          <cell r="K63">
            <v>183214.72445326715</v>
          </cell>
        </row>
        <row r="64">
          <cell r="B64">
            <v>48910.003999999986</v>
          </cell>
          <cell r="C64">
            <v>49742.099999999991</v>
          </cell>
          <cell r="E64">
            <v>49975.750159999989</v>
          </cell>
          <cell r="G64">
            <v>51144.873274704405</v>
          </cell>
          <cell r="I64">
            <v>51625.042911299766</v>
          </cell>
          <cell r="K64">
            <v>52109.720728175402</v>
          </cell>
        </row>
        <row r="66">
          <cell r="B66">
            <v>48937</v>
          </cell>
          <cell r="C66">
            <v>41552</v>
          </cell>
          <cell r="E66">
            <v>41759.760000000002</v>
          </cell>
          <cell r="G66">
            <v>42010.31856</v>
          </cell>
          <cell r="I66">
            <v>42019.109809600195</v>
          </cell>
          <cell r="K66">
            <v>42031.715542543083</v>
          </cell>
        </row>
        <row r="67">
          <cell r="B67">
            <v>14460</v>
          </cell>
          <cell r="C67">
            <v>11961</v>
          </cell>
          <cell r="E67">
            <v>12020.805</v>
          </cell>
          <cell r="G67">
            <v>12092.929829999999</v>
          </cell>
          <cell r="I67">
            <v>12095.348415965998</v>
          </cell>
          <cell r="K67">
            <v>12098.977020490787</v>
          </cell>
        </row>
        <row r="68">
          <cell r="B68">
            <v>250635</v>
          </cell>
          <cell r="C68">
            <v>209374</v>
          </cell>
          <cell r="E68">
            <v>209766.74199999997</v>
          </cell>
          <cell r="G68">
            <v>211437.06633419995</v>
          </cell>
          <cell r="I68">
            <v>211481.20579360568</v>
          </cell>
          <cell r="K68">
            <v>211544.65015534378</v>
          </cell>
        </row>
        <row r="69">
          <cell r="B69">
            <v>5140676</v>
          </cell>
          <cell r="C69">
            <v>5778265</v>
          </cell>
          <cell r="E69">
            <v>5789821.5300000003</v>
          </cell>
          <cell r="G69">
            <v>5829651.7354080006</v>
          </cell>
          <cell r="I69">
            <v>5830817.6657550819</v>
          </cell>
          <cell r="K69">
            <v>5832544.376275748</v>
          </cell>
        </row>
        <row r="70">
          <cell r="B70">
            <v>2041</v>
          </cell>
          <cell r="C70">
            <v>1822</v>
          </cell>
          <cell r="E70">
            <v>1823.2470000000001</v>
          </cell>
          <cell r="G70">
            <v>1823.4293247000001</v>
          </cell>
          <cell r="I70">
            <v>1823.8064942831872</v>
          </cell>
          <cell r="K70">
            <v>1824.3536362314721</v>
          </cell>
        </row>
        <row r="71">
          <cell r="B71">
            <v>2482</v>
          </cell>
          <cell r="C71">
            <v>1787</v>
          </cell>
          <cell r="E71">
            <v>1809.1559999999997</v>
          </cell>
          <cell r="G71">
            <v>1838.8237519999998</v>
          </cell>
          <cell r="I71">
            <v>1839.1915167503996</v>
          </cell>
          <cell r="K71">
            <v>1839.7432742054248</v>
          </cell>
        </row>
        <row r="73">
          <cell r="B73">
            <v>23631.99</v>
          </cell>
          <cell r="C73">
            <v>28742.080000000005</v>
          </cell>
          <cell r="E73">
            <v>29409.225210000004</v>
          </cell>
          <cell r="G73">
            <v>31356.350980290008</v>
          </cell>
          <cell r="I73">
            <v>31551.442919864738</v>
          </cell>
          <cell r="K73">
            <v>31798.848972440952</v>
          </cell>
        </row>
        <row r="74">
          <cell r="B74">
            <v>18345.329999999998</v>
          </cell>
          <cell r="C74">
            <v>23418.960000000003</v>
          </cell>
          <cell r="E74">
            <v>23945.722460000001</v>
          </cell>
          <cell r="G74">
            <v>25963.457931620003</v>
          </cell>
          <cell r="I74">
            <v>26018.750448819486</v>
          </cell>
          <cell r="K74">
            <v>26100.189129508861</v>
          </cell>
        </row>
        <row r="75">
          <cell r="B75">
            <v>977.09999999999991</v>
          </cell>
          <cell r="C75">
            <v>1142.4000000000001</v>
          </cell>
          <cell r="E75">
            <v>1206.4848000000002</v>
          </cell>
          <cell r="G75">
            <v>1299.3841296000001</v>
          </cell>
          <cell r="I75">
            <v>1305.8810502480003</v>
          </cell>
          <cell r="K75">
            <v>1313.716336549488</v>
          </cell>
        </row>
        <row r="76">
          <cell r="B76">
            <v>25838.46</v>
          </cell>
          <cell r="C76">
            <v>22797.470000000005</v>
          </cell>
          <cell r="E76">
            <v>22861.895630000006</v>
          </cell>
          <cell r="G76">
            <v>23085.069860300006</v>
          </cell>
          <cell r="I76">
            <v>23089.686874272065</v>
          </cell>
          <cell r="K76">
            <v>23094.503785847479</v>
          </cell>
        </row>
        <row r="77">
          <cell r="B77">
            <v>691.15759999999989</v>
          </cell>
          <cell r="C77">
            <v>843.93230000000005</v>
          </cell>
          <cell r="E77">
            <v>845.6019354</v>
          </cell>
          <cell r="G77">
            <v>848.12049377699987</v>
          </cell>
          <cell r="I77">
            <v>848.95581552393594</v>
          </cell>
          <cell r="K77">
            <v>849.21233120951683</v>
          </cell>
        </row>
        <row r="78">
          <cell r="B78">
            <v>313.68000000000006</v>
          </cell>
          <cell r="C78">
            <v>321.20999999999998</v>
          </cell>
          <cell r="E78">
            <v>322.14031</v>
          </cell>
          <cell r="G78">
            <v>326.29474738999994</v>
          </cell>
          <cell r="I78">
            <v>326.45789476369498</v>
          </cell>
          <cell r="K78">
            <v>326.83631203648036</v>
          </cell>
        </row>
        <row r="79">
          <cell r="B79">
            <v>108.6</v>
          </cell>
          <cell r="C79">
            <v>65.5</v>
          </cell>
          <cell r="E79">
            <v>516</v>
          </cell>
          <cell r="G79">
            <v>516</v>
          </cell>
          <cell r="I79">
            <v>516</v>
          </cell>
          <cell r="K79">
            <v>516</v>
          </cell>
        </row>
        <row r="80">
          <cell r="B80">
            <v>46.670000000000009</v>
          </cell>
          <cell r="C80">
            <v>36.298999999999999</v>
          </cell>
          <cell r="E80">
            <v>36.335298999999999</v>
          </cell>
          <cell r="G80">
            <v>36.495567107999996</v>
          </cell>
          <cell r="I80">
            <v>36.510880374968998</v>
          </cell>
          <cell r="K80">
            <v>36.523979832019073</v>
          </cell>
        </row>
      </sheetData>
      <sheetData sheetId="8">
        <row r="11">
          <cell r="B11">
            <v>61274.05000000001</v>
          </cell>
          <cell r="C11">
            <v>61274.05</v>
          </cell>
          <cell r="E11">
            <v>61274.05</v>
          </cell>
          <cell r="G11">
            <v>61280.177405000002</v>
          </cell>
          <cell r="I11">
            <v>61292.433440480992</v>
          </cell>
          <cell r="K11">
            <v>61310.82117051314</v>
          </cell>
        </row>
        <row r="12">
          <cell r="B12">
            <v>44173.009999999995</v>
          </cell>
          <cell r="C12">
            <v>44173.009999999995</v>
          </cell>
          <cell r="E12">
            <v>44173.009999999995</v>
          </cell>
          <cell r="G12">
            <v>44177.427300999996</v>
          </cell>
          <cell r="I12">
            <v>44186.262786460196</v>
          </cell>
          <cell r="K12">
            <v>44199.518665296135</v>
          </cell>
        </row>
        <row r="13">
          <cell r="B13">
            <v>61274.05000000001</v>
          </cell>
          <cell r="C13">
            <v>61274.05</v>
          </cell>
          <cell r="E13">
            <v>61274.05</v>
          </cell>
          <cell r="G13">
            <v>61280.177405000002</v>
          </cell>
          <cell r="I13">
            <v>61292.433440480992</v>
          </cell>
          <cell r="K13">
            <v>61310.82117051314</v>
          </cell>
        </row>
        <row r="14">
          <cell r="B14">
            <v>44173.009999999995</v>
          </cell>
          <cell r="C14">
            <v>44173.009999999995</v>
          </cell>
          <cell r="E14">
            <v>44173.009999999995</v>
          </cell>
          <cell r="G14">
            <v>44177.427300999996</v>
          </cell>
          <cell r="I14">
            <v>44186.262786460196</v>
          </cell>
          <cell r="K14">
            <v>44199.518665296135</v>
          </cell>
        </row>
        <row r="15">
          <cell r="B15">
            <v>27706.21</v>
          </cell>
          <cell r="C15">
            <v>27706.21</v>
          </cell>
          <cell r="E15">
            <v>27706.21</v>
          </cell>
          <cell r="G15">
            <v>27708.980621000002</v>
          </cell>
          <cell r="I15">
            <v>27714.522417124201</v>
          </cell>
          <cell r="K15">
            <v>27722.83677384934</v>
          </cell>
        </row>
        <row r="16">
          <cell r="B16">
            <v>10795.880000000001</v>
          </cell>
          <cell r="C16">
            <v>10795.880000000001</v>
          </cell>
          <cell r="E16">
            <v>10369.380000000001</v>
          </cell>
          <cell r="G16">
            <v>10370.416938000002</v>
          </cell>
          <cell r="I16">
            <v>10372.491021387601</v>
          </cell>
          <cell r="K16">
            <v>10375.602768694016</v>
          </cell>
        </row>
        <row r="17">
          <cell r="B17">
            <v>14252.670000000002</v>
          </cell>
          <cell r="C17">
            <v>11794.86</v>
          </cell>
          <cell r="E17">
            <v>11794.86</v>
          </cell>
          <cell r="G17">
            <v>11794.86</v>
          </cell>
          <cell r="I17">
            <v>11794.86</v>
          </cell>
          <cell r="K17">
            <v>11794.86</v>
          </cell>
        </row>
        <row r="18">
          <cell r="B18">
            <v>1089.18</v>
          </cell>
          <cell r="C18">
            <v>1088.18</v>
          </cell>
          <cell r="E18">
            <v>1089.18</v>
          </cell>
          <cell r="G18">
            <v>1089.2889180000002</v>
          </cell>
          <cell r="I18">
            <v>1089.5067757836002</v>
          </cell>
          <cell r="K18">
            <v>1089.8336278163354</v>
          </cell>
        </row>
        <row r="19">
          <cell r="B19">
            <v>6074.6100000000006</v>
          </cell>
          <cell r="C19">
            <v>6074.6100000000006</v>
          </cell>
          <cell r="E19">
            <v>6060.57</v>
          </cell>
          <cell r="G19">
            <v>6061.1760569999997</v>
          </cell>
          <cell r="I19">
            <v>6062.3882922113989</v>
          </cell>
          <cell r="K19">
            <v>6064.2070086990625</v>
          </cell>
        </row>
        <row r="20">
          <cell r="B20">
            <v>1768.5800000000002</v>
          </cell>
          <cell r="C20">
            <v>1764.14</v>
          </cell>
          <cell r="E20">
            <v>1764.14</v>
          </cell>
          <cell r="G20">
            <v>1764.3164140000001</v>
          </cell>
          <cell r="I20">
            <v>1764.6692772828001</v>
          </cell>
          <cell r="K20">
            <v>1765.198678065985</v>
          </cell>
        </row>
        <row r="21">
          <cell r="B21">
            <v>899.21999999999991</v>
          </cell>
          <cell r="C21">
            <v>899.21999999999991</v>
          </cell>
          <cell r="E21">
            <v>899.21999999999991</v>
          </cell>
          <cell r="G21">
            <v>899.30992199999991</v>
          </cell>
          <cell r="I21">
            <v>899.48978398439988</v>
          </cell>
          <cell r="K21">
            <v>899.75963091959522</v>
          </cell>
        </row>
        <row r="22">
          <cell r="B22">
            <v>327.83000000000004</v>
          </cell>
          <cell r="C22">
            <v>327.83000000000004</v>
          </cell>
          <cell r="E22">
            <v>327.83000000000004</v>
          </cell>
          <cell r="G22">
            <v>327.86278300000004</v>
          </cell>
          <cell r="I22">
            <v>327.92835555660002</v>
          </cell>
          <cell r="K22">
            <v>328.02673406326699</v>
          </cell>
        </row>
        <row r="23">
          <cell r="B23">
            <v>906.55</v>
          </cell>
          <cell r="C23">
            <v>888.21999999999991</v>
          </cell>
          <cell r="E23">
            <v>888.21999999999991</v>
          </cell>
          <cell r="G23">
            <v>888.30882199999996</v>
          </cell>
          <cell r="I23">
            <v>888.48648376439985</v>
          </cell>
          <cell r="K23">
            <v>888.75302970952919</v>
          </cell>
        </row>
        <row r="24">
          <cell r="B24">
            <v>9466.91</v>
          </cell>
          <cell r="C24">
            <v>9466.91</v>
          </cell>
          <cell r="E24">
            <v>7830.1499999999987</v>
          </cell>
          <cell r="G24">
            <v>7830.9330149999996</v>
          </cell>
          <cell r="I24">
            <v>7832.4992016030001</v>
          </cell>
          <cell r="K24">
            <v>7834.8489513634813</v>
          </cell>
        </row>
        <row r="25">
          <cell r="B25">
            <v>8791.84</v>
          </cell>
          <cell r="C25">
            <v>9584.64</v>
          </cell>
          <cell r="E25">
            <v>9585.5984640000006</v>
          </cell>
          <cell r="G25">
            <v>9588.4741435392007</v>
          </cell>
          <cell r="I25">
            <v>9590.3918383679083</v>
          </cell>
          <cell r="K25">
            <v>9593.2689559194187</v>
          </cell>
        </row>
        <row r="26">
          <cell r="B26">
            <v>1937.94</v>
          </cell>
          <cell r="C26">
            <v>1847.4099999999999</v>
          </cell>
          <cell r="E26">
            <v>1847.5947409999999</v>
          </cell>
          <cell r="G26">
            <v>1847.9642599481999</v>
          </cell>
          <cell r="I26">
            <v>1848.3338528001896</v>
          </cell>
          <cell r="K26">
            <v>1848.8883529560296</v>
          </cell>
        </row>
        <row r="27">
          <cell r="B27">
            <v>1914.47</v>
          </cell>
          <cell r="C27">
            <v>1807.48</v>
          </cell>
          <cell r="E27">
            <v>1807.660748</v>
          </cell>
          <cell r="G27">
            <v>1808.0222801495997</v>
          </cell>
          <cell r="I27">
            <v>1808.3838846056296</v>
          </cell>
          <cell r="K27">
            <v>1808.9263997710116</v>
          </cell>
        </row>
        <row r="28">
          <cell r="B28">
            <v>6374.04</v>
          </cell>
          <cell r="C28">
            <v>6566.71</v>
          </cell>
          <cell r="E28">
            <v>6567.3666710000007</v>
          </cell>
          <cell r="G28">
            <v>6568.6801443342001</v>
          </cell>
          <cell r="I28">
            <v>6569.9938803630675</v>
          </cell>
          <cell r="K28">
            <v>6571.9648785271766</v>
          </cell>
        </row>
        <row r="29">
          <cell r="B29">
            <v>6115.6500000000005</v>
          </cell>
          <cell r="C29">
            <v>6610.0900000000011</v>
          </cell>
          <cell r="E29">
            <v>6610.7510090000023</v>
          </cell>
          <cell r="G29">
            <v>6612.0731592018019</v>
          </cell>
          <cell r="I29">
            <v>6613.3955738336417</v>
          </cell>
          <cell r="K29">
            <v>6615.3795925057921</v>
          </cell>
        </row>
        <row r="30">
          <cell r="B30">
            <v>1108.71</v>
          </cell>
          <cell r="C30">
            <v>1089.74</v>
          </cell>
          <cell r="E30">
            <v>1089.848974</v>
          </cell>
          <cell r="G30">
            <v>1090.0669437948</v>
          </cell>
          <cell r="I30">
            <v>1090.2849571835588</v>
          </cell>
          <cell r="K30">
            <v>1090.5030141749955</v>
          </cell>
        </row>
        <row r="49">
          <cell r="B49">
            <v>82579.548999999985</v>
          </cell>
          <cell r="C49">
            <v>82579.548999999985</v>
          </cell>
          <cell r="E49">
            <v>82662.128548999972</v>
          </cell>
          <cell r="G49">
            <v>83075.439191744968</v>
          </cell>
          <cell r="I49">
            <v>83100.361823502491</v>
          </cell>
          <cell r="K49">
            <v>83116.981895867182</v>
          </cell>
        </row>
        <row r="50">
          <cell r="B50">
            <v>32125.510999999999</v>
          </cell>
          <cell r="C50">
            <v>32125.510999999999</v>
          </cell>
          <cell r="E50">
            <v>32157.636511000001</v>
          </cell>
          <cell r="G50">
            <v>32221.951784022003</v>
          </cell>
          <cell r="I50">
            <v>32231.618369557211</v>
          </cell>
          <cell r="K50">
            <v>32238.064693231121</v>
          </cell>
        </row>
        <row r="51">
          <cell r="B51">
            <v>29324.729999999996</v>
          </cell>
          <cell r="C51">
            <v>29324.729999999996</v>
          </cell>
          <cell r="E51">
            <v>29324.729999999996</v>
          </cell>
          <cell r="G51">
            <v>29327.662473</v>
          </cell>
          <cell r="I51">
            <v>29327.662473</v>
          </cell>
          <cell r="K51">
            <v>29327.662473</v>
          </cell>
        </row>
        <row r="52">
          <cell r="B52">
            <v>2010.7149999999999</v>
          </cell>
          <cell r="C52">
            <v>1376.2</v>
          </cell>
          <cell r="E52">
            <v>1376.47524</v>
          </cell>
          <cell r="G52">
            <v>1376.888182572</v>
          </cell>
          <cell r="I52">
            <v>1377.4389378450289</v>
          </cell>
          <cell r="K52">
            <v>1377.8521695263823</v>
          </cell>
        </row>
        <row r="53">
          <cell r="B53">
            <v>162124.25600000002</v>
          </cell>
          <cell r="C53">
            <v>162124.25600000002</v>
          </cell>
          <cell r="E53">
            <v>162448.50451200001</v>
          </cell>
          <cell r="G53">
            <v>163098.29853004802</v>
          </cell>
          <cell r="I53">
            <v>163147.22801960702</v>
          </cell>
          <cell r="K53">
            <v>163179.85746521092</v>
          </cell>
        </row>
        <row r="54">
          <cell r="B54">
            <v>66142.81700000001</v>
          </cell>
          <cell r="C54">
            <v>66142.81700000001</v>
          </cell>
          <cell r="E54">
            <v>67100</v>
          </cell>
          <cell r="G54">
            <v>67308.7</v>
          </cell>
          <cell r="I54">
            <v>69674</v>
          </cell>
          <cell r="K54">
            <v>71067.399999999994</v>
          </cell>
        </row>
        <row r="55">
          <cell r="B55">
            <v>29115.392000000003</v>
          </cell>
          <cell r="C55">
            <v>29115.392000000003</v>
          </cell>
          <cell r="E55">
            <v>29115.392000000003</v>
          </cell>
          <cell r="G55">
            <v>29173.622784000007</v>
          </cell>
          <cell r="I55">
            <v>29182.374870835207</v>
          </cell>
          <cell r="K55">
            <v>29188.211345809374</v>
          </cell>
        </row>
        <row r="56">
          <cell r="B56">
            <v>17942.735000000001</v>
          </cell>
          <cell r="C56">
            <v>28900.300000000003</v>
          </cell>
          <cell r="E56">
            <v>28914.75015</v>
          </cell>
          <cell r="G56">
            <v>28932.099000090002</v>
          </cell>
          <cell r="I56">
            <v>28937.885419890019</v>
          </cell>
          <cell r="K56">
            <v>28946.566785515985</v>
          </cell>
        </row>
        <row r="57">
          <cell r="B57">
            <v>21127.53</v>
          </cell>
          <cell r="C57">
            <v>21127.53</v>
          </cell>
          <cell r="E57">
            <v>21148.657529999997</v>
          </cell>
          <cell r="G57">
            <v>21275.549475179996</v>
          </cell>
          <cell r="I57">
            <v>21281.932140022549</v>
          </cell>
          <cell r="K57">
            <v>21286.188526450554</v>
          </cell>
        </row>
        <row r="58">
          <cell r="B58">
            <v>46656.659999999996</v>
          </cell>
          <cell r="C58">
            <v>46656.659999999996</v>
          </cell>
          <cell r="E58">
            <v>46656.66</v>
          </cell>
          <cell r="G58">
            <v>47169.883260000002</v>
          </cell>
          <cell r="I58">
            <v>47184.034224978008</v>
          </cell>
          <cell r="K58">
            <v>47193.471031822999</v>
          </cell>
        </row>
        <row r="59">
          <cell r="B59">
            <v>25697.825000000001</v>
          </cell>
          <cell r="C59">
            <v>25697.825000000001</v>
          </cell>
          <cell r="E59">
            <v>25723.522824999996</v>
          </cell>
          <cell r="G59">
            <v>26323.05839912999</v>
          </cell>
          <cell r="I59">
            <v>26644.26288693953</v>
          </cell>
          <cell r="K59">
            <v>26972.083239795284</v>
          </cell>
        </row>
        <row r="60">
          <cell r="B60">
            <v>5849.7960000000003</v>
          </cell>
          <cell r="C60">
            <v>5849.7960000000003</v>
          </cell>
          <cell r="E60">
            <v>5850.3809796000014</v>
          </cell>
          <cell r="G60">
            <v>6062.2068938045741</v>
          </cell>
          <cell r="I60">
            <v>6160.4340445462685</v>
          </cell>
          <cell r="K60">
            <v>6260.8786895557869</v>
          </cell>
        </row>
        <row r="61">
          <cell r="B61">
            <v>5778.7389999999996</v>
          </cell>
          <cell r="C61">
            <v>5778.7389999999996</v>
          </cell>
          <cell r="E61">
            <v>5784.517738999999</v>
          </cell>
          <cell r="G61">
            <v>6028.6729775348049</v>
          </cell>
          <cell r="I61">
            <v>6114.2970141001369</v>
          </cell>
          <cell r="K61">
            <v>6201.7571414492304</v>
          </cell>
        </row>
        <row r="62">
          <cell r="B62">
            <v>20810.481</v>
          </cell>
          <cell r="C62">
            <v>20810.481</v>
          </cell>
          <cell r="E62">
            <v>20831.291481</v>
          </cell>
          <cell r="G62">
            <v>22002.243372696779</v>
          </cell>
          <cell r="I62">
            <v>22336.743478691893</v>
          </cell>
          <cell r="K62">
            <v>22678.596169261531</v>
          </cell>
        </row>
        <row r="63">
          <cell r="B63">
            <v>18088.615000000002</v>
          </cell>
          <cell r="C63">
            <v>18088.615000000002</v>
          </cell>
          <cell r="E63">
            <v>18106.703614999999</v>
          </cell>
          <cell r="G63">
            <v>18943.399903686251</v>
          </cell>
          <cell r="I63">
            <v>19250.343601005658</v>
          </cell>
          <cell r="K63">
            <v>19564.216603351339</v>
          </cell>
        </row>
        <row r="64">
          <cell r="B64">
            <v>3765.085</v>
          </cell>
          <cell r="C64">
            <v>3765.085</v>
          </cell>
          <cell r="E64">
            <v>3768.850085</v>
          </cell>
          <cell r="G64">
            <v>3856.3047436823908</v>
          </cell>
          <cell r="I64">
            <v>3891.7896886728076</v>
          </cell>
          <cell r="K64">
            <v>3927.6011590300377</v>
          </cell>
        </row>
        <row r="66">
          <cell r="B66">
            <v>3058</v>
          </cell>
          <cell r="C66">
            <v>3058</v>
          </cell>
          <cell r="E66">
            <v>3073.2900000000004</v>
          </cell>
          <cell r="G66">
            <v>3091.7297400000007</v>
          </cell>
          <cell r="I66">
            <v>3092.3480859480005</v>
          </cell>
          <cell r="K66">
            <v>3093.2757903737847</v>
          </cell>
        </row>
        <row r="67">
          <cell r="B67">
            <v>1063</v>
          </cell>
          <cell r="C67">
            <v>1063</v>
          </cell>
          <cell r="E67">
            <v>1068.3150000000001</v>
          </cell>
          <cell r="G67">
            <v>1074.72489</v>
          </cell>
          <cell r="I67">
            <v>1074.9398349779999</v>
          </cell>
          <cell r="K67">
            <v>1075.2623169284932</v>
          </cell>
        </row>
        <row r="68">
          <cell r="B68">
            <v>26006</v>
          </cell>
          <cell r="C68">
            <v>26006</v>
          </cell>
          <cell r="E68">
            <v>26032.005999999994</v>
          </cell>
          <cell r="G68">
            <v>26232.45244619999</v>
          </cell>
          <cell r="I68">
            <v>26237.69893668923</v>
          </cell>
          <cell r="K68">
            <v>26245.57024637024</v>
          </cell>
        </row>
        <row r="69">
          <cell r="B69">
            <v>4927747</v>
          </cell>
          <cell r="C69">
            <v>5565336</v>
          </cell>
          <cell r="E69">
            <v>5576466.6720000003</v>
          </cell>
          <cell r="G69">
            <v>5604349.0053600008</v>
          </cell>
          <cell r="I69">
            <v>5605469.8751610722</v>
          </cell>
          <cell r="K69">
            <v>5607151.5161236199</v>
          </cell>
        </row>
        <row r="70">
          <cell r="B70">
            <v>575</v>
          </cell>
          <cell r="C70">
            <v>575</v>
          </cell>
          <cell r="E70">
            <v>575</v>
          </cell>
          <cell r="G70">
            <v>575.0575</v>
          </cell>
          <cell r="I70">
            <v>575.17251149999993</v>
          </cell>
          <cell r="K70">
            <v>575.34506325344989</v>
          </cell>
        </row>
        <row r="71">
          <cell r="B71">
            <v>1067</v>
          </cell>
          <cell r="C71">
            <v>1075</v>
          </cell>
          <cell r="E71">
            <v>1087.8999999999999</v>
          </cell>
          <cell r="G71">
            <v>1105.3063999999999</v>
          </cell>
          <cell r="I71">
            <v>1105.5274612799999</v>
          </cell>
          <cell r="K71">
            <v>1105.859119518384</v>
          </cell>
        </row>
        <row r="73">
          <cell r="B73">
            <v>17686.04</v>
          </cell>
          <cell r="C73">
            <v>22664.710000000006</v>
          </cell>
          <cell r="E73">
            <v>23185.998330000006</v>
          </cell>
          <cell r="G73">
            <v>24971.32020141001</v>
          </cell>
          <cell r="I73">
            <v>25096.17680241706</v>
          </cell>
          <cell r="K73">
            <v>25246.753863231559</v>
          </cell>
        </row>
        <row r="74">
          <cell r="B74">
            <v>17265.91</v>
          </cell>
          <cell r="C74">
            <v>22339.540000000005</v>
          </cell>
          <cell r="E74">
            <v>22853.349420000002</v>
          </cell>
          <cell r="G74">
            <v>24841.590819540004</v>
          </cell>
          <cell r="I74">
            <v>24891.274001179085</v>
          </cell>
          <cell r="K74">
            <v>24965.947823182618</v>
          </cell>
        </row>
        <row r="75">
          <cell r="B75">
            <v>103.19999999999999</v>
          </cell>
          <cell r="C75">
            <v>187.2</v>
          </cell>
          <cell r="E75">
            <v>201.61440000000002</v>
          </cell>
          <cell r="G75">
            <v>217.13870880000002</v>
          </cell>
          <cell r="I75">
            <v>218.224402344</v>
          </cell>
          <cell r="K75">
            <v>219.53374875806401</v>
          </cell>
        </row>
        <row r="76">
          <cell r="B76">
            <v>1983.39</v>
          </cell>
          <cell r="C76">
            <v>1983.39</v>
          </cell>
          <cell r="E76">
            <v>1985.37339</v>
          </cell>
          <cell r="G76">
            <v>1989.3441367800001</v>
          </cell>
          <cell r="I76">
            <v>1989.7420056073561</v>
          </cell>
          <cell r="K76">
            <v>1990.3389282090384</v>
          </cell>
        </row>
        <row r="77">
          <cell r="B77">
            <v>672.9283999999999</v>
          </cell>
          <cell r="C77">
            <v>825.70310000000006</v>
          </cell>
          <cell r="E77">
            <v>827.35450619999995</v>
          </cell>
          <cell r="G77">
            <v>829.83656971859989</v>
          </cell>
          <cell r="I77">
            <v>830.6664062883184</v>
          </cell>
          <cell r="K77">
            <v>830.91560621020506</v>
          </cell>
        </row>
        <row r="78">
          <cell r="B78">
            <v>33.32</v>
          </cell>
          <cell r="C78">
            <v>33.32</v>
          </cell>
          <cell r="E78">
            <v>33.38664</v>
          </cell>
          <cell r="G78">
            <v>33.787279680000005</v>
          </cell>
          <cell r="I78">
            <v>33.804173319840004</v>
          </cell>
          <cell r="K78">
            <v>34.006998359759038</v>
          </cell>
        </row>
        <row r="80">
          <cell r="B80">
            <v>6.9290000000000012</v>
          </cell>
          <cell r="C80">
            <v>7.1290000000000004</v>
          </cell>
          <cell r="E80">
            <v>7.1361289999999995</v>
          </cell>
          <cell r="G80">
            <v>7.1504012579999996</v>
          </cell>
          <cell r="I80">
            <v>7.1539764586289998</v>
          </cell>
          <cell r="K80">
            <v>7.1582688445041773</v>
          </cell>
        </row>
      </sheetData>
      <sheetData sheetId="9">
        <row r="11">
          <cell r="B11">
            <v>177239.90000000002</v>
          </cell>
          <cell r="C11">
            <v>157910.55000000002</v>
          </cell>
          <cell r="E11">
            <v>165768.94999999998</v>
          </cell>
          <cell r="G11">
            <v>165785.52689500002</v>
          </cell>
          <cell r="I11">
            <v>165820.34185564797</v>
          </cell>
          <cell r="K11">
            <v>165870.08795820468</v>
          </cell>
        </row>
        <row r="12">
          <cell r="B12">
            <v>130640.70000000001</v>
          </cell>
          <cell r="C12">
            <v>110843.26</v>
          </cell>
          <cell r="E12">
            <v>120696.99</v>
          </cell>
          <cell r="G12">
            <v>120709.059699</v>
          </cell>
          <cell r="I12">
            <v>120733.20151093981</v>
          </cell>
          <cell r="K12">
            <v>120757.34815124198</v>
          </cell>
        </row>
        <row r="13">
          <cell r="B13">
            <v>177342.36000000002</v>
          </cell>
          <cell r="C13">
            <v>157910.55000000002</v>
          </cell>
          <cell r="E13">
            <v>165768.94999999998</v>
          </cell>
          <cell r="G13">
            <v>165785.52689500002</v>
          </cell>
          <cell r="I13">
            <v>165820.34185564797</v>
          </cell>
          <cell r="K13">
            <v>165870.08795820468</v>
          </cell>
        </row>
        <row r="14">
          <cell r="B14">
            <v>130744.37000000001</v>
          </cell>
          <cell r="C14">
            <v>110843.26</v>
          </cell>
          <cell r="E14">
            <v>120696.99</v>
          </cell>
          <cell r="G14">
            <v>120709.059699</v>
          </cell>
          <cell r="I14">
            <v>120733.20151093981</v>
          </cell>
          <cell r="K14">
            <v>120757.34815124198</v>
          </cell>
        </row>
        <row r="15">
          <cell r="B15">
            <v>81858.820000000007</v>
          </cell>
          <cell r="C15">
            <v>73450.590000000011</v>
          </cell>
          <cell r="E15">
            <v>72093.790000000008</v>
          </cell>
          <cell r="G15">
            <v>72100.999379000015</v>
          </cell>
          <cell r="I15">
            <v>72116.140588869603</v>
          </cell>
          <cell r="K15">
            <v>72137.775431046262</v>
          </cell>
        </row>
        <row r="16">
          <cell r="B16">
            <v>35748.57</v>
          </cell>
          <cell r="C16">
            <v>29339.620000000003</v>
          </cell>
          <cell r="E16">
            <v>32309.62</v>
          </cell>
          <cell r="G16">
            <v>32312.850962</v>
          </cell>
          <cell r="I16">
            <v>32319.313532192398</v>
          </cell>
          <cell r="K16">
            <v>32329.009326252057</v>
          </cell>
        </row>
        <row r="17">
          <cell r="B17">
            <v>35267.25</v>
          </cell>
          <cell r="C17">
            <v>33001.440000000002</v>
          </cell>
          <cell r="E17">
            <v>47805.14</v>
          </cell>
          <cell r="G17">
            <v>47805.14</v>
          </cell>
          <cell r="I17">
            <v>47805.14</v>
          </cell>
          <cell r="K17">
            <v>47805.14</v>
          </cell>
        </row>
        <row r="18">
          <cell r="B18">
            <v>4633.2299999999996</v>
          </cell>
          <cell r="C18">
            <v>2514.0799999999981</v>
          </cell>
          <cell r="E18">
            <v>6041.82</v>
          </cell>
          <cell r="G18">
            <v>6042.4241819999997</v>
          </cell>
          <cell r="I18">
            <v>6043.6930910782203</v>
          </cell>
          <cell r="K18">
            <v>6045.5061990055437</v>
          </cell>
        </row>
        <row r="19">
          <cell r="B19">
            <v>12469.840000000002</v>
          </cell>
          <cell r="C19">
            <v>12551.289999999999</v>
          </cell>
          <cell r="E19">
            <v>12600</v>
          </cell>
          <cell r="G19">
            <v>12650</v>
          </cell>
          <cell r="I19">
            <v>12700</v>
          </cell>
          <cell r="K19">
            <v>12800</v>
          </cell>
        </row>
        <row r="20">
          <cell r="B20">
            <v>7773.869999999999</v>
          </cell>
          <cell r="C20">
            <v>6632.76</v>
          </cell>
          <cell r="E20">
            <v>8416.8599999999988</v>
          </cell>
          <cell r="G20">
            <v>8417.7016860000003</v>
          </cell>
          <cell r="I20">
            <v>8419.46940335406</v>
          </cell>
          <cell r="K20">
            <v>8421.9952441750665</v>
          </cell>
        </row>
        <row r="21">
          <cell r="B21">
            <v>3513.3</v>
          </cell>
          <cell r="C21">
            <v>3088.38</v>
          </cell>
          <cell r="E21">
            <v>3401.78</v>
          </cell>
          <cell r="G21">
            <v>3403.4808900000003</v>
          </cell>
          <cell r="I21">
            <v>3404.5019342670003</v>
          </cell>
          <cell r="K21">
            <v>3405.1828346538537</v>
          </cell>
        </row>
        <row r="22">
          <cell r="B22">
            <v>1223.8</v>
          </cell>
          <cell r="C22">
            <v>1159.3699999999999</v>
          </cell>
          <cell r="E22">
            <v>1442.1699999999998</v>
          </cell>
          <cell r="G22">
            <v>1442.3142170000001</v>
          </cell>
          <cell r="I22">
            <v>1442.61710298557</v>
          </cell>
          <cell r="K22">
            <v>1443.0498881164656</v>
          </cell>
        </row>
        <row r="23">
          <cell r="B23">
            <v>5646.6900000000005</v>
          </cell>
          <cell r="C23">
            <v>2469.08</v>
          </cell>
          <cell r="E23">
            <v>5231.78</v>
          </cell>
          <cell r="G23">
            <v>5232.3031780000001</v>
          </cell>
          <cell r="I23">
            <v>5233.3496386356001</v>
          </cell>
          <cell r="K23">
            <v>5234.9196435271906</v>
          </cell>
        </row>
        <row r="24">
          <cell r="B24">
            <v>29654.02</v>
          </cell>
          <cell r="C24">
            <v>29737.389999999992</v>
          </cell>
          <cell r="E24">
            <v>17864.849999999999</v>
          </cell>
          <cell r="G24">
            <v>17866.636484999999</v>
          </cell>
          <cell r="I24">
            <v>17870.209812296998</v>
          </cell>
          <cell r="K24">
            <v>17873.783854259458</v>
          </cell>
        </row>
        <row r="25">
          <cell r="B25">
            <v>35576.449999999997</v>
          </cell>
          <cell r="C25">
            <v>31973.82</v>
          </cell>
          <cell r="E25">
            <v>31977.017382000002</v>
          </cell>
          <cell r="G25">
            <v>31986.610487214602</v>
          </cell>
          <cell r="I25">
            <v>31993.327675416916</v>
          </cell>
          <cell r="K25">
            <v>32002.925673719543</v>
          </cell>
        </row>
        <row r="26">
          <cell r="B26">
            <v>5178.5</v>
          </cell>
          <cell r="C26">
            <v>5696.2</v>
          </cell>
          <cell r="E26">
            <v>5696.7696200000009</v>
          </cell>
          <cell r="G26">
            <v>5697.9089739240007</v>
          </cell>
          <cell r="I26">
            <v>5699.1055348085247</v>
          </cell>
          <cell r="K26">
            <v>5700.8152664689669</v>
          </cell>
        </row>
        <row r="27">
          <cell r="B27">
            <v>5070.17</v>
          </cell>
          <cell r="C27">
            <v>5501.44</v>
          </cell>
          <cell r="E27">
            <v>5501.9901439999994</v>
          </cell>
          <cell r="G27">
            <v>5503.0905420287991</v>
          </cell>
          <cell r="I27">
            <v>5504.1911601372049</v>
          </cell>
          <cell r="K27">
            <v>5505.8424174852462</v>
          </cell>
        </row>
        <row r="28">
          <cell r="B28">
            <v>29598.16</v>
          </cell>
          <cell r="C28">
            <v>27093.680000000004</v>
          </cell>
          <cell r="E28">
            <v>27099.098736000004</v>
          </cell>
          <cell r="G28">
            <v>27093.680000000004</v>
          </cell>
          <cell r="I28">
            <v>27101.808104000003</v>
          </cell>
          <cell r="K28">
            <v>27109.938646431201</v>
          </cell>
        </row>
        <row r="29">
          <cell r="B29">
            <v>28683.93</v>
          </cell>
          <cell r="C29">
            <v>24298.139999999996</v>
          </cell>
          <cell r="E29">
            <v>24300.569813999999</v>
          </cell>
          <cell r="G29">
            <v>24305.429927962799</v>
          </cell>
          <cell r="I29">
            <v>24310.29101394839</v>
          </cell>
          <cell r="K29">
            <v>24315.153072151177</v>
          </cell>
        </row>
        <row r="30">
          <cell r="B30">
            <v>6092.38</v>
          </cell>
          <cell r="C30">
            <v>5618.7300000000005</v>
          </cell>
          <cell r="E30">
            <v>5619.291873000001</v>
          </cell>
          <cell r="G30">
            <v>5620.4157313746</v>
          </cell>
          <cell r="I30">
            <v>5621.5398145208756</v>
          </cell>
          <cell r="K30">
            <v>5622.6641224837795</v>
          </cell>
        </row>
        <row r="49">
          <cell r="B49">
            <v>285987.81300000002</v>
          </cell>
          <cell r="C49">
            <v>239602.951</v>
          </cell>
          <cell r="E49">
            <v>216121.861802</v>
          </cell>
          <cell r="G49">
            <v>216554.10552560401</v>
          </cell>
          <cell r="I49">
            <v>216619.07175726167</v>
          </cell>
          <cell r="K49">
            <v>216662.39557161313</v>
          </cell>
        </row>
        <row r="50">
          <cell r="B50">
            <v>135270.723</v>
          </cell>
          <cell r="C50">
            <v>102419.789</v>
          </cell>
          <cell r="E50">
            <v>113173.9</v>
          </cell>
          <cell r="G50">
            <v>115890.1</v>
          </cell>
          <cell r="I50">
            <v>117049</v>
          </cell>
          <cell r="K50">
            <v>118219.4</v>
          </cell>
        </row>
        <row r="51">
          <cell r="B51">
            <v>56448.27</v>
          </cell>
          <cell r="C51">
            <v>89333.669999999984</v>
          </cell>
          <cell r="E51">
            <v>89333.669999999984</v>
          </cell>
          <cell r="G51">
            <v>94672.7</v>
          </cell>
          <cell r="I51">
            <v>94672.7</v>
          </cell>
          <cell r="K51">
            <v>94672.7</v>
          </cell>
        </row>
        <row r="52">
          <cell r="B52">
            <v>15186.6</v>
          </cell>
          <cell r="C52">
            <v>6993.9</v>
          </cell>
          <cell r="E52">
            <v>6994.5993900000003</v>
          </cell>
          <cell r="G52">
            <v>6996.6977698170012</v>
          </cell>
          <cell r="I52">
            <v>7017.6878631264517</v>
          </cell>
          <cell r="K52">
            <v>7019.7931694853896</v>
          </cell>
        </row>
        <row r="53">
          <cell r="B53">
            <v>381084.70300000004</v>
          </cell>
          <cell r="C53">
            <v>466632.74400000001</v>
          </cell>
          <cell r="E53">
            <v>467099.37674400001</v>
          </cell>
          <cell r="G53">
            <v>472704.56926492805</v>
          </cell>
          <cell r="I53">
            <v>472846.38063570752</v>
          </cell>
          <cell r="K53">
            <v>472940.94991183467</v>
          </cell>
        </row>
        <row r="54">
          <cell r="B54">
            <v>344504.08299999993</v>
          </cell>
          <cell r="C54">
            <v>356034.88300000003</v>
          </cell>
          <cell r="E54">
            <v>427241.9</v>
          </cell>
          <cell r="G54">
            <v>446467.8</v>
          </cell>
          <cell r="I54">
            <v>468791.2</v>
          </cell>
          <cell r="K54">
            <v>492230.7</v>
          </cell>
        </row>
        <row r="55">
          <cell r="B55">
            <v>159512.33499999996</v>
          </cell>
          <cell r="C55">
            <v>170679.30799999999</v>
          </cell>
          <cell r="E55">
            <v>187747.20000000001</v>
          </cell>
          <cell r="G55">
            <v>196195.9</v>
          </cell>
          <cell r="I55">
            <v>206005.6</v>
          </cell>
          <cell r="K55">
            <v>216305.9</v>
          </cell>
        </row>
        <row r="56">
          <cell r="B56">
            <v>71918.19</v>
          </cell>
          <cell r="C56">
            <v>67543.799999999988</v>
          </cell>
          <cell r="E56">
            <v>82403.399999999994</v>
          </cell>
          <cell r="G56">
            <v>86111.6</v>
          </cell>
          <cell r="I56">
            <v>90417.2</v>
          </cell>
          <cell r="K56">
            <v>94938</v>
          </cell>
        </row>
        <row r="57">
          <cell r="B57">
            <v>210965.96000000002</v>
          </cell>
          <cell r="C57">
            <v>148278.26999999999</v>
          </cell>
          <cell r="E57">
            <v>266900.90000000002</v>
          </cell>
          <cell r="G57">
            <v>277576.90000000002</v>
          </cell>
          <cell r="I57">
            <v>290067.90000000002</v>
          </cell>
          <cell r="K57">
            <v>304571.3</v>
          </cell>
        </row>
        <row r="58">
          <cell r="B58">
            <v>271829.52</v>
          </cell>
          <cell r="C58">
            <v>280217.83999999997</v>
          </cell>
          <cell r="E58">
            <v>280217.83999999997</v>
          </cell>
          <cell r="G58">
            <v>281058.49351999996</v>
          </cell>
          <cell r="I58">
            <v>281142.81106805598</v>
          </cell>
          <cell r="K58">
            <v>281199.03963026957</v>
          </cell>
        </row>
        <row r="59">
          <cell r="B59">
            <v>177538.47500000001</v>
          </cell>
          <cell r="C59">
            <v>193282.27499999999</v>
          </cell>
          <cell r="E59">
            <v>193475.557275</v>
          </cell>
          <cell r="G59">
            <v>198044.26820267498</v>
          </cell>
          <cell r="I59">
            <v>200502.98036654326</v>
          </cell>
          <cell r="K59">
            <v>203010.48281354824</v>
          </cell>
        </row>
        <row r="60">
          <cell r="B60">
            <v>27742.381999999998</v>
          </cell>
          <cell r="C60">
            <v>32069.162</v>
          </cell>
          <cell r="E60">
            <v>32072.368916200005</v>
          </cell>
          <cell r="G60">
            <v>33240.266315941051</v>
          </cell>
          <cell r="I60">
            <v>33785.958560761319</v>
          </cell>
          <cell r="K60">
            <v>34343.699224274409</v>
          </cell>
        </row>
        <row r="61">
          <cell r="B61">
            <v>27161.999999999996</v>
          </cell>
          <cell r="C61">
            <v>31702.160999999996</v>
          </cell>
          <cell r="E61">
            <v>31765.565321999999</v>
          </cell>
          <cell r="G61">
            <v>33112.960277138962</v>
          </cell>
          <cell r="I61">
            <v>33589.973680768991</v>
          </cell>
          <cell r="K61">
            <v>34077.265472569896</v>
          </cell>
        </row>
        <row r="62">
          <cell r="B62">
            <v>146771.32199999999</v>
          </cell>
          <cell r="C62">
            <v>151721.43613199997</v>
          </cell>
          <cell r="E62">
            <v>151751.78041922639</v>
          </cell>
          <cell r="G62">
            <v>160249.88012270301</v>
          </cell>
          <cell r="I62">
            <v>162734.96489792358</v>
          </cell>
          <cell r="K62">
            <v>165258.58727663753</v>
          </cell>
        </row>
        <row r="63">
          <cell r="B63">
            <v>141307.299</v>
          </cell>
          <cell r="C63">
            <v>151231.78500000003</v>
          </cell>
          <cell r="E63">
            <v>151383.01678500001</v>
          </cell>
          <cell r="G63">
            <v>158409.98054519822</v>
          </cell>
          <cell r="I63">
            <v>161008.92448779655</v>
          </cell>
          <cell r="K63">
            <v>163650.5078499158</v>
          </cell>
        </row>
        <row r="64">
          <cell r="B64">
            <v>45144.918999999987</v>
          </cell>
          <cell r="C64">
            <v>45977.014999999992</v>
          </cell>
          <cell r="E64">
            <v>46206.90007499999</v>
          </cell>
          <cell r="G64">
            <v>47288.568531022014</v>
          </cell>
          <cell r="I64">
            <v>47733.253222626961</v>
          </cell>
          <cell r="K64">
            <v>48182.119569145361</v>
          </cell>
        </row>
        <row r="66">
          <cell r="B66">
            <v>45879</v>
          </cell>
          <cell r="C66">
            <v>38494</v>
          </cell>
          <cell r="E66">
            <v>38686.47</v>
          </cell>
          <cell r="G66">
            <v>38918.588819999997</v>
          </cell>
          <cell r="I66">
            <v>38926.761723652198</v>
          </cell>
          <cell r="K66">
            <v>38938.439752169295</v>
          </cell>
        </row>
        <row r="67">
          <cell r="B67">
            <v>13397</v>
          </cell>
          <cell r="C67">
            <v>10898</v>
          </cell>
          <cell r="E67">
            <v>10952.49</v>
          </cell>
          <cell r="G67">
            <v>11018.20494</v>
          </cell>
          <cell r="I67">
            <v>11020.408580987998</v>
          </cell>
          <cell r="K67">
            <v>11023.714703562295</v>
          </cell>
        </row>
        <row r="68">
          <cell r="B68">
            <v>224629</v>
          </cell>
          <cell r="C68">
            <v>183368</v>
          </cell>
          <cell r="E68">
            <v>183734.73599999998</v>
          </cell>
          <cell r="G68">
            <v>185204.61388799996</v>
          </cell>
          <cell r="I68">
            <v>185243.50685691644</v>
          </cell>
          <cell r="K68">
            <v>185299.07990897354</v>
          </cell>
        </row>
        <row r="69">
          <cell r="B69">
            <v>212929</v>
          </cell>
          <cell r="C69">
            <v>212929</v>
          </cell>
          <cell r="E69">
            <v>213354.85800000001</v>
          </cell>
          <cell r="G69">
            <v>225302.730048</v>
          </cell>
          <cell r="I69">
            <v>225347.79059400957</v>
          </cell>
          <cell r="K69">
            <v>225392.86015212839</v>
          </cell>
        </row>
        <row r="70">
          <cell r="B70">
            <v>1466</v>
          </cell>
          <cell r="C70">
            <v>1247</v>
          </cell>
          <cell r="E70">
            <v>1248.2470000000001</v>
          </cell>
          <cell r="G70">
            <v>1248.3718247000002</v>
          </cell>
          <cell r="I70">
            <v>1248.6339827831873</v>
          </cell>
          <cell r="K70">
            <v>1249.0085729780224</v>
          </cell>
        </row>
        <row r="71">
          <cell r="B71">
            <v>1415</v>
          </cell>
          <cell r="C71">
            <v>712</v>
          </cell>
          <cell r="E71">
            <v>721.25599999999986</v>
          </cell>
          <cell r="G71">
            <v>733.51735199999985</v>
          </cell>
          <cell r="I71">
            <v>733.66405547039972</v>
          </cell>
          <cell r="K71">
            <v>733.8841546870409</v>
          </cell>
        </row>
        <row r="73">
          <cell r="B73">
            <v>5945.95</v>
          </cell>
          <cell r="C73">
            <v>6077.37</v>
          </cell>
          <cell r="E73">
            <v>6223.2268799999993</v>
          </cell>
          <cell r="G73">
            <v>6385.0307788799992</v>
          </cell>
          <cell r="I73">
            <v>6455.2661174476789</v>
          </cell>
          <cell r="K73">
            <v>6552.0951092093937</v>
          </cell>
        </row>
        <row r="74">
          <cell r="B74">
            <v>1079.4199999999998</v>
          </cell>
          <cell r="C74">
            <v>1079.4199999999998</v>
          </cell>
          <cell r="E74">
            <v>1092.3730399999999</v>
          </cell>
          <cell r="G74">
            <v>1121.86711208</v>
          </cell>
          <cell r="I74">
            <v>1127.4764476404</v>
          </cell>
          <cell r="K74">
            <v>1134.2413063262422</v>
          </cell>
        </row>
        <row r="75">
          <cell r="B75">
            <v>873.9</v>
          </cell>
          <cell r="C75">
            <v>955.2</v>
          </cell>
          <cell r="E75">
            <v>1004.8704000000001</v>
          </cell>
          <cell r="G75">
            <v>1082.2454208000001</v>
          </cell>
          <cell r="I75">
            <v>1087.6566479040002</v>
          </cell>
          <cell r="K75">
            <v>1094.1825877914241</v>
          </cell>
        </row>
        <row r="76">
          <cell r="B76">
            <v>23855.07</v>
          </cell>
          <cell r="C76">
            <v>20814.080000000005</v>
          </cell>
          <cell r="E76">
            <v>20876.522240000006</v>
          </cell>
          <cell r="G76">
            <v>21095.725723520005</v>
          </cell>
          <cell r="I76">
            <v>21099.944868664708</v>
          </cell>
          <cell r="K76">
            <v>21104.16485763844</v>
          </cell>
        </row>
        <row r="77">
          <cell r="B77">
            <v>18.229200000000002</v>
          </cell>
          <cell r="C77">
            <v>18.229200000000002</v>
          </cell>
          <cell r="E77">
            <v>18.247429199999999</v>
          </cell>
          <cell r="G77">
            <v>18.2839240584</v>
          </cell>
          <cell r="I77">
            <v>18.289409235617519</v>
          </cell>
          <cell r="K77">
            <v>18.29672499931177</v>
          </cell>
        </row>
        <row r="78">
          <cell r="B78">
            <v>280.36000000000007</v>
          </cell>
          <cell r="C78">
            <v>287.89</v>
          </cell>
          <cell r="E78">
            <v>288.75367</v>
          </cell>
          <cell r="G78">
            <v>292.50746770999996</v>
          </cell>
          <cell r="I78">
            <v>292.65372144385498</v>
          </cell>
          <cell r="K78">
            <v>292.82931367672131</v>
          </cell>
        </row>
        <row r="79">
          <cell r="B79">
            <v>108.6</v>
          </cell>
          <cell r="C79">
            <v>65.5</v>
          </cell>
          <cell r="E79">
            <v>516</v>
          </cell>
          <cell r="G79">
            <v>516</v>
          </cell>
          <cell r="I79">
            <v>516</v>
          </cell>
          <cell r="K79">
            <v>516</v>
          </cell>
        </row>
        <row r="80">
          <cell r="B80">
            <v>39.741000000000007</v>
          </cell>
          <cell r="C80">
            <v>29.17</v>
          </cell>
          <cell r="E80">
            <v>29.199169999999999</v>
          </cell>
          <cell r="G80">
            <v>29.345165849999997</v>
          </cell>
          <cell r="I80">
            <v>29.356903916339999</v>
          </cell>
          <cell r="K80">
            <v>29.365710987514898</v>
          </cell>
        </row>
      </sheetData>
      <sheetData sheetId="10">
        <row r="11">
          <cell r="B11">
            <v>43961.05599999999</v>
          </cell>
          <cell r="C11">
            <v>42302.419999999991</v>
          </cell>
          <cell r="E11">
            <v>42302.419999999991</v>
          </cell>
          <cell r="G11">
            <v>42306.650241999989</v>
          </cell>
          <cell r="I11">
            <v>42327.803567120995</v>
          </cell>
          <cell r="K11">
            <v>42353.200249261266</v>
          </cell>
        </row>
        <row r="12">
          <cell r="B12">
            <v>32012.083999999995</v>
          </cell>
          <cell r="C12">
            <v>30970.302</v>
          </cell>
          <cell r="E12">
            <v>30970.302</v>
          </cell>
          <cell r="G12">
            <v>30973.399030200002</v>
          </cell>
          <cell r="I12">
            <v>30982.691049909059</v>
          </cell>
          <cell r="K12">
            <v>30995.084126329028</v>
          </cell>
        </row>
        <row r="13">
          <cell r="B13">
            <v>43961.05599999999</v>
          </cell>
          <cell r="C13">
            <v>42302.419999999991</v>
          </cell>
          <cell r="E13">
            <v>42302.419999999991</v>
          </cell>
          <cell r="G13">
            <v>42306.650241999989</v>
          </cell>
          <cell r="I13">
            <v>42327.803567120995</v>
          </cell>
          <cell r="K13">
            <v>42353.200249261266</v>
          </cell>
        </row>
        <row r="14">
          <cell r="B14">
            <v>32012.083999999995</v>
          </cell>
          <cell r="C14">
            <v>30970.302</v>
          </cell>
          <cell r="E14">
            <v>30970.302</v>
          </cell>
          <cell r="G14">
            <v>30973.399030200002</v>
          </cell>
          <cell r="I14">
            <v>30982.691049909059</v>
          </cell>
          <cell r="K14">
            <v>30995.084126329028</v>
          </cell>
        </row>
        <row r="15">
          <cell r="B15">
            <v>17340.164000000001</v>
          </cell>
          <cell r="C15">
            <v>16404.900000000005</v>
          </cell>
          <cell r="E15">
            <v>16404.900000000005</v>
          </cell>
          <cell r="G15">
            <v>16454.114700000006</v>
          </cell>
          <cell r="I15">
            <v>16460.696345880006</v>
          </cell>
          <cell r="K15">
            <v>16465.63455478377</v>
          </cell>
        </row>
        <row r="16">
          <cell r="B16">
            <v>7820.322000000001</v>
          </cell>
          <cell r="C16">
            <v>6984.2999999999993</v>
          </cell>
          <cell r="E16">
            <v>6984.2999999999993</v>
          </cell>
          <cell r="G16">
            <v>6985.6968599999991</v>
          </cell>
          <cell r="I16">
            <v>6988.4911387439988</v>
          </cell>
          <cell r="K16">
            <v>6990.5876860856215</v>
          </cell>
        </row>
        <row r="18">
          <cell r="B18">
            <v>448.99399999999997</v>
          </cell>
          <cell r="C18">
            <v>375.49999999999892</v>
          </cell>
          <cell r="E18">
            <v>375.49999999999892</v>
          </cell>
          <cell r="G18">
            <v>375.53754999999893</v>
          </cell>
          <cell r="I18">
            <v>375.61265750999888</v>
          </cell>
          <cell r="K18">
            <v>376.73949548252887</v>
          </cell>
        </row>
        <row r="19">
          <cell r="B19">
            <v>10373.960000000001</v>
          </cell>
          <cell r="C19">
            <v>10987.200000000003</v>
          </cell>
          <cell r="E19">
            <v>10987.200000000003</v>
          </cell>
          <cell r="G19">
            <v>10988.298720000003</v>
          </cell>
          <cell r="I19">
            <v>10990.496379744003</v>
          </cell>
          <cell r="K19">
            <v>10993.793528657925</v>
          </cell>
        </row>
        <row r="20">
          <cell r="B20">
            <v>8991.8100000000013</v>
          </cell>
          <cell r="C20">
            <v>8782.5999999999985</v>
          </cell>
          <cell r="E20">
            <v>8782.5999999999985</v>
          </cell>
          <cell r="G20">
            <v>8800.1651999999995</v>
          </cell>
          <cell r="I20">
            <v>8801.9252330399995</v>
          </cell>
          <cell r="K20">
            <v>8804.5658106099108</v>
          </cell>
        </row>
        <row r="21">
          <cell r="B21">
            <v>504.5</v>
          </cell>
          <cell r="C21">
            <v>425.2</v>
          </cell>
          <cell r="E21">
            <v>425.2</v>
          </cell>
          <cell r="G21">
            <v>426.47559999999999</v>
          </cell>
          <cell r="I21">
            <v>426.64619024000001</v>
          </cell>
          <cell r="K21">
            <v>426.85951333511997</v>
          </cell>
        </row>
        <row r="22">
          <cell r="B22">
            <v>1249.1300000000003</v>
          </cell>
          <cell r="C22">
            <v>1229.9999999999998</v>
          </cell>
          <cell r="E22">
            <v>1229.9999999999998</v>
          </cell>
          <cell r="G22">
            <v>1236.1499999999996</v>
          </cell>
          <cell r="I22">
            <v>1236.5208449999998</v>
          </cell>
          <cell r="K22">
            <v>1237.0154533379998</v>
          </cell>
        </row>
        <row r="23">
          <cell r="B23">
            <v>102.89999999999991</v>
          </cell>
          <cell r="C23">
            <v>72.699999999999989</v>
          </cell>
          <cell r="E23">
            <v>72.699999999999989</v>
          </cell>
          <cell r="G23">
            <v>72.707269999999994</v>
          </cell>
          <cell r="I23">
            <v>72.72181145399999</v>
          </cell>
          <cell r="K23">
            <v>72.743627997436192</v>
          </cell>
        </row>
        <row r="24">
          <cell r="B24">
            <v>6698.7179999999998</v>
          </cell>
          <cell r="C24">
            <v>5673.0999999999985</v>
          </cell>
          <cell r="E24">
            <v>5673.0999999999985</v>
          </cell>
          <cell r="G24">
            <v>5690.1192999999985</v>
          </cell>
          <cell r="I24">
            <v>5692.9643596499982</v>
          </cell>
          <cell r="K24">
            <v>5696.3801382657884</v>
          </cell>
        </row>
        <row r="25">
          <cell r="B25">
            <v>21190.725999999999</v>
          </cell>
          <cell r="C25">
            <v>20962.949999999997</v>
          </cell>
          <cell r="E25">
            <v>20967.142589999996</v>
          </cell>
          <cell r="G25">
            <v>20975.529447035999</v>
          </cell>
          <cell r="I25">
            <v>20986.017211759514</v>
          </cell>
          <cell r="K25">
            <v>20996.510220365395</v>
          </cell>
        </row>
        <row r="26">
          <cell r="B26">
            <v>5574.8200000000006</v>
          </cell>
          <cell r="C26">
            <v>5650.72</v>
          </cell>
          <cell r="E26">
            <v>5651.850144</v>
          </cell>
          <cell r="G26">
            <v>5653.5456990432003</v>
          </cell>
          <cell r="I26">
            <v>5655.2417627529139</v>
          </cell>
          <cell r="K26">
            <v>5656.9383352817395</v>
          </cell>
        </row>
        <row r="27">
          <cell r="B27">
            <v>4532.9400000000005</v>
          </cell>
          <cell r="C27">
            <v>4542.9400000000005</v>
          </cell>
          <cell r="E27">
            <v>4543.8485880000007</v>
          </cell>
          <cell r="G27">
            <v>4545.2117425764009</v>
          </cell>
          <cell r="I27">
            <v>4547.0298272734317</v>
          </cell>
          <cell r="K27">
            <v>4549.3033421870678</v>
          </cell>
        </row>
        <row r="28">
          <cell r="B28">
            <v>12849.900000000003</v>
          </cell>
          <cell r="C28">
            <v>11495.299999999997</v>
          </cell>
          <cell r="E28">
            <v>11498.748589999997</v>
          </cell>
          <cell r="G28">
            <v>11503.348089436</v>
          </cell>
          <cell r="I28">
            <v>11509.099763480719</v>
          </cell>
          <cell r="K28">
            <v>11514.854313362459</v>
          </cell>
        </row>
        <row r="29">
          <cell r="B29">
            <v>7377.62</v>
          </cell>
          <cell r="C29">
            <v>7377.62</v>
          </cell>
          <cell r="E29">
            <v>7379.0955239999994</v>
          </cell>
          <cell r="G29">
            <v>7381.3092526572</v>
          </cell>
          <cell r="I29">
            <v>7383.5236454329979</v>
          </cell>
          <cell r="K29">
            <v>7385.738702526628</v>
          </cell>
        </row>
        <row r="30">
          <cell r="B30">
            <v>4041.924</v>
          </cell>
          <cell r="C30">
            <v>4041.924</v>
          </cell>
          <cell r="E30">
            <v>4042.7323848000001</v>
          </cell>
          <cell r="G30">
            <v>4043.9452045154403</v>
          </cell>
          <cell r="I30">
            <v>4045.1583880767948</v>
          </cell>
          <cell r="K30">
            <v>4046.371935593218</v>
          </cell>
        </row>
        <row r="49">
          <cell r="B49">
            <v>65357.132999999994</v>
          </cell>
          <cell r="C49">
            <v>66795.200000000012</v>
          </cell>
          <cell r="E49">
            <v>66928.790400000013</v>
          </cell>
          <cell r="G49">
            <v>69070.511692800021</v>
          </cell>
          <cell r="I49">
            <v>69105.046948646414</v>
          </cell>
          <cell r="K49">
            <v>69132.688967425885</v>
          </cell>
        </row>
        <row r="50">
          <cell r="B50">
            <v>20869.904000000006</v>
          </cell>
          <cell r="C50">
            <v>24061.1</v>
          </cell>
          <cell r="E50">
            <v>24831.055199999999</v>
          </cell>
          <cell r="G50">
            <v>25923.621628800003</v>
          </cell>
          <cell r="I50">
            <v>26131.010601830403</v>
          </cell>
          <cell r="K50">
            <v>26366.189697246878</v>
          </cell>
        </row>
        <row r="52">
          <cell r="B52">
            <v>1355.9264000000001</v>
          </cell>
          <cell r="C52">
            <v>751.2</v>
          </cell>
          <cell r="E52">
            <v>751.3502400000001</v>
          </cell>
          <cell r="G52">
            <v>751.57564507200004</v>
          </cell>
          <cell r="I52">
            <v>751.87627533002888</v>
          </cell>
          <cell r="K52">
            <v>752.25221346769376</v>
          </cell>
        </row>
        <row r="53">
          <cell r="B53">
            <v>115266.16</v>
          </cell>
          <cell r="C53">
            <v>114894.79999999997</v>
          </cell>
          <cell r="G53">
            <v>116273.5376</v>
          </cell>
        </row>
        <row r="54">
          <cell r="B54">
            <v>276177.67600000009</v>
          </cell>
          <cell r="C54">
            <v>300531.80000000005</v>
          </cell>
          <cell r="E54">
            <v>300832.33180000004</v>
          </cell>
          <cell r="G54">
            <v>310458.96641760005</v>
          </cell>
          <cell r="I54">
            <v>310552.10410752537</v>
          </cell>
          <cell r="K54">
            <v>310614.2145283469</v>
          </cell>
        </row>
        <row r="55">
          <cell r="B55">
            <v>17568.271000000004</v>
          </cell>
          <cell r="C55">
            <v>15433.999999999993</v>
          </cell>
          <cell r="E55">
            <v>13967.769999999993</v>
          </cell>
          <cell r="G55">
            <v>14694.094039999994</v>
          </cell>
          <cell r="I55">
            <v>14698.502268211996</v>
          </cell>
          <cell r="K55">
            <v>14701.441968665638</v>
          </cell>
        </row>
        <row r="56">
          <cell r="B56">
            <v>54390.175030000006</v>
          </cell>
          <cell r="C56">
            <v>60416.799999999996</v>
          </cell>
          <cell r="E56">
            <v>60434.925039999995</v>
          </cell>
          <cell r="G56">
            <v>60459.099010015998</v>
          </cell>
          <cell r="I56">
            <v>60477.23673971901</v>
          </cell>
          <cell r="K56">
            <v>60501.427634414897</v>
          </cell>
        </row>
        <row r="57">
          <cell r="B57">
            <v>3911.674</v>
          </cell>
          <cell r="C57">
            <v>4015.4000000000015</v>
          </cell>
          <cell r="E57">
            <v>4023.4308000000015</v>
          </cell>
          <cell r="G57">
            <v>4132.0634316000014</v>
          </cell>
          <cell r="I57">
            <v>4133.7162569726415</v>
          </cell>
          <cell r="K57">
            <v>4135.7831151011278</v>
          </cell>
        </row>
        <row r="58">
          <cell r="B58">
            <v>227211.40000000002</v>
          </cell>
          <cell r="C58">
            <v>252233.19999999998</v>
          </cell>
          <cell r="E58">
            <v>252485.4332</v>
          </cell>
          <cell r="G58">
            <v>253747.86036600001</v>
          </cell>
          <cell r="I58">
            <v>253849.35951014643</v>
          </cell>
          <cell r="K58">
            <v>253925.51431799948</v>
          </cell>
        </row>
        <row r="59">
          <cell r="B59">
            <v>50709.1</v>
          </cell>
          <cell r="C59">
            <v>59629.80000000001</v>
          </cell>
          <cell r="E59">
            <v>59749.059600000008</v>
          </cell>
          <cell r="G59">
            <v>60227.052076800006</v>
          </cell>
          <cell r="I59">
            <v>60407.733233030398</v>
          </cell>
          <cell r="K59">
            <v>60528.548699496459</v>
          </cell>
        </row>
        <row r="60">
          <cell r="B60">
            <v>20772.094000000001</v>
          </cell>
          <cell r="C60">
            <v>21727.122000000003</v>
          </cell>
          <cell r="E60">
            <v>21729.294712200001</v>
          </cell>
          <cell r="G60">
            <v>22185.609901156196</v>
          </cell>
          <cell r="I60">
            <v>22252.166730859666</v>
          </cell>
          <cell r="K60">
            <v>22296.671064321385</v>
          </cell>
        </row>
        <row r="61">
          <cell r="B61">
            <v>19383.208000000002</v>
          </cell>
          <cell r="C61">
            <v>21301.100000000006</v>
          </cell>
          <cell r="E61">
            <v>21305.360220000002</v>
          </cell>
          <cell r="G61">
            <v>21561.024542640007</v>
          </cell>
          <cell r="I61">
            <v>21625.707616267926</v>
          </cell>
          <cell r="K61">
            <v>21668.959031500461</v>
          </cell>
        </row>
        <row r="62">
          <cell r="B62">
            <v>22222.245999999996</v>
          </cell>
          <cell r="C62">
            <v>22222.245999999996</v>
          </cell>
          <cell r="E62">
            <v>22266.690491999998</v>
          </cell>
          <cell r="G62">
            <v>22756.557682824001</v>
          </cell>
          <cell r="I62">
            <v>22938.610144286595</v>
          </cell>
          <cell r="K62">
            <v>23145.057635585177</v>
          </cell>
        </row>
        <row r="63">
          <cell r="B63">
            <v>15404.920000000002</v>
          </cell>
          <cell r="C63">
            <v>17888.900000000005</v>
          </cell>
          <cell r="E63">
            <v>17924.677800000005</v>
          </cell>
          <cell r="G63">
            <v>18336.945389400003</v>
          </cell>
          <cell r="I63">
            <v>18410.293170957604</v>
          </cell>
          <cell r="K63">
            <v>18465.524050470478</v>
          </cell>
        </row>
        <row r="64">
          <cell r="B64">
            <v>13800.02</v>
          </cell>
          <cell r="C64">
            <v>14002.399999999998</v>
          </cell>
          <cell r="E64">
            <v>14030.404799999997</v>
          </cell>
          <cell r="G64">
            <v>14156.678443199997</v>
          </cell>
          <cell r="I64">
            <v>14165.172450265916</v>
          </cell>
          <cell r="K64">
            <v>14172.255036491049</v>
          </cell>
        </row>
        <row r="66">
          <cell r="B66">
            <v>734235</v>
          </cell>
          <cell r="C66">
            <v>770127</v>
          </cell>
          <cell r="E66">
            <v>770127</v>
          </cell>
          <cell r="G66">
            <v>825576.14400000009</v>
          </cell>
          <cell r="I66">
            <v>829704.02471999999</v>
          </cell>
          <cell r="K66">
            <v>834267.3968559599</v>
          </cell>
        </row>
        <row r="67">
          <cell r="B67">
            <v>411081</v>
          </cell>
          <cell r="C67">
            <v>430556</v>
          </cell>
          <cell r="E67">
            <v>430556</v>
          </cell>
          <cell r="G67">
            <v>461556.03200000001</v>
          </cell>
          <cell r="I67">
            <v>463863.81215999997</v>
          </cell>
          <cell r="K67">
            <v>466415.06312687992</v>
          </cell>
        </row>
        <row r="68">
          <cell r="B68">
            <v>1655137</v>
          </cell>
          <cell r="C68">
            <v>1742896</v>
          </cell>
          <cell r="E68">
            <v>1744638.8959999997</v>
          </cell>
          <cell r="G68">
            <v>1880720.7298879996</v>
          </cell>
          <cell r="I68">
            <v>1895766.4957271037</v>
          </cell>
          <cell r="K68">
            <v>1916619.9271801016</v>
          </cell>
        </row>
        <row r="69">
          <cell r="B69">
            <v>924552</v>
          </cell>
          <cell r="C69">
            <v>1262627</v>
          </cell>
          <cell r="E69">
            <v>1303031.064</v>
          </cell>
          <cell r="G69">
            <v>1389031.1142239999</v>
          </cell>
          <cell r="I69">
            <v>1400143.3631377919</v>
          </cell>
          <cell r="K69">
            <v>1416945.0834954455</v>
          </cell>
        </row>
        <row r="70">
          <cell r="B70">
            <v>7193</v>
          </cell>
          <cell r="C70">
            <v>7808</v>
          </cell>
          <cell r="E70">
            <v>7932.927999999999</v>
          </cell>
          <cell r="G70">
            <v>8013.8438655999989</v>
          </cell>
          <cell r="I70">
            <v>8053.9130849279991</v>
          </cell>
          <cell r="K70">
            <v>8102.2365634375674</v>
          </cell>
        </row>
        <row r="71">
          <cell r="B71">
            <v>78287</v>
          </cell>
          <cell r="C71">
            <v>62418</v>
          </cell>
          <cell r="E71">
            <v>62430.483599999992</v>
          </cell>
          <cell r="G71">
            <v>63366.940853999993</v>
          </cell>
          <cell r="I71">
            <v>63873.876380831993</v>
          </cell>
          <cell r="K71">
            <v>64640.362897401981</v>
          </cell>
        </row>
        <row r="73">
          <cell r="B73">
            <v>69206.399999999994</v>
          </cell>
          <cell r="C73">
            <v>76864.499999999985</v>
          </cell>
          <cell r="E73">
            <v>81168.911999999982</v>
          </cell>
          <cell r="G73">
            <v>88230.607343999989</v>
          </cell>
          <cell r="I73">
            <v>90171.680705567996</v>
          </cell>
          <cell r="K73">
            <v>92335.801042501625</v>
          </cell>
        </row>
        <row r="74">
          <cell r="B74">
            <v>649.29999999999961</v>
          </cell>
          <cell r="C74">
            <v>863.70000000000039</v>
          </cell>
          <cell r="E74">
            <v>922.43160000000034</v>
          </cell>
          <cell r="G74">
            <v>998.99342280000042</v>
          </cell>
          <cell r="I74">
            <v>1011.9803372964004</v>
          </cell>
          <cell r="K74">
            <v>1026.14806201855</v>
          </cell>
        </row>
        <row r="75">
          <cell r="B75">
            <v>36.199999999999989</v>
          </cell>
          <cell r="C75">
            <v>0</v>
          </cell>
          <cell r="E75">
            <v>0</v>
          </cell>
        </row>
        <row r="76">
          <cell r="B76">
            <v>285252.80000000005</v>
          </cell>
          <cell r="C76">
            <v>310472.40000000002</v>
          </cell>
          <cell r="E76">
            <v>311093.34480000002</v>
          </cell>
          <cell r="G76">
            <v>333492.06562560005</v>
          </cell>
          <cell r="I76">
            <v>335826.51008497924</v>
          </cell>
          <cell r="K76">
            <v>338513.12216565909</v>
          </cell>
        </row>
        <row r="77">
          <cell r="B77">
            <v>77.747399999999999</v>
          </cell>
          <cell r="C77">
            <v>83.9251</v>
          </cell>
          <cell r="E77">
            <v>84.009025100000002</v>
          </cell>
          <cell r="G77">
            <v>84.429070225499999</v>
          </cell>
          <cell r="I77">
            <v>84.766786506401985</v>
          </cell>
          <cell r="K77">
            <v>85.021086865921191</v>
          </cell>
        </row>
        <row r="78">
          <cell r="B78">
            <v>1384.5000000000002</v>
          </cell>
          <cell r="C78">
            <v>1426.6</v>
          </cell>
          <cell r="E78">
            <v>1428.0265999999997</v>
          </cell>
          <cell r="G78">
            <v>1435.1667329999996</v>
          </cell>
          <cell r="I78">
            <v>1446.6480668639995</v>
          </cell>
          <cell r="K78">
            <v>1456.7746033320475</v>
          </cell>
        </row>
        <row r="80">
          <cell r="B80">
            <v>1556.7</v>
          </cell>
          <cell r="C80">
            <v>1032</v>
          </cell>
          <cell r="E80">
            <v>1033.0319999999999</v>
          </cell>
          <cell r="G80">
            <v>1044.3953519999998</v>
          </cell>
          <cell r="I80">
            <v>1044.9175496759997</v>
          </cell>
          <cell r="K80">
            <v>1045.5445002058052</v>
          </cell>
        </row>
      </sheetData>
      <sheetData sheetId="11" refreshError="1"/>
      <sheetData sheetId="12" refreshError="1"/>
      <sheetData sheetId="13" refreshError="1"/>
      <sheetData sheetId="14"/>
      <sheetData sheetId="15" refreshError="1"/>
      <sheetData sheetId="16"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52"/>
  <sheetViews>
    <sheetView tabSelected="1" view="pageBreakPreview" topLeftCell="A4" zoomScale="55" zoomScaleSheetLayoutView="55" workbookViewId="0">
      <selection activeCell="T19" sqref="T19"/>
    </sheetView>
  </sheetViews>
  <sheetFormatPr defaultRowHeight="15"/>
  <cols>
    <col min="1" max="1" width="40.85546875" customWidth="1"/>
    <col min="2" max="2" width="11.7109375" customWidth="1"/>
    <col min="3" max="16" width="15.28515625" customWidth="1"/>
    <col min="17" max="18" width="13.7109375" bestFit="1" customWidth="1"/>
    <col min="19" max="19" width="9.28515625" bestFit="1" customWidth="1"/>
    <col min="20" max="21" width="13.7109375" bestFit="1" customWidth="1"/>
    <col min="22" max="22" width="9.28515625" bestFit="1" customWidth="1"/>
    <col min="23" max="24" width="13.7109375" bestFit="1" customWidth="1"/>
    <col min="25" max="25" width="9.28515625" bestFit="1" customWidth="1"/>
    <col min="26" max="27" width="13.7109375" bestFit="1" customWidth="1"/>
    <col min="28" max="28" width="9.28515625" bestFit="1" customWidth="1"/>
  </cols>
  <sheetData>
    <row r="1" spans="1:28" ht="24.75" customHeight="1">
      <c r="A1" s="680" t="s">
        <v>0</v>
      </c>
      <c r="B1" s="680"/>
      <c r="C1" s="680"/>
      <c r="D1" s="680"/>
      <c r="E1" s="680"/>
      <c r="F1" s="680"/>
      <c r="G1" s="680"/>
      <c r="H1" s="680"/>
      <c r="I1" s="680"/>
      <c r="J1" s="680"/>
      <c r="K1" s="680"/>
      <c r="L1" s="680"/>
      <c r="M1" s="680"/>
      <c r="N1" s="680"/>
      <c r="O1" s="680"/>
      <c r="P1" s="680"/>
    </row>
    <row r="2" spans="1:28" ht="24.75" customHeight="1">
      <c r="A2" s="681" t="s">
        <v>1</v>
      </c>
      <c r="B2" s="681"/>
      <c r="C2" s="681"/>
      <c r="D2" s="681"/>
      <c r="E2" s="681"/>
      <c r="F2" s="681"/>
      <c r="G2" s="681"/>
      <c r="H2" s="681"/>
      <c r="I2" s="681"/>
      <c r="J2" s="681"/>
      <c r="K2" s="681"/>
      <c r="L2" s="681"/>
      <c r="M2" s="681"/>
      <c r="N2" s="681"/>
      <c r="O2" s="681"/>
      <c r="P2" s="681"/>
    </row>
    <row r="3" spans="1:28" ht="34.5" customHeight="1">
      <c r="A3" s="682" t="s">
        <v>2</v>
      </c>
      <c r="B3" s="683" t="s">
        <v>3</v>
      </c>
      <c r="C3" s="682" t="s">
        <v>4</v>
      </c>
      <c r="D3" s="682"/>
      <c r="E3" s="682" t="s">
        <v>5</v>
      </c>
      <c r="F3" s="682"/>
      <c r="G3" s="682"/>
      <c r="H3" s="682" t="s">
        <v>6</v>
      </c>
      <c r="I3" s="682"/>
      <c r="J3" s="682"/>
      <c r="K3" s="682" t="s">
        <v>7</v>
      </c>
      <c r="L3" s="682"/>
      <c r="M3" s="682"/>
      <c r="N3" s="682"/>
      <c r="O3" s="682"/>
      <c r="P3" s="682"/>
    </row>
    <row r="4" spans="1:28" ht="22.5" customHeight="1">
      <c r="A4" s="682"/>
      <c r="B4" s="683"/>
      <c r="C4" s="679" t="s">
        <v>8</v>
      </c>
      <c r="D4" s="679" t="s">
        <v>9</v>
      </c>
      <c r="E4" s="679" t="s">
        <v>8</v>
      </c>
      <c r="F4" s="679" t="s">
        <v>10</v>
      </c>
      <c r="G4" s="679" t="s">
        <v>9</v>
      </c>
      <c r="H4" s="679" t="s">
        <v>8</v>
      </c>
      <c r="I4" s="679" t="s">
        <v>10</v>
      </c>
      <c r="J4" s="679" t="s">
        <v>9</v>
      </c>
      <c r="K4" s="682" t="s">
        <v>11</v>
      </c>
      <c r="L4" s="682"/>
      <c r="M4" s="682"/>
      <c r="N4" s="682" t="s">
        <v>12</v>
      </c>
      <c r="O4" s="682"/>
      <c r="P4" s="682"/>
    </row>
    <row r="5" spans="1:28" ht="117.75" customHeight="1">
      <c r="A5" s="682"/>
      <c r="B5" s="683"/>
      <c r="C5" s="679"/>
      <c r="D5" s="679"/>
      <c r="E5" s="679"/>
      <c r="F5" s="679"/>
      <c r="G5" s="679"/>
      <c r="H5" s="679"/>
      <c r="I5" s="679"/>
      <c r="J5" s="679"/>
      <c r="K5" s="470" t="s">
        <v>8</v>
      </c>
      <c r="L5" s="470" t="s">
        <v>10</v>
      </c>
      <c r="M5" s="470" t="s">
        <v>9</v>
      </c>
      <c r="N5" s="470" t="s">
        <v>8</v>
      </c>
      <c r="O5" s="470" t="s">
        <v>10</v>
      </c>
      <c r="P5" s="470" t="s">
        <v>9</v>
      </c>
      <c r="Q5" s="1"/>
    </row>
    <row r="6" spans="1:28" ht="36">
      <c r="A6" s="2" t="s">
        <v>13</v>
      </c>
      <c r="B6" s="3" t="s">
        <v>14</v>
      </c>
      <c r="C6" s="4">
        <v>3015.1</v>
      </c>
      <c r="D6" s="5">
        <v>101.67</v>
      </c>
      <c r="E6" s="6">
        <v>3076.8</v>
      </c>
      <c r="F6" s="5"/>
      <c r="G6" s="6">
        <v>102</v>
      </c>
      <c r="H6" s="6">
        <v>3139</v>
      </c>
      <c r="I6" s="5"/>
      <c r="J6" s="6">
        <v>102</v>
      </c>
      <c r="K6" s="6">
        <v>3202.6</v>
      </c>
      <c r="L6" s="5"/>
      <c r="M6" s="6">
        <v>102</v>
      </c>
      <c r="N6" s="6">
        <v>3268.2</v>
      </c>
      <c r="O6" s="5"/>
      <c r="P6" s="6">
        <v>101.99987241643278</v>
      </c>
      <c r="W6" s="7"/>
    </row>
    <row r="7" spans="1:28" ht="31.5">
      <c r="A7" s="8" t="s">
        <v>15</v>
      </c>
      <c r="B7" s="3" t="s">
        <v>14</v>
      </c>
      <c r="C7" s="9">
        <v>725.5</v>
      </c>
      <c r="D7" s="10">
        <v>101.8</v>
      </c>
      <c r="E7" s="11">
        <v>740.3</v>
      </c>
      <c r="F7" s="10"/>
      <c r="G7" s="11">
        <v>102</v>
      </c>
      <c r="H7" s="11">
        <v>755.8</v>
      </c>
      <c r="I7" s="10"/>
      <c r="J7" s="11">
        <v>102.1</v>
      </c>
      <c r="K7" s="11">
        <v>771.7</v>
      </c>
      <c r="L7" s="10"/>
      <c r="M7" s="11">
        <v>102.1</v>
      </c>
      <c r="N7" s="11">
        <v>788.7</v>
      </c>
      <c r="O7" s="10"/>
      <c r="P7" s="11">
        <v>102.2</v>
      </c>
    </row>
    <row r="8" spans="1:28" ht="31.5">
      <c r="A8" s="8" t="s">
        <v>16</v>
      </c>
      <c r="B8" s="3" t="s">
        <v>14</v>
      </c>
      <c r="C8" s="9">
        <v>2289.6</v>
      </c>
      <c r="D8" s="10">
        <v>101.6</v>
      </c>
      <c r="E8" s="11">
        <v>2336.5</v>
      </c>
      <c r="F8" s="10"/>
      <c r="G8" s="11">
        <v>102</v>
      </c>
      <c r="H8" s="11">
        <v>2383.1999999999998</v>
      </c>
      <c r="I8" s="10"/>
      <c r="J8" s="11">
        <v>102</v>
      </c>
      <c r="K8" s="11">
        <v>2430.9</v>
      </c>
      <c r="L8" s="10"/>
      <c r="M8" s="11">
        <v>102</v>
      </c>
      <c r="N8" s="11">
        <v>2479.5</v>
      </c>
      <c r="O8" s="10"/>
      <c r="P8" s="11">
        <v>101.99932795698925</v>
      </c>
    </row>
    <row r="9" spans="1:28" ht="36">
      <c r="A9" s="12" t="s">
        <v>17</v>
      </c>
      <c r="B9" s="13" t="s">
        <v>18</v>
      </c>
      <c r="C9" s="675">
        <f>C10+C11+C12+C13</f>
        <v>39146.358400000005</v>
      </c>
      <c r="D9" s="14">
        <v>123.5</v>
      </c>
      <c r="E9" s="675">
        <f>E10+E11+E12+E13+E14</f>
        <v>45603.792000000001</v>
      </c>
      <c r="F9" s="675">
        <f>F10+F11+F12+F13+F14</f>
        <v>44464.826999999997</v>
      </c>
      <c r="G9" s="15">
        <f>F9/C9*100</f>
        <v>113.58611328710462</v>
      </c>
      <c r="H9" s="675">
        <f>H10+H11+H12+H13+H14</f>
        <v>56001.669000000002</v>
      </c>
      <c r="I9" s="675">
        <f>I10+I11+I12+I13+I14</f>
        <v>54951.084000000003</v>
      </c>
      <c r="J9" s="15">
        <f>I9/E9*100</f>
        <v>120.49674290243233</v>
      </c>
      <c r="K9" s="675">
        <f>K10+K11+K12+K13+K14</f>
        <v>65274.007999999994</v>
      </c>
      <c r="L9" s="675">
        <f>L10+L11+L12+L13+L14</f>
        <v>63460.202000000005</v>
      </c>
      <c r="M9" s="15">
        <f>L9/H9*100</f>
        <v>113.31841199232831</v>
      </c>
      <c r="N9" s="675">
        <f>N10+N11+N12+N13+N14</f>
        <v>76140.267999999996</v>
      </c>
      <c r="O9" s="675">
        <f>O10+O11+O12+O13+O14</f>
        <v>74033.269</v>
      </c>
      <c r="P9" s="15">
        <f>O9/K9*100</f>
        <v>113.41921733992497</v>
      </c>
      <c r="Q9" s="16"/>
      <c r="R9" s="16"/>
      <c r="S9" s="16"/>
      <c r="T9" s="16"/>
      <c r="U9" s="16"/>
      <c r="V9" s="16"/>
      <c r="W9" s="16"/>
      <c r="X9" s="16"/>
      <c r="Y9" s="16"/>
      <c r="Z9" s="16"/>
      <c r="AA9" s="16"/>
      <c r="AB9" s="16"/>
    </row>
    <row r="10" spans="1:28" ht="31.5">
      <c r="A10" s="8" t="s">
        <v>19</v>
      </c>
      <c r="B10" s="13" t="s">
        <v>18</v>
      </c>
      <c r="C10" s="17">
        <v>17182.229200000002</v>
      </c>
      <c r="D10" s="18">
        <v>155.69999999999999</v>
      </c>
      <c r="E10" s="19">
        <v>16597.097000000002</v>
      </c>
      <c r="F10" s="19">
        <v>16693.166000000001</v>
      </c>
      <c r="G10" s="19">
        <v>97.153674302749977</v>
      </c>
      <c r="H10" s="19">
        <v>20136.73</v>
      </c>
      <c r="I10" s="19">
        <v>19741.542000000001</v>
      </c>
      <c r="J10" s="19">
        <v>118.94575688964754</v>
      </c>
      <c r="K10" s="19">
        <v>24067.731</v>
      </c>
      <c r="L10" s="19">
        <v>23366.728999999999</v>
      </c>
      <c r="M10" s="19">
        <v>116.04033363253978</v>
      </c>
      <c r="N10" s="19">
        <v>28815.017</v>
      </c>
      <c r="O10" s="19">
        <v>27975.743999999999</v>
      </c>
      <c r="P10" s="19">
        <v>116.23756412952653</v>
      </c>
      <c r="R10" s="20"/>
      <c r="S10" s="20"/>
    </row>
    <row r="11" spans="1:28" ht="31.5">
      <c r="A11" s="8" t="s">
        <v>20</v>
      </c>
      <c r="B11" s="13" t="s">
        <v>18</v>
      </c>
      <c r="C11" s="21">
        <v>19468.079699999998</v>
      </c>
      <c r="D11" s="21">
        <v>113</v>
      </c>
      <c r="E11" s="22">
        <v>25392.400000000001</v>
      </c>
      <c r="F11" s="22">
        <v>24212.432000000001</v>
      </c>
      <c r="G11" s="22">
        <v>124.36990439315505</v>
      </c>
      <c r="H11" s="22">
        <v>29842.181</v>
      </c>
      <c r="I11" s="22">
        <v>29256.651000000002</v>
      </c>
      <c r="J11" s="22">
        <v>120.83318038444422</v>
      </c>
      <c r="K11" s="22">
        <v>34214.883999999998</v>
      </c>
      <c r="L11" s="22">
        <v>33218.334000000003</v>
      </c>
      <c r="M11" s="22">
        <v>113.54113472724011</v>
      </c>
      <c r="N11" s="22">
        <v>39026.071000000004</v>
      </c>
      <c r="O11" s="22">
        <v>37889.389000000003</v>
      </c>
      <c r="P11" s="22">
        <v>114.06167786501244</v>
      </c>
      <c r="R11" s="23"/>
      <c r="S11" s="24"/>
    </row>
    <row r="12" spans="1:28" ht="36">
      <c r="A12" s="8" t="s">
        <v>21</v>
      </c>
      <c r="B12" s="13" t="s">
        <v>18</v>
      </c>
      <c r="C12" s="21">
        <v>2361.4551000000001</v>
      </c>
      <c r="D12" s="21">
        <v>121.1</v>
      </c>
      <c r="E12" s="22">
        <v>2945.9459999999999</v>
      </c>
      <c r="F12" s="22">
        <v>2893.8560000000002</v>
      </c>
      <c r="G12" s="22">
        <v>122.54549306297429</v>
      </c>
      <c r="H12" s="22">
        <v>3334.4059999999999</v>
      </c>
      <c r="I12" s="22">
        <v>3269.0250000000001</v>
      </c>
      <c r="J12" s="22">
        <v>112.96432498040832</v>
      </c>
      <c r="K12" s="22">
        <v>3778.2139999999999</v>
      </c>
      <c r="L12" s="22">
        <v>3668.1689999999999</v>
      </c>
      <c r="M12" s="22">
        <v>112.20987311215734</v>
      </c>
      <c r="N12" s="22">
        <v>4257.51</v>
      </c>
      <c r="O12" s="22">
        <v>4133.5050000000001</v>
      </c>
      <c r="P12" s="22">
        <v>112.68576747602972</v>
      </c>
      <c r="R12" s="20"/>
      <c r="S12" s="20"/>
    </row>
    <row r="13" spans="1:28" ht="54">
      <c r="A13" s="8" t="s">
        <v>22</v>
      </c>
      <c r="B13" s="25" t="s">
        <v>18</v>
      </c>
      <c r="C13" s="17">
        <v>134.59440000000001</v>
      </c>
      <c r="D13" s="18">
        <v>100.7</v>
      </c>
      <c r="E13" s="19">
        <v>168.34899999999999</v>
      </c>
      <c r="F13" s="19">
        <v>165.37299999999999</v>
      </c>
      <c r="G13" s="19">
        <v>122.86777060396756</v>
      </c>
      <c r="H13" s="19">
        <v>188.352</v>
      </c>
      <c r="I13" s="19">
        <v>183.86600000000001</v>
      </c>
      <c r="J13" s="19">
        <v>111.18293973507136</v>
      </c>
      <c r="K13" s="19">
        <v>213.179</v>
      </c>
      <c r="L13" s="19">
        <v>206.97</v>
      </c>
      <c r="M13" s="19">
        <v>112.56550603076671</v>
      </c>
      <c r="N13" s="19">
        <v>241.67</v>
      </c>
      <c r="O13" s="19">
        <v>234.631</v>
      </c>
      <c r="P13" s="19">
        <v>113.36479348488729</v>
      </c>
      <c r="R13" s="20"/>
      <c r="S13" s="20"/>
    </row>
    <row r="14" spans="1:28" ht="54">
      <c r="A14" s="8" t="s">
        <v>23</v>
      </c>
      <c r="B14" s="25" t="s">
        <v>18</v>
      </c>
      <c r="C14" s="17">
        <v>0</v>
      </c>
      <c r="D14" s="18">
        <v>0</v>
      </c>
      <c r="E14" s="19">
        <v>500</v>
      </c>
      <c r="F14" s="19">
        <v>500</v>
      </c>
      <c r="G14" s="19">
        <v>100</v>
      </c>
      <c r="H14" s="19">
        <v>2500</v>
      </c>
      <c r="I14" s="19">
        <v>2500</v>
      </c>
      <c r="J14" s="19">
        <f>I14/F14*100</f>
        <v>500</v>
      </c>
      <c r="K14" s="19">
        <v>3000</v>
      </c>
      <c r="L14" s="19">
        <v>3000</v>
      </c>
      <c r="M14" s="19">
        <f>L14/H14*100</f>
        <v>120</v>
      </c>
      <c r="N14" s="19">
        <v>3800</v>
      </c>
      <c r="O14" s="19">
        <v>3800</v>
      </c>
      <c r="P14" s="19">
        <f>O14/K14*100</f>
        <v>126.66666666666666</v>
      </c>
      <c r="R14" s="20"/>
      <c r="S14" s="20"/>
    </row>
    <row r="15" spans="1:28" ht="31.5">
      <c r="A15" s="12" t="s">
        <v>24</v>
      </c>
      <c r="B15" s="26" t="s">
        <v>18</v>
      </c>
      <c r="C15" s="4">
        <v>25929</v>
      </c>
      <c r="D15" s="4">
        <v>111</v>
      </c>
      <c r="E15" s="4">
        <v>28642.2</v>
      </c>
      <c r="F15" s="4">
        <v>27900.6</v>
      </c>
      <c r="G15" s="4">
        <f>F15/C15*100</f>
        <v>107.60384125882216</v>
      </c>
      <c r="H15" s="4">
        <v>31956.3</v>
      </c>
      <c r="I15" s="4">
        <v>31076.799999999999</v>
      </c>
      <c r="J15" s="4">
        <f>I15/E15*100</f>
        <v>108.50004538757496</v>
      </c>
      <c r="K15" s="4">
        <v>35365</v>
      </c>
      <c r="L15" s="4">
        <v>34448.9</v>
      </c>
      <c r="M15" s="4">
        <f>L15/H15*100</f>
        <v>107.80002691175137</v>
      </c>
      <c r="N15" s="4">
        <v>38983.1</v>
      </c>
      <c r="O15" s="4">
        <v>38158.800000000003</v>
      </c>
      <c r="P15" s="4">
        <f>O15/K15*100</f>
        <v>107.89990103209388</v>
      </c>
    </row>
    <row r="16" spans="1:28" ht="31.5">
      <c r="A16" s="8" t="s">
        <v>25</v>
      </c>
      <c r="B16" s="26" t="s">
        <v>18</v>
      </c>
      <c r="C16" s="9">
        <v>17812.099999999999</v>
      </c>
      <c r="D16" s="9">
        <v>108.7</v>
      </c>
      <c r="E16" s="9">
        <v>19578.2</v>
      </c>
      <c r="F16" s="9">
        <v>19100.599999999999</v>
      </c>
      <c r="G16" s="9">
        <f t="shared" ref="G16:G18" si="0">F16/C16*100</f>
        <v>107.23384665480206</v>
      </c>
      <c r="H16" s="9">
        <v>21823.9</v>
      </c>
      <c r="I16" s="9">
        <v>21197</v>
      </c>
      <c r="J16" s="9">
        <f t="shared" ref="J16:J18" si="1">I16/E16*100</f>
        <v>108.26838013709126</v>
      </c>
      <c r="K16" s="9">
        <v>24069.1</v>
      </c>
      <c r="L16" s="9">
        <v>23482</v>
      </c>
      <c r="M16" s="9">
        <f t="shared" ref="M16:M18" si="2">L16/H16*100</f>
        <v>107.59763378681171</v>
      </c>
      <c r="N16" s="9">
        <v>26440.799999999999</v>
      </c>
      <c r="O16" s="9">
        <v>25922.400000000001</v>
      </c>
      <c r="P16" s="9">
        <f t="shared" ref="P16:P18" si="3">O16/K16*100</f>
        <v>107.6999139976152</v>
      </c>
    </row>
    <row r="17" spans="1:19" ht="31.5">
      <c r="A17" s="8" t="s">
        <v>26</v>
      </c>
      <c r="B17" s="26" t="s">
        <v>18</v>
      </c>
      <c r="C17" s="9">
        <v>8116.8</v>
      </c>
      <c r="D17" s="9">
        <v>116.4</v>
      </c>
      <c r="E17" s="9">
        <v>9064</v>
      </c>
      <c r="F17" s="9">
        <v>8800</v>
      </c>
      <c r="G17" s="9">
        <f t="shared" si="0"/>
        <v>108.41711019120837</v>
      </c>
      <c r="H17" s="9">
        <v>10132.4</v>
      </c>
      <c r="I17" s="9">
        <v>9879.7999999999993</v>
      </c>
      <c r="J17" s="9">
        <f t="shared" si="1"/>
        <v>109.00044130626654</v>
      </c>
      <c r="K17" s="9">
        <v>11295.9</v>
      </c>
      <c r="L17" s="9">
        <v>10966.9</v>
      </c>
      <c r="M17" s="9">
        <f t="shared" si="2"/>
        <v>108.23595594331057</v>
      </c>
      <c r="N17" s="9">
        <v>12542.3</v>
      </c>
      <c r="O17" s="9">
        <v>12236.4</v>
      </c>
      <c r="P17" s="9">
        <f t="shared" si="3"/>
        <v>108.32602979842243</v>
      </c>
    </row>
    <row r="18" spans="1:19" ht="31.5">
      <c r="A18" s="8" t="s">
        <v>27</v>
      </c>
      <c r="B18" s="26" t="s">
        <v>18</v>
      </c>
      <c r="C18" s="9">
        <v>25</v>
      </c>
      <c r="D18" s="9">
        <v>110.7</v>
      </c>
      <c r="E18" s="9">
        <v>28.1</v>
      </c>
      <c r="F18" s="9">
        <v>27</v>
      </c>
      <c r="G18" s="9">
        <f t="shared" si="0"/>
        <v>108</v>
      </c>
      <c r="H18" s="9">
        <v>32.799999999999997</v>
      </c>
      <c r="I18" s="9">
        <v>31.5</v>
      </c>
      <c r="J18" s="9">
        <f t="shared" si="1"/>
        <v>112.09964412811387</v>
      </c>
      <c r="K18" s="9">
        <v>37.4</v>
      </c>
      <c r="L18" s="9">
        <v>36</v>
      </c>
      <c r="M18" s="9">
        <f t="shared" si="2"/>
        <v>109.75609756097562</v>
      </c>
      <c r="N18" s="9">
        <v>42.4</v>
      </c>
      <c r="O18" s="9">
        <v>40.799999999999997</v>
      </c>
      <c r="P18" s="9">
        <f t="shared" si="3"/>
        <v>109.09090909090908</v>
      </c>
    </row>
    <row r="19" spans="1:19" ht="36">
      <c r="A19" s="2" t="s">
        <v>28</v>
      </c>
      <c r="B19" s="25" t="s">
        <v>18</v>
      </c>
      <c r="C19" s="545">
        <v>20799.3</v>
      </c>
      <c r="D19" s="545">
        <v>103.7</v>
      </c>
      <c r="E19" s="545">
        <v>23482.136746</v>
      </c>
      <c r="F19" s="545">
        <v>22830.030000000002</v>
      </c>
      <c r="G19" s="545">
        <v>109.76345357776465</v>
      </c>
      <c r="H19" s="545">
        <v>27039.746305680004</v>
      </c>
      <c r="I19" s="545">
        <v>25509.194628000001</v>
      </c>
      <c r="J19" s="545">
        <v>111.73526547271291</v>
      </c>
      <c r="K19" s="545">
        <v>31332.386984626723</v>
      </c>
      <c r="L19" s="545">
        <v>28745.309160208002</v>
      </c>
      <c r="M19" s="545">
        <v>112.68607096147167</v>
      </c>
      <c r="N19" s="545">
        <v>36815.675581181851</v>
      </c>
      <c r="O19" s="545">
        <v>32871.138911769507</v>
      </c>
      <c r="P19" s="545">
        <v>114.35305401854181</v>
      </c>
    </row>
    <row r="20" spans="1:19" ht="18">
      <c r="A20" s="27" t="s">
        <v>29</v>
      </c>
      <c r="B20" s="25"/>
      <c r="C20" s="28"/>
      <c r="D20" s="28"/>
      <c r="E20" s="28"/>
      <c r="F20" s="28"/>
      <c r="G20" s="28"/>
      <c r="H20" s="29"/>
      <c r="I20" s="29"/>
      <c r="J20" s="29"/>
      <c r="K20" s="29"/>
      <c r="L20" s="29"/>
      <c r="M20" s="29"/>
      <c r="N20" s="29"/>
      <c r="O20" s="29"/>
      <c r="P20" s="29"/>
    </row>
    <row r="21" spans="1:19" ht="54">
      <c r="A21" s="8" t="s">
        <v>30</v>
      </c>
      <c r="B21" s="25" t="s">
        <v>18</v>
      </c>
      <c r="C21" s="10">
        <v>18926.8</v>
      </c>
      <c r="D21" s="10">
        <v>105.1</v>
      </c>
      <c r="E21" s="10">
        <v>21200.479995999998</v>
      </c>
      <c r="F21" s="10">
        <v>20652.608800000002</v>
      </c>
      <c r="G21" s="10">
        <v>109.11833379123783</v>
      </c>
      <c r="H21" s="10">
        <v>24328.311861512004</v>
      </c>
      <c r="I21" s="10">
        <v>22951.2376052</v>
      </c>
      <c r="J21" s="10">
        <v>111.12996826434826</v>
      </c>
      <c r="K21" s="10">
        <v>28108.278913521248</v>
      </c>
      <c r="L21" s="10">
        <v>25787.411847267198</v>
      </c>
      <c r="M21" s="10">
        <v>112.35739131307069</v>
      </c>
      <c r="N21" s="10">
        <v>32995.509631010478</v>
      </c>
      <c r="O21" s="10">
        <v>29460.276456259351</v>
      </c>
      <c r="P21" s="10">
        <v>114.24285861158022</v>
      </c>
    </row>
    <row r="22" spans="1:19" ht="31.5">
      <c r="A22" s="31" t="s">
        <v>31</v>
      </c>
      <c r="B22" s="25" t="s">
        <v>18</v>
      </c>
      <c r="C22" s="30"/>
      <c r="D22" s="30"/>
      <c r="E22" s="30"/>
      <c r="F22" s="30"/>
      <c r="G22" s="30"/>
      <c r="H22" s="30"/>
      <c r="I22" s="30"/>
      <c r="J22" s="30"/>
      <c r="K22" s="30"/>
      <c r="L22" s="30"/>
      <c r="M22" s="30"/>
      <c r="N22" s="30"/>
      <c r="O22" s="30"/>
      <c r="P22" s="30"/>
      <c r="R22" t="s">
        <v>32</v>
      </c>
    </row>
    <row r="23" spans="1:19" ht="36">
      <c r="A23" s="2" t="s">
        <v>33</v>
      </c>
      <c r="B23" s="13" t="s">
        <v>18</v>
      </c>
      <c r="C23" s="5">
        <v>5829.6999999999989</v>
      </c>
      <c r="D23" s="5">
        <v>108.8</v>
      </c>
      <c r="E23" s="5">
        <v>6734.0164110000005</v>
      </c>
      <c r="F23" s="5">
        <v>6535.6089999999986</v>
      </c>
      <c r="G23" s="5">
        <v>112.10883921985693</v>
      </c>
      <c r="H23" s="5">
        <v>7783.9332025999993</v>
      </c>
      <c r="I23" s="5">
        <v>7343.3332099999998</v>
      </c>
      <c r="J23" s="5">
        <v>112.3588208841747</v>
      </c>
      <c r="K23" s="5">
        <v>9113.7129220476018</v>
      </c>
      <c r="L23" s="5">
        <v>8361.20451564</v>
      </c>
      <c r="M23" s="5">
        <v>113.86116190742759</v>
      </c>
      <c r="N23" s="5">
        <v>10793.048510830118</v>
      </c>
      <c r="O23" s="5">
        <v>9636.6504560983176</v>
      </c>
      <c r="P23" s="5">
        <v>115.25433253154543</v>
      </c>
    </row>
    <row r="24" spans="1:19" ht="18">
      <c r="A24" s="27" t="s">
        <v>29</v>
      </c>
      <c r="B24" s="13"/>
      <c r="C24" s="10"/>
      <c r="D24" s="10"/>
      <c r="E24" s="10"/>
      <c r="F24" s="10"/>
      <c r="G24" s="10"/>
      <c r="H24" s="30"/>
      <c r="I24" s="30"/>
      <c r="J24" s="30"/>
      <c r="K24" s="30"/>
      <c r="L24" s="30"/>
      <c r="M24" s="30"/>
      <c r="N24" s="30"/>
      <c r="O24" s="30"/>
      <c r="P24" s="30"/>
    </row>
    <row r="25" spans="1:19" ht="36">
      <c r="A25" s="8" t="s">
        <v>34</v>
      </c>
      <c r="B25" s="13" t="s">
        <v>18</v>
      </c>
      <c r="C25" s="10">
        <v>4779.4000000000005</v>
      </c>
      <c r="D25" s="10">
        <v>107.9</v>
      </c>
      <c r="E25" s="10">
        <v>5431.0883740000008</v>
      </c>
      <c r="F25" s="10">
        <v>5267.456000000001</v>
      </c>
      <c r="G25" s="10">
        <v>110.21165836715907</v>
      </c>
      <c r="H25" s="10">
        <v>6216.2769150400027</v>
      </c>
      <c r="I25" s="10">
        <v>5864.4121840000007</v>
      </c>
      <c r="J25" s="10">
        <v>111.33291258626554</v>
      </c>
      <c r="K25" s="10">
        <v>7215.5374616233612</v>
      </c>
      <c r="L25" s="10">
        <v>6619.7591391040005</v>
      </c>
      <c r="M25" s="10">
        <v>112.88018187338244</v>
      </c>
      <c r="N25" s="10">
        <v>8473.9140338616435</v>
      </c>
      <c r="O25" s="10">
        <v>7565.9946730907523</v>
      </c>
      <c r="P25" s="10">
        <v>114.29410820096435</v>
      </c>
    </row>
    <row r="26" spans="1:19" ht="31.5">
      <c r="A26" s="27" t="s">
        <v>35</v>
      </c>
      <c r="B26" s="25" t="s">
        <v>18</v>
      </c>
      <c r="C26" s="30"/>
      <c r="D26" s="30"/>
      <c r="E26" s="30"/>
      <c r="F26" s="30"/>
      <c r="G26" s="30"/>
      <c r="H26" s="30"/>
      <c r="I26" s="30"/>
      <c r="J26" s="30"/>
      <c r="K26" s="30"/>
      <c r="L26" s="30"/>
      <c r="M26" s="30"/>
      <c r="N26" s="30"/>
      <c r="O26" s="30"/>
      <c r="P26" s="30"/>
    </row>
    <row r="27" spans="1:19" ht="36">
      <c r="A27" s="8" t="s">
        <v>36</v>
      </c>
      <c r="B27" s="25" t="s">
        <v>18</v>
      </c>
      <c r="C27" s="10">
        <v>894.1</v>
      </c>
      <c r="D27" s="10">
        <v>107.2</v>
      </c>
      <c r="E27" s="10">
        <v>1024.5662340000001</v>
      </c>
      <c r="F27" s="10">
        <v>996.0150000000001</v>
      </c>
      <c r="G27" s="10">
        <v>111.39861313052234</v>
      </c>
      <c r="H27" s="10">
        <v>1191.1108148800001</v>
      </c>
      <c r="I27" s="10">
        <v>1123.6894480000001</v>
      </c>
      <c r="J27" s="10">
        <v>112.81852662861502</v>
      </c>
      <c r="K27" s="10">
        <v>1402.1772506311202</v>
      </c>
      <c r="L27" s="10">
        <v>1286.4011473680002</v>
      </c>
      <c r="M27" s="10">
        <v>114.48013057856889</v>
      </c>
      <c r="N27" s="10">
        <v>1666.6293259763661</v>
      </c>
      <c r="O27" s="10">
        <v>1488.0618981931839</v>
      </c>
      <c r="P27" s="10">
        <v>115.67635035445865</v>
      </c>
      <c r="Q27" s="32"/>
      <c r="R27" s="32"/>
      <c r="S27" s="32"/>
    </row>
    <row r="28" spans="1:19" ht="36">
      <c r="A28" s="2" t="s">
        <v>37</v>
      </c>
      <c r="B28" s="13" t="s">
        <v>38</v>
      </c>
      <c r="C28" s="5">
        <v>4544.3</v>
      </c>
      <c r="D28" s="5">
        <v>137.5</v>
      </c>
      <c r="E28" s="5">
        <v>5496</v>
      </c>
      <c r="F28" s="5"/>
      <c r="G28" s="4">
        <v>120.9</v>
      </c>
      <c r="H28" s="5">
        <v>6406.4</v>
      </c>
      <c r="I28" s="5"/>
      <c r="J28" s="4">
        <v>116.6</v>
      </c>
      <c r="K28" s="5">
        <v>7480.2</v>
      </c>
      <c r="L28" s="5"/>
      <c r="M28" s="4">
        <v>116.8</v>
      </c>
      <c r="N28" s="5">
        <v>8669</v>
      </c>
      <c r="O28" s="5"/>
      <c r="P28" s="5">
        <v>115.9</v>
      </c>
      <c r="Q28" s="33"/>
      <c r="R28" s="34"/>
      <c r="S28" s="34"/>
    </row>
    <row r="29" spans="1:19" ht="31.5">
      <c r="A29" s="8" t="s">
        <v>39</v>
      </c>
      <c r="B29" s="13" t="s">
        <v>38</v>
      </c>
      <c r="C29" s="35">
        <v>1705.3</v>
      </c>
      <c r="D29" s="35">
        <v>164.7</v>
      </c>
      <c r="E29" s="35">
        <v>2038.2</v>
      </c>
      <c r="F29" s="10"/>
      <c r="G29" s="9">
        <v>119.5</v>
      </c>
      <c r="H29" s="35">
        <v>2482.8000000000002</v>
      </c>
      <c r="I29" s="10"/>
      <c r="J29" s="9">
        <v>121.8</v>
      </c>
      <c r="K29" s="35">
        <v>3165.1</v>
      </c>
      <c r="L29" s="10"/>
      <c r="M29" s="9">
        <v>127.5</v>
      </c>
      <c r="N29" s="35">
        <v>3988</v>
      </c>
      <c r="O29" s="10"/>
      <c r="P29" s="10">
        <v>126</v>
      </c>
      <c r="Q29" s="33"/>
      <c r="R29" s="34"/>
      <c r="S29" s="34"/>
    </row>
    <row r="30" spans="1:19" ht="31.5">
      <c r="A30" s="8" t="s">
        <v>40</v>
      </c>
      <c r="B30" s="13" t="s">
        <v>38</v>
      </c>
      <c r="C30" s="36">
        <v>2839</v>
      </c>
      <c r="D30" s="36">
        <v>125</v>
      </c>
      <c r="E30" s="36">
        <v>3457.8</v>
      </c>
      <c r="F30" s="10"/>
      <c r="G30" s="9">
        <v>121.8</v>
      </c>
      <c r="H30" s="36">
        <v>3923.6</v>
      </c>
      <c r="I30" s="10"/>
      <c r="J30" s="9">
        <v>113.5</v>
      </c>
      <c r="K30" s="36">
        <v>4315.1000000000004</v>
      </c>
      <c r="L30" s="10"/>
      <c r="M30" s="9">
        <v>110</v>
      </c>
      <c r="N30" s="36">
        <v>4681</v>
      </c>
      <c r="O30" s="10"/>
      <c r="P30" s="37">
        <v>108.5</v>
      </c>
      <c r="Q30" s="33"/>
      <c r="R30" s="38"/>
      <c r="S30" s="39"/>
    </row>
    <row r="31" spans="1:19" ht="54">
      <c r="A31" s="40" t="s">
        <v>41</v>
      </c>
      <c r="B31" s="25" t="s">
        <v>18</v>
      </c>
      <c r="C31" s="5">
        <v>4229.5</v>
      </c>
      <c r="D31" s="5">
        <v>137.69999999999999</v>
      </c>
      <c r="E31" s="41">
        <v>4940.1000000000004</v>
      </c>
      <c r="F31" s="5"/>
      <c r="G31" s="4">
        <v>116.80833839303786</v>
      </c>
      <c r="H31" s="41">
        <v>5651.4</v>
      </c>
      <c r="I31" s="5"/>
      <c r="J31" s="5">
        <v>114.4</v>
      </c>
      <c r="K31" s="41">
        <v>6329.6</v>
      </c>
      <c r="L31" s="5"/>
      <c r="M31" s="4">
        <v>112</v>
      </c>
      <c r="N31" s="41">
        <v>7089.1</v>
      </c>
      <c r="O31" s="42"/>
      <c r="P31" s="5">
        <v>112</v>
      </c>
      <c r="Q31" s="43"/>
      <c r="R31" s="44"/>
      <c r="S31" s="45"/>
    </row>
    <row r="32" spans="1:19" ht="31.5">
      <c r="A32" s="2" t="s">
        <v>42</v>
      </c>
      <c r="B32" s="46" t="s">
        <v>43</v>
      </c>
      <c r="C32" s="5">
        <v>48.4</v>
      </c>
      <c r="D32" s="5">
        <v>116.8</v>
      </c>
      <c r="E32" s="5">
        <v>57.9</v>
      </c>
      <c r="F32" s="5"/>
      <c r="G32" s="5">
        <v>119.6</v>
      </c>
      <c r="H32" s="5">
        <v>66.599999999999994</v>
      </c>
      <c r="I32" s="5"/>
      <c r="J32" s="5">
        <v>115</v>
      </c>
      <c r="K32" s="5">
        <v>76.599999999999994</v>
      </c>
      <c r="L32" s="5"/>
      <c r="M32" s="5">
        <v>115</v>
      </c>
      <c r="N32" s="5">
        <v>88.1</v>
      </c>
      <c r="O32" s="5"/>
      <c r="P32" s="5">
        <v>115</v>
      </c>
    </row>
    <row r="33" spans="1:16" ht="31.5">
      <c r="A33" s="2" t="s">
        <v>44</v>
      </c>
      <c r="B33" s="46" t="s">
        <v>45</v>
      </c>
      <c r="C33" s="5">
        <v>310.60000000000002</v>
      </c>
      <c r="D33" s="5">
        <v>106.4</v>
      </c>
      <c r="E33" s="5">
        <v>333.9</v>
      </c>
      <c r="F33" s="5"/>
      <c r="G33" s="5">
        <v>107.5</v>
      </c>
      <c r="H33" s="5">
        <v>360.6</v>
      </c>
      <c r="I33" s="5"/>
      <c r="J33" s="5">
        <v>108</v>
      </c>
      <c r="K33" s="5">
        <v>393.1</v>
      </c>
      <c r="L33" s="5"/>
      <c r="M33" s="5">
        <v>109</v>
      </c>
      <c r="N33" s="5">
        <v>428.5</v>
      </c>
      <c r="O33" s="5"/>
      <c r="P33" s="5">
        <v>109</v>
      </c>
    </row>
    <row r="34" spans="1:16" ht="32.25" customHeight="1">
      <c r="A34" s="677" t="s">
        <v>46</v>
      </c>
      <c r="B34" s="678"/>
      <c r="C34" s="678"/>
      <c r="D34" s="678"/>
      <c r="E34" s="678"/>
      <c r="F34" s="678"/>
      <c r="G34" s="678"/>
      <c r="H34" s="678"/>
      <c r="I34" s="678"/>
      <c r="J34" s="678"/>
      <c r="K34" s="678"/>
      <c r="L34" s="678"/>
      <c r="M34" s="678"/>
      <c r="N34" s="678"/>
      <c r="O34" s="678"/>
      <c r="P34" s="678"/>
    </row>
    <row r="40" spans="1:16" ht="18">
      <c r="C40" s="5">
        <v>4544.3</v>
      </c>
      <c r="D40" s="5">
        <v>137.5</v>
      </c>
      <c r="E40" s="5">
        <f>E41+E42</f>
        <v>5496</v>
      </c>
      <c r="F40" s="5">
        <f>E40/C40*100</f>
        <v>120.94271945074048</v>
      </c>
      <c r="G40" s="5">
        <f>G41+G42</f>
        <v>6406.4</v>
      </c>
      <c r="H40" s="5">
        <f>G40/E40*100</f>
        <v>116.56477438136825</v>
      </c>
      <c r="I40" s="5">
        <f>I41+I42</f>
        <v>7480.2000000000007</v>
      </c>
      <c r="J40" s="5">
        <f>I40/G40*100</f>
        <v>116.76136363636364</v>
      </c>
      <c r="K40" s="5">
        <f>K41+K42</f>
        <v>8669</v>
      </c>
      <c r="L40" s="5">
        <f>K40/I40*100</f>
        <v>115.89262319189326</v>
      </c>
    </row>
    <row r="41" spans="1:16" ht="18">
      <c r="C41" s="47">
        <v>1705.3</v>
      </c>
      <c r="D41" s="47">
        <v>164.7</v>
      </c>
      <c r="E41" s="47">
        <v>2038.2</v>
      </c>
      <c r="F41" s="5">
        <f t="shared" ref="F41:F42" si="4">E41/C41*100</f>
        <v>119.52149181962119</v>
      </c>
      <c r="G41" s="47">
        <v>2482.8000000000002</v>
      </c>
      <c r="H41" s="5">
        <f t="shared" ref="H41:H42" si="5">G41/E41*100</f>
        <v>121.81336473358846</v>
      </c>
      <c r="I41" s="47">
        <v>3165.1</v>
      </c>
      <c r="J41" s="5">
        <f t="shared" ref="J41:J42" si="6">I41/G41*100</f>
        <v>127.48106975994844</v>
      </c>
      <c r="K41" s="47">
        <v>3988</v>
      </c>
      <c r="L41" s="5">
        <f t="shared" ref="L41:L42" si="7">K41/I41*100</f>
        <v>125.99917854096236</v>
      </c>
    </row>
    <row r="42" spans="1:16" ht="18">
      <c r="C42" s="48">
        <v>2839</v>
      </c>
      <c r="D42" s="48">
        <v>125</v>
      </c>
      <c r="E42" s="48">
        <v>3457.8</v>
      </c>
      <c r="F42" s="5">
        <f t="shared" si="4"/>
        <v>121.79640718562874</v>
      </c>
      <c r="G42" s="48">
        <v>3923.6</v>
      </c>
      <c r="H42" s="5">
        <f t="shared" si="5"/>
        <v>113.47099311701081</v>
      </c>
      <c r="I42" s="48">
        <v>4315.1000000000004</v>
      </c>
      <c r="J42" s="5">
        <f t="shared" si="6"/>
        <v>109.97808135385871</v>
      </c>
      <c r="K42" s="48">
        <v>4681</v>
      </c>
      <c r="L42" s="5">
        <f t="shared" si="7"/>
        <v>108.4795253875924</v>
      </c>
    </row>
    <row r="48" spans="1:16" ht="23.25">
      <c r="E48" s="49">
        <v>45562</v>
      </c>
      <c r="F48" s="49">
        <v>46057</v>
      </c>
    </row>
    <row r="49" spans="5:6" ht="23.25">
      <c r="E49" s="49">
        <v>16495</v>
      </c>
      <c r="F49" s="49">
        <v>16847</v>
      </c>
    </row>
    <row r="50" spans="5:6" ht="23.25">
      <c r="E50" s="49">
        <v>25728</v>
      </c>
      <c r="F50" s="49">
        <v>25877</v>
      </c>
    </row>
    <row r="51" spans="5:6" ht="23.25">
      <c r="E51" s="49">
        <v>3136</v>
      </c>
      <c r="F51" s="49">
        <v>3132</v>
      </c>
    </row>
    <row r="52" spans="5:6" ht="23.25">
      <c r="E52" s="49">
        <v>202.7</v>
      </c>
      <c r="F52" s="49">
        <v>199.5</v>
      </c>
    </row>
  </sheetData>
  <mergeCells count="19">
    <mergeCell ref="A1:P1"/>
    <mergeCell ref="A2:P2"/>
    <mergeCell ref="A3:A5"/>
    <mergeCell ref="B3:B5"/>
    <mergeCell ref="C3:D3"/>
    <mergeCell ref="E3:G3"/>
    <mergeCell ref="H3:J3"/>
    <mergeCell ref="K3:P3"/>
    <mergeCell ref="C4:C5"/>
    <mergeCell ref="D4:D5"/>
    <mergeCell ref="K4:M4"/>
    <mergeCell ref="N4:P4"/>
    <mergeCell ref="A34:P34"/>
    <mergeCell ref="E4:E5"/>
    <mergeCell ref="F4:F5"/>
    <mergeCell ref="G4:G5"/>
    <mergeCell ref="H4:H5"/>
    <mergeCell ref="I4:I5"/>
    <mergeCell ref="J4:J5"/>
  </mergeCells>
  <pageMargins left="0.34" right="0.27559055118110237" top="0.24" bottom="0.28000000000000003" header="0.22" footer="0.23622047244094491"/>
  <pageSetup paperSize="9" scale="52" orientation="landscape"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1534"/>
  <sheetViews>
    <sheetView showGridLines="0" view="pageBreakPreview" zoomScale="80" zoomScaleNormal="50" zoomScaleSheetLayoutView="80" workbookViewId="0">
      <pane ySplit="6" topLeftCell="A7" activePane="bottomLeft" state="frozen"/>
      <selection pane="bottomLeft" activeCell="AE6" sqref="AE6"/>
    </sheetView>
  </sheetViews>
  <sheetFormatPr defaultRowHeight="15"/>
  <cols>
    <col min="1" max="1" width="37.42578125" style="50" customWidth="1"/>
    <col min="2" max="2" width="13.42578125" style="50" customWidth="1"/>
    <col min="3" max="3" width="11.42578125" style="50" customWidth="1"/>
    <col min="4" max="5" width="13.42578125" style="50" customWidth="1"/>
    <col min="6" max="6" width="11.42578125" style="50" customWidth="1"/>
    <col min="7" max="8" width="13.42578125" style="50" customWidth="1"/>
    <col min="9" max="9" width="11.42578125" style="50" customWidth="1"/>
    <col min="10" max="11" width="13.42578125" style="50" customWidth="1"/>
    <col min="12" max="12" width="11.42578125" style="50" customWidth="1"/>
    <col min="13" max="14" width="13.42578125" style="50" customWidth="1"/>
    <col min="15" max="15" width="11.42578125" style="50" customWidth="1"/>
    <col min="16" max="256" width="9.140625" style="50"/>
    <col min="257" max="257" width="37.42578125" style="50" customWidth="1"/>
    <col min="258" max="258" width="13.42578125" style="50" customWidth="1"/>
    <col min="259" max="259" width="11.42578125" style="50" customWidth="1"/>
    <col min="260" max="261" width="13.42578125" style="50" customWidth="1"/>
    <col min="262" max="262" width="11.42578125" style="50" customWidth="1"/>
    <col min="263" max="264" width="13.42578125" style="50" customWidth="1"/>
    <col min="265" max="265" width="11.42578125" style="50" customWidth="1"/>
    <col min="266" max="267" width="13.42578125" style="50" customWidth="1"/>
    <col min="268" max="268" width="11.42578125" style="50" customWidth="1"/>
    <col min="269" max="270" width="13.42578125" style="50" customWidth="1"/>
    <col min="271" max="271" width="11.42578125" style="50" customWidth="1"/>
    <col min="272" max="512" width="9.140625" style="50"/>
    <col min="513" max="513" width="37.42578125" style="50" customWidth="1"/>
    <col min="514" max="514" width="13.42578125" style="50" customWidth="1"/>
    <col min="515" max="515" width="11.42578125" style="50" customWidth="1"/>
    <col min="516" max="517" width="13.42578125" style="50" customWidth="1"/>
    <col min="518" max="518" width="11.42578125" style="50" customWidth="1"/>
    <col min="519" max="520" width="13.42578125" style="50" customWidth="1"/>
    <col min="521" max="521" width="11.42578125" style="50" customWidth="1"/>
    <col min="522" max="523" width="13.42578125" style="50" customWidth="1"/>
    <col min="524" max="524" width="11.42578125" style="50" customWidth="1"/>
    <col min="525" max="526" width="13.42578125" style="50" customWidth="1"/>
    <col min="527" max="527" width="11.42578125" style="50" customWidth="1"/>
    <col min="528" max="768" width="9.140625" style="50"/>
    <col min="769" max="769" width="37.42578125" style="50" customWidth="1"/>
    <col min="770" max="770" width="13.42578125" style="50" customWidth="1"/>
    <col min="771" max="771" width="11.42578125" style="50" customWidth="1"/>
    <col min="772" max="773" width="13.42578125" style="50" customWidth="1"/>
    <col min="774" max="774" width="11.42578125" style="50" customWidth="1"/>
    <col min="775" max="776" width="13.42578125" style="50" customWidth="1"/>
    <col min="777" max="777" width="11.42578125" style="50" customWidth="1"/>
    <col min="778" max="779" width="13.42578125" style="50" customWidth="1"/>
    <col min="780" max="780" width="11.42578125" style="50" customWidth="1"/>
    <col min="781" max="782" width="13.42578125" style="50" customWidth="1"/>
    <col min="783" max="783" width="11.42578125" style="50" customWidth="1"/>
    <col min="784" max="1024" width="9.140625" style="50"/>
    <col min="1025" max="1025" width="37.42578125" style="50" customWidth="1"/>
    <col min="1026" max="1026" width="13.42578125" style="50" customWidth="1"/>
    <col min="1027" max="1027" width="11.42578125" style="50" customWidth="1"/>
    <col min="1028" max="1029" width="13.42578125" style="50" customWidth="1"/>
    <col min="1030" max="1030" width="11.42578125" style="50" customWidth="1"/>
    <col min="1031" max="1032" width="13.42578125" style="50" customWidth="1"/>
    <col min="1033" max="1033" width="11.42578125" style="50" customWidth="1"/>
    <col min="1034" max="1035" width="13.42578125" style="50" customWidth="1"/>
    <col min="1036" max="1036" width="11.42578125" style="50" customWidth="1"/>
    <col min="1037" max="1038" width="13.42578125" style="50" customWidth="1"/>
    <col min="1039" max="1039" width="11.42578125" style="50" customWidth="1"/>
    <col min="1040" max="1280" width="9.140625" style="50"/>
    <col min="1281" max="1281" width="37.42578125" style="50" customWidth="1"/>
    <col min="1282" max="1282" width="13.42578125" style="50" customWidth="1"/>
    <col min="1283" max="1283" width="11.42578125" style="50" customWidth="1"/>
    <col min="1284" max="1285" width="13.42578125" style="50" customWidth="1"/>
    <col min="1286" max="1286" width="11.42578125" style="50" customWidth="1"/>
    <col min="1287" max="1288" width="13.42578125" style="50" customWidth="1"/>
    <col min="1289" max="1289" width="11.42578125" style="50" customWidth="1"/>
    <col min="1290" max="1291" width="13.42578125" style="50" customWidth="1"/>
    <col min="1292" max="1292" width="11.42578125" style="50" customWidth="1"/>
    <col min="1293" max="1294" width="13.42578125" style="50" customWidth="1"/>
    <col min="1295" max="1295" width="11.42578125" style="50" customWidth="1"/>
    <col min="1296" max="1536" width="9.140625" style="50"/>
    <col min="1537" max="1537" width="37.42578125" style="50" customWidth="1"/>
    <col min="1538" max="1538" width="13.42578125" style="50" customWidth="1"/>
    <col min="1539" max="1539" width="11.42578125" style="50" customWidth="1"/>
    <col min="1540" max="1541" width="13.42578125" style="50" customWidth="1"/>
    <col min="1542" max="1542" width="11.42578125" style="50" customWidth="1"/>
    <col min="1543" max="1544" width="13.42578125" style="50" customWidth="1"/>
    <col min="1545" max="1545" width="11.42578125" style="50" customWidth="1"/>
    <col min="1546" max="1547" width="13.42578125" style="50" customWidth="1"/>
    <col min="1548" max="1548" width="11.42578125" style="50" customWidth="1"/>
    <col min="1549" max="1550" width="13.42578125" style="50" customWidth="1"/>
    <col min="1551" max="1551" width="11.42578125" style="50" customWidth="1"/>
    <col min="1552" max="1792" width="9.140625" style="50"/>
    <col min="1793" max="1793" width="37.42578125" style="50" customWidth="1"/>
    <col min="1794" max="1794" width="13.42578125" style="50" customWidth="1"/>
    <col min="1795" max="1795" width="11.42578125" style="50" customWidth="1"/>
    <col min="1796" max="1797" width="13.42578125" style="50" customWidth="1"/>
    <col min="1798" max="1798" width="11.42578125" style="50" customWidth="1"/>
    <col min="1799" max="1800" width="13.42578125" style="50" customWidth="1"/>
    <col min="1801" max="1801" width="11.42578125" style="50" customWidth="1"/>
    <col min="1802" max="1803" width="13.42578125" style="50" customWidth="1"/>
    <col min="1804" max="1804" width="11.42578125" style="50" customWidth="1"/>
    <col min="1805" max="1806" width="13.42578125" style="50" customWidth="1"/>
    <col min="1807" max="1807" width="11.42578125" style="50" customWidth="1"/>
    <col min="1808" max="2048" width="9.140625" style="50"/>
    <col min="2049" max="2049" width="37.42578125" style="50" customWidth="1"/>
    <col min="2050" max="2050" width="13.42578125" style="50" customWidth="1"/>
    <col min="2051" max="2051" width="11.42578125" style="50" customWidth="1"/>
    <col min="2052" max="2053" width="13.42578125" style="50" customWidth="1"/>
    <col min="2054" max="2054" width="11.42578125" style="50" customWidth="1"/>
    <col min="2055" max="2056" width="13.42578125" style="50" customWidth="1"/>
    <col min="2057" max="2057" width="11.42578125" style="50" customWidth="1"/>
    <col min="2058" max="2059" width="13.42578125" style="50" customWidth="1"/>
    <col min="2060" max="2060" width="11.42578125" style="50" customWidth="1"/>
    <col min="2061" max="2062" width="13.42578125" style="50" customWidth="1"/>
    <col min="2063" max="2063" width="11.42578125" style="50" customWidth="1"/>
    <col min="2064" max="2304" width="9.140625" style="50"/>
    <col min="2305" max="2305" width="37.42578125" style="50" customWidth="1"/>
    <col min="2306" max="2306" width="13.42578125" style="50" customWidth="1"/>
    <col min="2307" max="2307" width="11.42578125" style="50" customWidth="1"/>
    <col min="2308" max="2309" width="13.42578125" style="50" customWidth="1"/>
    <col min="2310" max="2310" width="11.42578125" style="50" customWidth="1"/>
    <col min="2311" max="2312" width="13.42578125" style="50" customWidth="1"/>
    <col min="2313" max="2313" width="11.42578125" style="50" customWidth="1"/>
    <col min="2314" max="2315" width="13.42578125" style="50" customWidth="1"/>
    <col min="2316" max="2316" width="11.42578125" style="50" customWidth="1"/>
    <col min="2317" max="2318" width="13.42578125" style="50" customWidth="1"/>
    <col min="2319" max="2319" width="11.42578125" style="50" customWidth="1"/>
    <col min="2320" max="2560" width="9.140625" style="50"/>
    <col min="2561" max="2561" width="37.42578125" style="50" customWidth="1"/>
    <col min="2562" max="2562" width="13.42578125" style="50" customWidth="1"/>
    <col min="2563" max="2563" width="11.42578125" style="50" customWidth="1"/>
    <col min="2564" max="2565" width="13.42578125" style="50" customWidth="1"/>
    <col min="2566" max="2566" width="11.42578125" style="50" customWidth="1"/>
    <col min="2567" max="2568" width="13.42578125" style="50" customWidth="1"/>
    <col min="2569" max="2569" width="11.42578125" style="50" customWidth="1"/>
    <col min="2570" max="2571" width="13.42578125" style="50" customWidth="1"/>
    <col min="2572" max="2572" width="11.42578125" style="50" customWidth="1"/>
    <col min="2573" max="2574" width="13.42578125" style="50" customWidth="1"/>
    <col min="2575" max="2575" width="11.42578125" style="50" customWidth="1"/>
    <col min="2576" max="2816" width="9.140625" style="50"/>
    <col min="2817" max="2817" width="37.42578125" style="50" customWidth="1"/>
    <col min="2818" max="2818" width="13.42578125" style="50" customWidth="1"/>
    <col min="2819" max="2819" width="11.42578125" style="50" customWidth="1"/>
    <col min="2820" max="2821" width="13.42578125" style="50" customWidth="1"/>
    <col min="2822" max="2822" width="11.42578125" style="50" customWidth="1"/>
    <col min="2823" max="2824" width="13.42578125" style="50" customWidth="1"/>
    <col min="2825" max="2825" width="11.42578125" style="50" customWidth="1"/>
    <col min="2826" max="2827" width="13.42578125" style="50" customWidth="1"/>
    <col min="2828" max="2828" width="11.42578125" style="50" customWidth="1"/>
    <col min="2829" max="2830" width="13.42578125" style="50" customWidth="1"/>
    <col min="2831" max="2831" width="11.42578125" style="50" customWidth="1"/>
    <col min="2832" max="3072" width="9.140625" style="50"/>
    <col min="3073" max="3073" width="37.42578125" style="50" customWidth="1"/>
    <col min="3074" max="3074" width="13.42578125" style="50" customWidth="1"/>
    <col min="3075" max="3075" width="11.42578125" style="50" customWidth="1"/>
    <col min="3076" max="3077" width="13.42578125" style="50" customWidth="1"/>
    <col min="3078" max="3078" width="11.42578125" style="50" customWidth="1"/>
    <col min="3079" max="3080" width="13.42578125" style="50" customWidth="1"/>
    <col min="3081" max="3081" width="11.42578125" style="50" customWidth="1"/>
    <col min="3082" max="3083" width="13.42578125" style="50" customWidth="1"/>
    <col min="3084" max="3084" width="11.42578125" style="50" customWidth="1"/>
    <col min="3085" max="3086" width="13.42578125" style="50" customWidth="1"/>
    <col min="3087" max="3087" width="11.42578125" style="50" customWidth="1"/>
    <col min="3088" max="3328" width="9.140625" style="50"/>
    <col min="3329" max="3329" width="37.42578125" style="50" customWidth="1"/>
    <col min="3330" max="3330" width="13.42578125" style="50" customWidth="1"/>
    <col min="3331" max="3331" width="11.42578125" style="50" customWidth="1"/>
    <col min="3332" max="3333" width="13.42578125" style="50" customWidth="1"/>
    <col min="3334" max="3334" width="11.42578125" style="50" customWidth="1"/>
    <col min="3335" max="3336" width="13.42578125" style="50" customWidth="1"/>
    <col min="3337" max="3337" width="11.42578125" style="50" customWidth="1"/>
    <col min="3338" max="3339" width="13.42578125" style="50" customWidth="1"/>
    <col min="3340" max="3340" width="11.42578125" style="50" customWidth="1"/>
    <col min="3341" max="3342" width="13.42578125" style="50" customWidth="1"/>
    <col min="3343" max="3343" width="11.42578125" style="50" customWidth="1"/>
    <col min="3344" max="3584" width="9.140625" style="50"/>
    <col min="3585" max="3585" width="37.42578125" style="50" customWidth="1"/>
    <col min="3586" max="3586" width="13.42578125" style="50" customWidth="1"/>
    <col min="3587" max="3587" width="11.42578125" style="50" customWidth="1"/>
    <col min="3588" max="3589" width="13.42578125" style="50" customWidth="1"/>
    <col min="3590" max="3590" width="11.42578125" style="50" customWidth="1"/>
    <col min="3591" max="3592" width="13.42578125" style="50" customWidth="1"/>
    <col min="3593" max="3593" width="11.42578125" style="50" customWidth="1"/>
    <col min="3594" max="3595" width="13.42578125" style="50" customWidth="1"/>
    <col min="3596" max="3596" width="11.42578125" style="50" customWidth="1"/>
    <col min="3597" max="3598" width="13.42578125" style="50" customWidth="1"/>
    <col min="3599" max="3599" width="11.42578125" style="50" customWidth="1"/>
    <col min="3600" max="3840" width="9.140625" style="50"/>
    <col min="3841" max="3841" width="37.42578125" style="50" customWidth="1"/>
    <col min="3842" max="3842" width="13.42578125" style="50" customWidth="1"/>
    <col min="3843" max="3843" width="11.42578125" style="50" customWidth="1"/>
    <col min="3844" max="3845" width="13.42578125" style="50" customWidth="1"/>
    <col min="3846" max="3846" width="11.42578125" style="50" customWidth="1"/>
    <col min="3847" max="3848" width="13.42578125" style="50" customWidth="1"/>
    <col min="3849" max="3849" width="11.42578125" style="50" customWidth="1"/>
    <col min="3850" max="3851" width="13.42578125" style="50" customWidth="1"/>
    <col min="3852" max="3852" width="11.42578125" style="50" customWidth="1"/>
    <col min="3853" max="3854" width="13.42578125" style="50" customWidth="1"/>
    <col min="3855" max="3855" width="11.42578125" style="50" customWidth="1"/>
    <col min="3856" max="4096" width="9.140625" style="50"/>
    <col min="4097" max="4097" width="37.42578125" style="50" customWidth="1"/>
    <col min="4098" max="4098" width="13.42578125" style="50" customWidth="1"/>
    <col min="4099" max="4099" width="11.42578125" style="50" customWidth="1"/>
    <col min="4100" max="4101" width="13.42578125" style="50" customWidth="1"/>
    <col min="4102" max="4102" width="11.42578125" style="50" customWidth="1"/>
    <col min="4103" max="4104" width="13.42578125" style="50" customWidth="1"/>
    <col min="4105" max="4105" width="11.42578125" style="50" customWidth="1"/>
    <col min="4106" max="4107" width="13.42578125" style="50" customWidth="1"/>
    <col min="4108" max="4108" width="11.42578125" style="50" customWidth="1"/>
    <col min="4109" max="4110" width="13.42578125" style="50" customWidth="1"/>
    <col min="4111" max="4111" width="11.42578125" style="50" customWidth="1"/>
    <col min="4112" max="4352" width="9.140625" style="50"/>
    <col min="4353" max="4353" width="37.42578125" style="50" customWidth="1"/>
    <col min="4354" max="4354" width="13.42578125" style="50" customWidth="1"/>
    <col min="4355" max="4355" width="11.42578125" style="50" customWidth="1"/>
    <col min="4356" max="4357" width="13.42578125" style="50" customWidth="1"/>
    <col min="4358" max="4358" width="11.42578125" style="50" customWidth="1"/>
    <col min="4359" max="4360" width="13.42578125" style="50" customWidth="1"/>
    <col min="4361" max="4361" width="11.42578125" style="50" customWidth="1"/>
    <col min="4362" max="4363" width="13.42578125" style="50" customWidth="1"/>
    <col min="4364" max="4364" width="11.42578125" style="50" customWidth="1"/>
    <col min="4365" max="4366" width="13.42578125" style="50" customWidth="1"/>
    <col min="4367" max="4367" width="11.42578125" style="50" customWidth="1"/>
    <col min="4368" max="4608" width="9.140625" style="50"/>
    <col min="4609" max="4609" width="37.42578125" style="50" customWidth="1"/>
    <col min="4610" max="4610" width="13.42578125" style="50" customWidth="1"/>
    <col min="4611" max="4611" width="11.42578125" style="50" customWidth="1"/>
    <col min="4612" max="4613" width="13.42578125" style="50" customWidth="1"/>
    <col min="4614" max="4614" width="11.42578125" style="50" customWidth="1"/>
    <col min="4615" max="4616" width="13.42578125" style="50" customWidth="1"/>
    <col min="4617" max="4617" width="11.42578125" style="50" customWidth="1"/>
    <col min="4618" max="4619" width="13.42578125" style="50" customWidth="1"/>
    <col min="4620" max="4620" width="11.42578125" style="50" customWidth="1"/>
    <col min="4621" max="4622" width="13.42578125" style="50" customWidth="1"/>
    <col min="4623" max="4623" width="11.42578125" style="50" customWidth="1"/>
    <col min="4624" max="4864" width="9.140625" style="50"/>
    <col min="4865" max="4865" width="37.42578125" style="50" customWidth="1"/>
    <col min="4866" max="4866" width="13.42578125" style="50" customWidth="1"/>
    <col min="4867" max="4867" width="11.42578125" style="50" customWidth="1"/>
    <col min="4868" max="4869" width="13.42578125" style="50" customWidth="1"/>
    <col min="4870" max="4870" width="11.42578125" style="50" customWidth="1"/>
    <col min="4871" max="4872" width="13.42578125" style="50" customWidth="1"/>
    <col min="4873" max="4873" width="11.42578125" style="50" customWidth="1"/>
    <col min="4874" max="4875" width="13.42578125" style="50" customWidth="1"/>
    <col min="4876" max="4876" width="11.42578125" style="50" customWidth="1"/>
    <col min="4877" max="4878" width="13.42578125" style="50" customWidth="1"/>
    <col min="4879" max="4879" width="11.42578125" style="50" customWidth="1"/>
    <col min="4880" max="5120" width="9.140625" style="50"/>
    <col min="5121" max="5121" width="37.42578125" style="50" customWidth="1"/>
    <col min="5122" max="5122" width="13.42578125" style="50" customWidth="1"/>
    <col min="5123" max="5123" width="11.42578125" style="50" customWidth="1"/>
    <col min="5124" max="5125" width="13.42578125" style="50" customWidth="1"/>
    <col min="5126" max="5126" width="11.42578125" style="50" customWidth="1"/>
    <col min="5127" max="5128" width="13.42578125" style="50" customWidth="1"/>
    <col min="5129" max="5129" width="11.42578125" style="50" customWidth="1"/>
    <col min="5130" max="5131" width="13.42578125" style="50" customWidth="1"/>
    <col min="5132" max="5132" width="11.42578125" style="50" customWidth="1"/>
    <col min="5133" max="5134" width="13.42578125" style="50" customWidth="1"/>
    <col min="5135" max="5135" width="11.42578125" style="50" customWidth="1"/>
    <col min="5136" max="5376" width="9.140625" style="50"/>
    <col min="5377" max="5377" width="37.42578125" style="50" customWidth="1"/>
    <col min="5378" max="5378" width="13.42578125" style="50" customWidth="1"/>
    <col min="5379" max="5379" width="11.42578125" style="50" customWidth="1"/>
    <col min="5380" max="5381" width="13.42578125" style="50" customWidth="1"/>
    <col min="5382" max="5382" width="11.42578125" style="50" customWidth="1"/>
    <col min="5383" max="5384" width="13.42578125" style="50" customWidth="1"/>
    <col min="5385" max="5385" width="11.42578125" style="50" customWidth="1"/>
    <col min="5386" max="5387" width="13.42578125" style="50" customWidth="1"/>
    <col min="5388" max="5388" width="11.42578125" style="50" customWidth="1"/>
    <col min="5389" max="5390" width="13.42578125" style="50" customWidth="1"/>
    <col min="5391" max="5391" width="11.42578125" style="50" customWidth="1"/>
    <col min="5392" max="5632" width="9.140625" style="50"/>
    <col min="5633" max="5633" width="37.42578125" style="50" customWidth="1"/>
    <col min="5634" max="5634" width="13.42578125" style="50" customWidth="1"/>
    <col min="5635" max="5635" width="11.42578125" style="50" customWidth="1"/>
    <col min="5636" max="5637" width="13.42578125" style="50" customWidth="1"/>
    <col min="5638" max="5638" width="11.42578125" style="50" customWidth="1"/>
    <col min="5639" max="5640" width="13.42578125" style="50" customWidth="1"/>
    <col min="5641" max="5641" width="11.42578125" style="50" customWidth="1"/>
    <col min="5642" max="5643" width="13.42578125" style="50" customWidth="1"/>
    <col min="5644" max="5644" width="11.42578125" style="50" customWidth="1"/>
    <col min="5645" max="5646" width="13.42578125" style="50" customWidth="1"/>
    <col min="5647" max="5647" width="11.42578125" style="50" customWidth="1"/>
    <col min="5648" max="5888" width="9.140625" style="50"/>
    <col min="5889" max="5889" width="37.42578125" style="50" customWidth="1"/>
    <col min="5890" max="5890" width="13.42578125" style="50" customWidth="1"/>
    <col min="5891" max="5891" width="11.42578125" style="50" customWidth="1"/>
    <col min="5892" max="5893" width="13.42578125" style="50" customWidth="1"/>
    <col min="5894" max="5894" width="11.42578125" style="50" customWidth="1"/>
    <col min="5895" max="5896" width="13.42578125" style="50" customWidth="1"/>
    <col min="5897" max="5897" width="11.42578125" style="50" customWidth="1"/>
    <col min="5898" max="5899" width="13.42578125" style="50" customWidth="1"/>
    <col min="5900" max="5900" width="11.42578125" style="50" customWidth="1"/>
    <col min="5901" max="5902" width="13.42578125" style="50" customWidth="1"/>
    <col min="5903" max="5903" width="11.42578125" style="50" customWidth="1"/>
    <col min="5904" max="6144" width="9.140625" style="50"/>
    <col min="6145" max="6145" width="37.42578125" style="50" customWidth="1"/>
    <col min="6146" max="6146" width="13.42578125" style="50" customWidth="1"/>
    <col min="6147" max="6147" width="11.42578125" style="50" customWidth="1"/>
    <col min="6148" max="6149" width="13.42578125" style="50" customWidth="1"/>
    <col min="6150" max="6150" width="11.42578125" style="50" customWidth="1"/>
    <col min="6151" max="6152" width="13.42578125" style="50" customWidth="1"/>
    <col min="6153" max="6153" width="11.42578125" style="50" customWidth="1"/>
    <col min="6154" max="6155" width="13.42578125" style="50" customWidth="1"/>
    <col min="6156" max="6156" width="11.42578125" style="50" customWidth="1"/>
    <col min="6157" max="6158" width="13.42578125" style="50" customWidth="1"/>
    <col min="6159" max="6159" width="11.42578125" style="50" customWidth="1"/>
    <col min="6160" max="6400" width="9.140625" style="50"/>
    <col min="6401" max="6401" width="37.42578125" style="50" customWidth="1"/>
    <col min="6402" max="6402" width="13.42578125" style="50" customWidth="1"/>
    <col min="6403" max="6403" width="11.42578125" style="50" customWidth="1"/>
    <col min="6404" max="6405" width="13.42578125" style="50" customWidth="1"/>
    <col min="6406" max="6406" width="11.42578125" style="50" customWidth="1"/>
    <col min="6407" max="6408" width="13.42578125" style="50" customWidth="1"/>
    <col min="6409" max="6409" width="11.42578125" style="50" customWidth="1"/>
    <col min="6410" max="6411" width="13.42578125" style="50" customWidth="1"/>
    <col min="6412" max="6412" width="11.42578125" style="50" customWidth="1"/>
    <col min="6413" max="6414" width="13.42578125" style="50" customWidth="1"/>
    <col min="6415" max="6415" width="11.42578125" style="50" customWidth="1"/>
    <col min="6416" max="6656" width="9.140625" style="50"/>
    <col min="6657" max="6657" width="37.42578125" style="50" customWidth="1"/>
    <col min="6658" max="6658" width="13.42578125" style="50" customWidth="1"/>
    <col min="6659" max="6659" width="11.42578125" style="50" customWidth="1"/>
    <col min="6660" max="6661" width="13.42578125" style="50" customWidth="1"/>
    <col min="6662" max="6662" width="11.42578125" style="50" customWidth="1"/>
    <col min="6663" max="6664" width="13.42578125" style="50" customWidth="1"/>
    <col min="6665" max="6665" width="11.42578125" style="50" customWidth="1"/>
    <col min="6666" max="6667" width="13.42578125" style="50" customWidth="1"/>
    <col min="6668" max="6668" width="11.42578125" style="50" customWidth="1"/>
    <col min="6669" max="6670" width="13.42578125" style="50" customWidth="1"/>
    <col min="6671" max="6671" width="11.42578125" style="50" customWidth="1"/>
    <col min="6672" max="6912" width="9.140625" style="50"/>
    <col min="6913" max="6913" width="37.42578125" style="50" customWidth="1"/>
    <col min="6914" max="6914" width="13.42578125" style="50" customWidth="1"/>
    <col min="6915" max="6915" width="11.42578125" style="50" customWidth="1"/>
    <col min="6916" max="6917" width="13.42578125" style="50" customWidth="1"/>
    <col min="6918" max="6918" width="11.42578125" style="50" customWidth="1"/>
    <col min="6919" max="6920" width="13.42578125" style="50" customWidth="1"/>
    <col min="6921" max="6921" width="11.42578125" style="50" customWidth="1"/>
    <col min="6922" max="6923" width="13.42578125" style="50" customWidth="1"/>
    <col min="6924" max="6924" width="11.42578125" style="50" customWidth="1"/>
    <col min="6925" max="6926" width="13.42578125" style="50" customWidth="1"/>
    <col min="6927" max="6927" width="11.42578125" style="50" customWidth="1"/>
    <col min="6928" max="7168" width="9.140625" style="50"/>
    <col min="7169" max="7169" width="37.42578125" style="50" customWidth="1"/>
    <col min="7170" max="7170" width="13.42578125" style="50" customWidth="1"/>
    <col min="7171" max="7171" width="11.42578125" style="50" customWidth="1"/>
    <col min="7172" max="7173" width="13.42578125" style="50" customWidth="1"/>
    <col min="7174" max="7174" width="11.42578125" style="50" customWidth="1"/>
    <col min="7175" max="7176" width="13.42578125" style="50" customWidth="1"/>
    <col min="7177" max="7177" width="11.42578125" style="50" customWidth="1"/>
    <col min="7178" max="7179" width="13.42578125" style="50" customWidth="1"/>
    <col min="7180" max="7180" width="11.42578125" style="50" customWidth="1"/>
    <col min="7181" max="7182" width="13.42578125" style="50" customWidth="1"/>
    <col min="7183" max="7183" width="11.42578125" style="50" customWidth="1"/>
    <col min="7184" max="7424" width="9.140625" style="50"/>
    <col min="7425" max="7425" width="37.42578125" style="50" customWidth="1"/>
    <col min="7426" max="7426" width="13.42578125" style="50" customWidth="1"/>
    <col min="7427" max="7427" width="11.42578125" style="50" customWidth="1"/>
    <col min="7428" max="7429" width="13.42578125" style="50" customWidth="1"/>
    <col min="7430" max="7430" width="11.42578125" style="50" customWidth="1"/>
    <col min="7431" max="7432" width="13.42578125" style="50" customWidth="1"/>
    <col min="7433" max="7433" width="11.42578125" style="50" customWidth="1"/>
    <col min="7434" max="7435" width="13.42578125" style="50" customWidth="1"/>
    <col min="7436" max="7436" width="11.42578125" style="50" customWidth="1"/>
    <col min="7437" max="7438" width="13.42578125" style="50" customWidth="1"/>
    <col min="7439" max="7439" width="11.42578125" style="50" customWidth="1"/>
    <col min="7440" max="7680" width="9.140625" style="50"/>
    <col min="7681" max="7681" width="37.42578125" style="50" customWidth="1"/>
    <col min="7682" max="7682" width="13.42578125" style="50" customWidth="1"/>
    <col min="7683" max="7683" width="11.42578125" style="50" customWidth="1"/>
    <col min="7684" max="7685" width="13.42578125" style="50" customWidth="1"/>
    <col min="7686" max="7686" width="11.42578125" style="50" customWidth="1"/>
    <col min="7687" max="7688" width="13.42578125" style="50" customWidth="1"/>
    <col min="7689" max="7689" width="11.42578125" style="50" customWidth="1"/>
    <col min="7690" max="7691" width="13.42578125" style="50" customWidth="1"/>
    <col min="7692" max="7692" width="11.42578125" style="50" customWidth="1"/>
    <col min="7693" max="7694" width="13.42578125" style="50" customWidth="1"/>
    <col min="7695" max="7695" width="11.42578125" style="50" customWidth="1"/>
    <col min="7696" max="7936" width="9.140625" style="50"/>
    <col min="7937" max="7937" width="37.42578125" style="50" customWidth="1"/>
    <col min="7938" max="7938" width="13.42578125" style="50" customWidth="1"/>
    <col min="7939" max="7939" width="11.42578125" style="50" customWidth="1"/>
    <col min="7940" max="7941" width="13.42578125" style="50" customWidth="1"/>
    <col min="7942" max="7942" width="11.42578125" style="50" customWidth="1"/>
    <col min="7943" max="7944" width="13.42578125" style="50" customWidth="1"/>
    <col min="7945" max="7945" width="11.42578125" style="50" customWidth="1"/>
    <col min="7946" max="7947" width="13.42578125" style="50" customWidth="1"/>
    <col min="7948" max="7948" width="11.42578125" style="50" customWidth="1"/>
    <col min="7949" max="7950" width="13.42578125" style="50" customWidth="1"/>
    <col min="7951" max="7951" width="11.42578125" style="50" customWidth="1"/>
    <col min="7952" max="8192" width="9.140625" style="50"/>
    <col min="8193" max="8193" width="37.42578125" style="50" customWidth="1"/>
    <col min="8194" max="8194" width="13.42578125" style="50" customWidth="1"/>
    <col min="8195" max="8195" width="11.42578125" style="50" customWidth="1"/>
    <col min="8196" max="8197" width="13.42578125" style="50" customWidth="1"/>
    <col min="8198" max="8198" width="11.42578125" style="50" customWidth="1"/>
    <col min="8199" max="8200" width="13.42578125" style="50" customWidth="1"/>
    <col min="8201" max="8201" width="11.42578125" style="50" customWidth="1"/>
    <col min="8202" max="8203" width="13.42578125" style="50" customWidth="1"/>
    <col min="8204" max="8204" width="11.42578125" style="50" customWidth="1"/>
    <col min="8205" max="8206" width="13.42578125" style="50" customWidth="1"/>
    <col min="8207" max="8207" width="11.42578125" style="50" customWidth="1"/>
    <col min="8208" max="8448" width="9.140625" style="50"/>
    <col min="8449" max="8449" width="37.42578125" style="50" customWidth="1"/>
    <col min="8450" max="8450" width="13.42578125" style="50" customWidth="1"/>
    <col min="8451" max="8451" width="11.42578125" style="50" customWidth="1"/>
    <col min="8452" max="8453" width="13.42578125" style="50" customWidth="1"/>
    <col min="8454" max="8454" width="11.42578125" style="50" customWidth="1"/>
    <col min="8455" max="8456" width="13.42578125" style="50" customWidth="1"/>
    <col min="8457" max="8457" width="11.42578125" style="50" customWidth="1"/>
    <col min="8458" max="8459" width="13.42578125" style="50" customWidth="1"/>
    <col min="8460" max="8460" width="11.42578125" style="50" customWidth="1"/>
    <col min="8461" max="8462" width="13.42578125" style="50" customWidth="1"/>
    <col min="8463" max="8463" width="11.42578125" style="50" customWidth="1"/>
    <col min="8464" max="8704" width="9.140625" style="50"/>
    <col min="8705" max="8705" width="37.42578125" style="50" customWidth="1"/>
    <col min="8706" max="8706" width="13.42578125" style="50" customWidth="1"/>
    <col min="8707" max="8707" width="11.42578125" style="50" customWidth="1"/>
    <col min="8708" max="8709" width="13.42578125" style="50" customWidth="1"/>
    <col min="8710" max="8710" width="11.42578125" style="50" customWidth="1"/>
    <col min="8711" max="8712" width="13.42578125" style="50" customWidth="1"/>
    <col min="8713" max="8713" width="11.42578125" style="50" customWidth="1"/>
    <col min="8714" max="8715" width="13.42578125" style="50" customWidth="1"/>
    <col min="8716" max="8716" width="11.42578125" style="50" customWidth="1"/>
    <col min="8717" max="8718" width="13.42578125" style="50" customWidth="1"/>
    <col min="8719" max="8719" width="11.42578125" style="50" customWidth="1"/>
    <col min="8720" max="8960" width="9.140625" style="50"/>
    <col min="8961" max="8961" width="37.42578125" style="50" customWidth="1"/>
    <col min="8962" max="8962" width="13.42578125" style="50" customWidth="1"/>
    <col min="8963" max="8963" width="11.42578125" style="50" customWidth="1"/>
    <col min="8964" max="8965" width="13.42578125" style="50" customWidth="1"/>
    <col min="8966" max="8966" width="11.42578125" style="50" customWidth="1"/>
    <col min="8967" max="8968" width="13.42578125" style="50" customWidth="1"/>
    <col min="8969" max="8969" width="11.42578125" style="50" customWidth="1"/>
    <col min="8970" max="8971" width="13.42578125" style="50" customWidth="1"/>
    <col min="8972" max="8972" width="11.42578125" style="50" customWidth="1"/>
    <col min="8973" max="8974" width="13.42578125" style="50" customWidth="1"/>
    <col min="8975" max="8975" width="11.42578125" style="50" customWidth="1"/>
    <col min="8976" max="9216" width="9.140625" style="50"/>
    <col min="9217" max="9217" width="37.42578125" style="50" customWidth="1"/>
    <col min="9218" max="9218" width="13.42578125" style="50" customWidth="1"/>
    <col min="9219" max="9219" width="11.42578125" style="50" customWidth="1"/>
    <col min="9220" max="9221" width="13.42578125" style="50" customWidth="1"/>
    <col min="9222" max="9222" width="11.42578125" style="50" customWidth="1"/>
    <col min="9223" max="9224" width="13.42578125" style="50" customWidth="1"/>
    <col min="9225" max="9225" width="11.42578125" style="50" customWidth="1"/>
    <col min="9226" max="9227" width="13.42578125" style="50" customWidth="1"/>
    <col min="9228" max="9228" width="11.42578125" style="50" customWidth="1"/>
    <col min="9229" max="9230" width="13.42578125" style="50" customWidth="1"/>
    <col min="9231" max="9231" width="11.42578125" style="50" customWidth="1"/>
    <col min="9232" max="9472" width="9.140625" style="50"/>
    <col min="9473" max="9473" width="37.42578125" style="50" customWidth="1"/>
    <col min="9474" max="9474" width="13.42578125" style="50" customWidth="1"/>
    <col min="9475" max="9475" width="11.42578125" style="50" customWidth="1"/>
    <col min="9476" max="9477" width="13.42578125" style="50" customWidth="1"/>
    <col min="9478" max="9478" width="11.42578125" style="50" customWidth="1"/>
    <col min="9479" max="9480" width="13.42578125" style="50" customWidth="1"/>
    <col min="9481" max="9481" width="11.42578125" style="50" customWidth="1"/>
    <col min="9482" max="9483" width="13.42578125" style="50" customWidth="1"/>
    <col min="9484" max="9484" width="11.42578125" style="50" customWidth="1"/>
    <col min="9485" max="9486" width="13.42578125" style="50" customWidth="1"/>
    <col min="9487" max="9487" width="11.42578125" style="50" customWidth="1"/>
    <col min="9488" max="9728" width="9.140625" style="50"/>
    <col min="9729" max="9729" width="37.42578125" style="50" customWidth="1"/>
    <col min="9730" max="9730" width="13.42578125" style="50" customWidth="1"/>
    <col min="9731" max="9731" width="11.42578125" style="50" customWidth="1"/>
    <col min="9732" max="9733" width="13.42578125" style="50" customWidth="1"/>
    <col min="9734" max="9734" width="11.42578125" style="50" customWidth="1"/>
    <col min="9735" max="9736" width="13.42578125" style="50" customWidth="1"/>
    <col min="9737" max="9737" width="11.42578125" style="50" customWidth="1"/>
    <col min="9738" max="9739" width="13.42578125" style="50" customWidth="1"/>
    <col min="9740" max="9740" width="11.42578125" style="50" customWidth="1"/>
    <col min="9741" max="9742" width="13.42578125" style="50" customWidth="1"/>
    <col min="9743" max="9743" width="11.42578125" style="50" customWidth="1"/>
    <col min="9744" max="9984" width="9.140625" style="50"/>
    <col min="9985" max="9985" width="37.42578125" style="50" customWidth="1"/>
    <col min="9986" max="9986" width="13.42578125" style="50" customWidth="1"/>
    <col min="9987" max="9987" width="11.42578125" style="50" customWidth="1"/>
    <col min="9988" max="9989" width="13.42578125" style="50" customWidth="1"/>
    <col min="9990" max="9990" width="11.42578125" style="50" customWidth="1"/>
    <col min="9991" max="9992" width="13.42578125" style="50" customWidth="1"/>
    <col min="9993" max="9993" width="11.42578125" style="50" customWidth="1"/>
    <col min="9994" max="9995" width="13.42578125" style="50" customWidth="1"/>
    <col min="9996" max="9996" width="11.42578125" style="50" customWidth="1"/>
    <col min="9997" max="9998" width="13.42578125" style="50" customWidth="1"/>
    <col min="9999" max="9999" width="11.42578125" style="50" customWidth="1"/>
    <col min="10000" max="10240" width="9.140625" style="50"/>
    <col min="10241" max="10241" width="37.42578125" style="50" customWidth="1"/>
    <col min="10242" max="10242" width="13.42578125" style="50" customWidth="1"/>
    <col min="10243" max="10243" width="11.42578125" style="50" customWidth="1"/>
    <col min="10244" max="10245" width="13.42578125" style="50" customWidth="1"/>
    <col min="10246" max="10246" width="11.42578125" style="50" customWidth="1"/>
    <col min="10247" max="10248" width="13.42578125" style="50" customWidth="1"/>
    <col min="10249" max="10249" width="11.42578125" style="50" customWidth="1"/>
    <col min="10250" max="10251" width="13.42578125" style="50" customWidth="1"/>
    <col min="10252" max="10252" width="11.42578125" style="50" customWidth="1"/>
    <col min="10253" max="10254" width="13.42578125" style="50" customWidth="1"/>
    <col min="10255" max="10255" width="11.42578125" style="50" customWidth="1"/>
    <col min="10256" max="10496" width="9.140625" style="50"/>
    <col min="10497" max="10497" width="37.42578125" style="50" customWidth="1"/>
    <col min="10498" max="10498" width="13.42578125" style="50" customWidth="1"/>
    <col min="10499" max="10499" width="11.42578125" style="50" customWidth="1"/>
    <col min="10500" max="10501" width="13.42578125" style="50" customWidth="1"/>
    <col min="10502" max="10502" width="11.42578125" style="50" customWidth="1"/>
    <col min="10503" max="10504" width="13.42578125" style="50" customWidth="1"/>
    <col min="10505" max="10505" width="11.42578125" style="50" customWidth="1"/>
    <col min="10506" max="10507" width="13.42578125" style="50" customWidth="1"/>
    <col min="10508" max="10508" width="11.42578125" style="50" customWidth="1"/>
    <col min="10509" max="10510" width="13.42578125" style="50" customWidth="1"/>
    <col min="10511" max="10511" width="11.42578125" style="50" customWidth="1"/>
    <col min="10512" max="10752" width="9.140625" style="50"/>
    <col min="10753" max="10753" width="37.42578125" style="50" customWidth="1"/>
    <col min="10754" max="10754" width="13.42578125" style="50" customWidth="1"/>
    <col min="10755" max="10755" width="11.42578125" style="50" customWidth="1"/>
    <col min="10756" max="10757" width="13.42578125" style="50" customWidth="1"/>
    <col min="10758" max="10758" width="11.42578125" style="50" customWidth="1"/>
    <col min="10759" max="10760" width="13.42578125" style="50" customWidth="1"/>
    <col min="10761" max="10761" width="11.42578125" style="50" customWidth="1"/>
    <col min="10762" max="10763" width="13.42578125" style="50" customWidth="1"/>
    <col min="10764" max="10764" width="11.42578125" style="50" customWidth="1"/>
    <col min="10765" max="10766" width="13.42578125" style="50" customWidth="1"/>
    <col min="10767" max="10767" width="11.42578125" style="50" customWidth="1"/>
    <col min="10768" max="11008" width="9.140625" style="50"/>
    <col min="11009" max="11009" width="37.42578125" style="50" customWidth="1"/>
    <col min="11010" max="11010" width="13.42578125" style="50" customWidth="1"/>
    <col min="11011" max="11011" width="11.42578125" style="50" customWidth="1"/>
    <col min="11012" max="11013" width="13.42578125" style="50" customWidth="1"/>
    <col min="11014" max="11014" width="11.42578125" style="50" customWidth="1"/>
    <col min="11015" max="11016" width="13.42578125" style="50" customWidth="1"/>
    <col min="11017" max="11017" width="11.42578125" style="50" customWidth="1"/>
    <col min="11018" max="11019" width="13.42578125" style="50" customWidth="1"/>
    <col min="11020" max="11020" width="11.42578125" style="50" customWidth="1"/>
    <col min="11021" max="11022" width="13.42578125" style="50" customWidth="1"/>
    <col min="11023" max="11023" width="11.42578125" style="50" customWidth="1"/>
    <col min="11024" max="11264" width="9.140625" style="50"/>
    <col min="11265" max="11265" width="37.42578125" style="50" customWidth="1"/>
    <col min="11266" max="11266" width="13.42578125" style="50" customWidth="1"/>
    <col min="11267" max="11267" width="11.42578125" style="50" customWidth="1"/>
    <col min="11268" max="11269" width="13.42578125" style="50" customWidth="1"/>
    <col min="11270" max="11270" width="11.42578125" style="50" customWidth="1"/>
    <col min="11271" max="11272" width="13.42578125" style="50" customWidth="1"/>
    <col min="11273" max="11273" width="11.42578125" style="50" customWidth="1"/>
    <col min="11274" max="11275" width="13.42578125" style="50" customWidth="1"/>
    <col min="11276" max="11276" width="11.42578125" style="50" customWidth="1"/>
    <col min="11277" max="11278" width="13.42578125" style="50" customWidth="1"/>
    <col min="11279" max="11279" width="11.42578125" style="50" customWidth="1"/>
    <col min="11280" max="11520" width="9.140625" style="50"/>
    <col min="11521" max="11521" width="37.42578125" style="50" customWidth="1"/>
    <col min="11522" max="11522" width="13.42578125" style="50" customWidth="1"/>
    <col min="11523" max="11523" width="11.42578125" style="50" customWidth="1"/>
    <col min="11524" max="11525" width="13.42578125" style="50" customWidth="1"/>
    <col min="11526" max="11526" width="11.42578125" style="50" customWidth="1"/>
    <col min="11527" max="11528" width="13.42578125" style="50" customWidth="1"/>
    <col min="11529" max="11529" width="11.42578125" style="50" customWidth="1"/>
    <col min="11530" max="11531" width="13.42578125" style="50" customWidth="1"/>
    <col min="11532" max="11532" width="11.42578125" style="50" customWidth="1"/>
    <col min="11533" max="11534" width="13.42578125" style="50" customWidth="1"/>
    <col min="11535" max="11535" width="11.42578125" style="50" customWidth="1"/>
    <col min="11536" max="11776" width="9.140625" style="50"/>
    <col min="11777" max="11777" width="37.42578125" style="50" customWidth="1"/>
    <col min="11778" max="11778" width="13.42578125" style="50" customWidth="1"/>
    <col min="11779" max="11779" width="11.42578125" style="50" customWidth="1"/>
    <col min="11780" max="11781" width="13.42578125" style="50" customWidth="1"/>
    <col min="11782" max="11782" width="11.42578125" style="50" customWidth="1"/>
    <col min="11783" max="11784" width="13.42578125" style="50" customWidth="1"/>
    <col min="11785" max="11785" width="11.42578125" style="50" customWidth="1"/>
    <col min="11786" max="11787" width="13.42578125" style="50" customWidth="1"/>
    <col min="11788" max="11788" width="11.42578125" style="50" customWidth="1"/>
    <col min="11789" max="11790" width="13.42578125" style="50" customWidth="1"/>
    <col min="11791" max="11791" width="11.42578125" style="50" customWidth="1"/>
    <col min="11792" max="12032" width="9.140625" style="50"/>
    <col min="12033" max="12033" width="37.42578125" style="50" customWidth="1"/>
    <col min="12034" max="12034" width="13.42578125" style="50" customWidth="1"/>
    <col min="12035" max="12035" width="11.42578125" style="50" customWidth="1"/>
    <col min="12036" max="12037" width="13.42578125" style="50" customWidth="1"/>
    <col min="12038" max="12038" width="11.42578125" style="50" customWidth="1"/>
    <col min="12039" max="12040" width="13.42578125" style="50" customWidth="1"/>
    <col min="12041" max="12041" width="11.42578125" style="50" customWidth="1"/>
    <col min="12042" max="12043" width="13.42578125" style="50" customWidth="1"/>
    <col min="12044" max="12044" width="11.42578125" style="50" customWidth="1"/>
    <col min="12045" max="12046" width="13.42578125" style="50" customWidth="1"/>
    <col min="12047" max="12047" width="11.42578125" style="50" customWidth="1"/>
    <col min="12048" max="12288" width="9.140625" style="50"/>
    <col min="12289" max="12289" width="37.42578125" style="50" customWidth="1"/>
    <col min="12290" max="12290" width="13.42578125" style="50" customWidth="1"/>
    <col min="12291" max="12291" width="11.42578125" style="50" customWidth="1"/>
    <col min="12292" max="12293" width="13.42578125" style="50" customWidth="1"/>
    <col min="12294" max="12294" width="11.42578125" style="50" customWidth="1"/>
    <col min="12295" max="12296" width="13.42578125" style="50" customWidth="1"/>
    <col min="12297" max="12297" width="11.42578125" style="50" customWidth="1"/>
    <col min="12298" max="12299" width="13.42578125" style="50" customWidth="1"/>
    <col min="12300" max="12300" width="11.42578125" style="50" customWidth="1"/>
    <col min="12301" max="12302" width="13.42578125" style="50" customWidth="1"/>
    <col min="12303" max="12303" width="11.42578125" style="50" customWidth="1"/>
    <col min="12304" max="12544" width="9.140625" style="50"/>
    <col min="12545" max="12545" width="37.42578125" style="50" customWidth="1"/>
    <col min="12546" max="12546" width="13.42578125" style="50" customWidth="1"/>
    <col min="12547" max="12547" width="11.42578125" style="50" customWidth="1"/>
    <col min="12548" max="12549" width="13.42578125" style="50" customWidth="1"/>
    <col min="12550" max="12550" width="11.42578125" style="50" customWidth="1"/>
    <col min="12551" max="12552" width="13.42578125" style="50" customWidth="1"/>
    <col min="12553" max="12553" width="11.42578125" style="50" customWidth="1"/>
    <col min="12554" max="12555" width="13.42578125" style="50" customWidth="1"/>
    <col min="12556" max="12556" width="11.42578125" style="50" customWidth="1"/>
    <col min="12557" max="12558" width="13.42578125" style="50" customWidth="1"/>
    <col min="12559" max="12559" width="11.42578125" style="50" customWidth="1"/>
    <col min="12560" max="12800" width="9.140625" style="50"/>
    <col min="12801" max="12801" width="37.42578125" style="50" customWidth="1"/>
    <col min="12802" max="12802" width="13.42578125" style="50" customWidth="1"/>
    <col min="12803" max="12803" width="11.42578125" style="50" customWidth="1"/>
    <col min="12804" max="12805" width="13.42578125" style="50" customWidth="1"/>
    <col min="12806" max="12806" width="11.42578125" style="50" customWidth="1"/>
    <col min="12807" max="12808" width="13.42578125" style="50" customWidth="1"/>
    <col min="12809" max="12809" width="11.42578125" style="50" customWidth="1"/>
    <col min="12810" max="12811" width="13.42578125" style="50" customWidth="1"/>
    <col min="12812" max="12812" width="11.42578125" style="50" customWidth="1"/>
    <col min="12813" max="12814" width="13.42578125" style="50" customWidth="1"/>
    <col min="12815" max="12815" width="11.42578125" style="50" customWidth="1"/>
    <col min="12816" max="13056" width="9.140625" style="50"/>
    <col min="13057" max="13057" width="37.42578125" style="50" customWidth="1"/>
    <col min="13058" max="13058" width="13.42578125" style="50" customWidth="1"/>
    <col min="13059" max="13059" width="11.42578125" style="50" customWidth="1"/>
    <col min="13060" max="13061" width="13.42578125" style="50" customWidth="1"/>
    <col min="13062" max="13062" width="11.42578125" style="50" customWidth="1"/>
    <col min="13063" max="13064" width="13.42578125" style="50" customWidth="1"/>
    <col min="13065" max="13065" width="11.42578125" style="50" customWidth="1"/>
    <col min="13066" max="13067" width="13.42578125" style="50" customWidth="1"/>
    <col min="13068" max="13068" width="11.42578125" style="50" customWidth="1"/>
    <col min="13069" max="13070" width="13.42578125" style="50" customWidth="1"/>
    <col min="13071" max="13071" width="11.42578125" style="50" customWidth="1"/>
    <col min="13072" max="13312" width="9.140625" style="50"/>
    <col min="13313" max="13313" width="37.42578125" style="50" customWidth="1"/>
    <col min="13314" max="13314" width="13.42578125" style="50" customWidth="1"/>
    <col min="13315" max="13315" width="11.42578125" style="50" customWidth="1"/>
    <col min="13316" max="13317" width="13.42578125" style="50" customWidth="1"/>
    <col min="13318" max="13318" width="11.42578125" style="50" customWidth="1"/>
    <col min="13319" max="13320" width="13.42578125" style="50" customWidth="1"/>
    <col min="13321" max="13321" width="11.42578125" style="50" customWidth="1"/>
    <col min="13322" max="13323" width="13.42578125" style="50" customWidth="1"/>
    <col min="13324" max="13324" width="11.42578125" style="50" customWidth="1"/>
    <col min="13325" max="13326" width="13.42578125" style="50" customWidth="1"/>
    <col min="13327" max="13327" width="11.42578125" style="50" customWidth="1"/>
    <col min="13328" max="13568" width="9.140625" style="50"/>
    <col min="13569" max="13569" width="37.42578125" style="50" customWidth="1"/>
    <col min="13570" max="13570" width="13.42578125" style="50" customWidth="1"/>
    <col min="13571" max="13571" width="11.42578125" style="50" customWidth="1"/>
    <col min="13572" max="13573" width="13.42578125" style="50" customWidth="1"/>
    <col min="13574" max="13574" width="11.42578125" style="50" customWidth="1"/>
    <col min="13575" max="13576" width="13.42578125" style="50" customWidth="1"/>
    <col min="13577" max="13577" width="11.42578125" style="50" customWidth="1"/>
    <col min="13578" max="13579" width="13.42578125" style="50" customWidth="1"/>
    <col min="13580" max="13580" width="11.42578125" style="50" customWidth="1"/>
    <col min="13581" max="13582" width="13.42578125" style="50" customWidth="1"/>
    <col min="13583" max="13583" width="11.42578125" style="50" customWidth="1"/>
    <col min="13584" max="13824" width="9.140625" style="50"/>
    <col min="13825" max="13825" width="37.42578125" style="50" customWidth="1"/>
    <col min="13826" max="13826" width="13.42578125" style="50" customWidth="1"/>
    <col min="13827" max="13827" width="11.42578125" style="50" customWidth="1"/>
    <col min="13828" max="13829" width="13.42578125" style="50" customWidth="1"/>
    <col min="13830" max="13830" width="11.42578125" style="50" customWidth="1"/>
    <col min="13831" max="13832" width="13.42578125" style="50" customWidth="1"/>
    <col min="13833" max="13833" width="11.42578125" style="50" customWidth="1"/>
    <col min="13834" max="13835" width="13.42578125" style="50" customWidth="1"/>
    <col min="13836" max="13836" width="11.42578125" style="50" customWidth="1"/>
    <col min="13837" max="13838" width="13.42578125" style="50" customWidth="1"/>
    <col min="13839" max="13839" width="11.42578125" style="50" customWidth="1"/>
    <col min="13840" max="14080" width="9.140625" style="50"/>
    <col min="14081" max="14081" width="37.42578125" style="50" customWidth="1"/>
    <col min="14082" max="14082" width="13.42578125" style="50" customWidth="1"/>
    <col min="14083" max="14083" width="11.42578125" style="50" customWidth="1"/>
    <col min="14084" max="14085" width="13.42578125" style="50" customWidth="1"/>
    <col min="14086" max="14086" width="11.42578125" style="50" customWidth="1"/>
    <col min="14087" max="14088" width="13.42578125" style="50" customWidth="1"/>
    <col min="14089" max="14089" width="11.42578125" style="50" customWidth="1"/>
    <col min="14090" max="14091" width="13.42578125" style="50" customWidth="1"/>
    <col min="14092" max="14092" width="11.42578125" style="50" customWidth="1"/>
    <col min="14093" max="14094" width="13.42578125" style="50" customWidth="1"/>
    <col min="14095" max="14095" width="11.42578125" style="50" customWidth="1"/>
    <col min="14096" max="14336" width="9.140625" style="50"/>
    <col min="14337" max="14337" width="37.42578125" style="50" customWidth="1"/>
    <col min="14338" max="14338" width="13.42578125" style="50" customWidth="1"/>
    <col min="14339" max="14339" width="11.42578125" style="50" customWidth="1"/>
    <col min="14340" max="14341" width="13.42578125" style="50" customWidth="1"/>
    <col min="14342" max="14342" width="11.42578125" style="50" customWidth="1"/>
    <col min="14343" max="14344" width="13.42578125" style="50" customWidth="1"/>
    <col min="14345" max="14345" width="11.42578125" style="50" customWidth="1"/>
    <col min="14346" max="14347" width="13.42578125" style="50" customWidth="1"/>
    <col min="14348" max="14348" width="11.42578125" style="50" customWidth="1"/>
    <col min="14349" max="14350" width="13.42578125" style="50" customWidth="1"/>
    <col min="14351" max="14351" width="11.42578125" style="50" customWidth="1"/>
    <col min="14352" max="14592" width="9.140625" style="50"/>
    <col min="14593" max="14593" width="37.42578125" style="50" customWidth="1"/>
    <col min="14594" max="14594" width="13.42578125" style="50" customWidth="1"/>
    <col min="14595" max="14595" width="11.42578125" style="50" customWidth="1"/>
    <col min="14596" max="14597" width="13.42578125" style="50" customWidth="1"/>
    <col min="14598" max="14598" width="11.42578125" style="50" customWidth="1"/>
    <col min="14599" max="14600" width="13.42578125" style="50" customWidth="1"/>
    <col min="14601" max="14601" width="11.42578125" style="50" customWidth="1"/>
    <col min="14602" max="14603" width="13.42578125" style="50" customWidth="1"/>
    <col min="14604" max="14604" width="11.42578125" style="50" customWidth="1"/>
    <col min="14605" max="14606" width="13.42578125" style="50" customWidth="1"/>
    <col min="14607" max="14607" width="11.42578125" style="50" customWidth="1"/>
    <col min="14608" max="14848" width="9.140625" style="50"/>
    <col min="14849" max="14849" width="37.42578125" style="50" customWidth="1"/>
    <col min="14850" max="14850" width="13.42578125" style="50" customWidth="1"/>
    <col min="14851" max="14851" width="11.42578125" style="50" customWidth="1"/>
    <col min="14852" max="14853" width="13.42578125" style="50" customWidth="1"/>
    <col min="14854" max="14854" width="11.42578125" style="50" customWidth="1"/>
    <col min="14855" max="14856" width="13.42578125" style="50" customWidth="1"/>
    <col min="14857" max="14857" width="11.42578125" style="50" customWidth="1"/>
    <col min="14858" max="14859" width="13.42578125" style="50" customWidth="1"/>
    <col min="14860" max="14860" width="11.42578125" style="50" customWidth="1"/>
    <col min="14861" max="14862" width="13.42578125" style="50" customWidth="1"/>
    <col min="14863" max="14863" width="11.42578125" style="50" customWidth="1"/>
    <col min="14864" max="15104" width="9.140625" style="50"/>
    <col min="15105" max="15105" width="37.42578125" style="50" customWidth="1"/>
    <col min="15106" max="15106" width="13.42578125" style="50" customWidth="1"/>
    <col min="15107" max="15107" width="11.42578125" style="50" customWidth="1"/>
    <col min="15108" max="15109" width="13.42578125" style="50" customWidth="1"/>
    <col min="15110" max="15110" width="11.42578125" style="50" customWidth="1"/>
    <col min="15111" max="15112" width="13.42578125" style="50" customWidth="1"/>
    <col min="15113" max="15113" width="11.42578125" style="50" customWidth="1"/>
    <col min="15114" max="15115" width="13.42578125" style="50" customWidth="1"/>
    <col min="15116" max="15116" width="11.42578125" style="50" customWidth="1"/>
    <col min="15117" max="15118" width="13.42578125" style="50" customWidth="1"/>
    <col min="15119" max="15119" width="11.42578125" style="50" customWidth="1"/>
    <col min="15120" max="15360" width="9.140625" style="50"/>
    <col min="15361" max="15361" width="37.42578125" style="50" customWidth="1"/>
    <col min="15362" max="15362" width="13.42578125" style="50" customWidth="1"/>
    <col min="15363" max="15363" width="11.42578125" style="50" customWidth="1"/>
    <col min="15364" max="15365" width="13.42578125" style="50" customWidth="1"/>
    <col min="15366" max="15366" width="11.42578125" style="50" customWidth="1"/>
    <col min="15367" max="15368" width="13.42578125" style="50" customWidth="1"/>
    <col min="15369" max="15369" width="11.42578125" style="50" customWidth="1"/>
    <col min="15370" max="15371" width="13.42578125" style="50" customWidth="1"/>
    <col min="15372" max="15372" width="11.42578125" style="50" customWidth="1"/>
    <col min="15373" max="15374" width="13.42578125" style="50" customWidth="1"/>
    <col min="15375" max="15375" width="11.42578125" style="50" customWidth="1"/>
    <col min="15376" max="15616" width="9.140625" style="50"/>
    <col min="15617" max="15617" width="37.42578125" style="50" customWidth="1"/>
    <col min="15618" max="15618" width="13.42578125" style="50" customWidth="1"/>
    <col min="15619" max="15619" width="11.42578125" style="50" customWidth="1"/>
    <col min="15620" max="15621" width="13.42578125" style="50" customWidth="1"/>
    <col min="15622" max="15622" width="11.42578125" style="50" customWidth="1"/>
    <col min="15623" max="15624" width="13.42578125" style="50" customWidth="1"/>
    <col min="15625" max="15625" width="11.42578125" style="50" customWidth="1"/>
    <col min="15626" max="15627" width="13.42578125" style="50" customWidth="1"/>
    <col min="15628" max="15628" width="11.42578125" style="50" customWidth="1"/>
    <col min="15629" max="15630" width="13.42578125" style="50" customWidth="1"/>
    <col min="15631" max="15631" width="11.42578125" style="50" customWidth="1"/>
    <col min="15632" max="15872" width="9.140625" style="50"/>
    <col min="15873" max="15873" width="37.42578125" style="50" customWidth="1"/>
    <col min="15874" max="15874" width="13.42578125" style="50" customWidth="1"/>
    <col min="15875" max="15875" width="11.42578125" style="50" customWidth="1"/>
    <col min="15876" max="15877" width="13.42578125" style="50" customWidth="1"/>
    <col min="15878" max="15878" width="11.42578125" style="50" customWidth="1"/>
    <col min="15879" max="15880" width="13.42578125" style="50" customWidth="1"/>
    <col min="15881" max="15881" width="11.42578125" style="50" customWidth="1"/>
    <col min="15882" max="15883" width="13.42578125" style="50" customWidth="1"/>
    <col min="15884" max="15884" width="11.42578125" style="50" customWidth="1"/>
    <col min="15885" max="15886" width="13.42578125" style="50" customWidth="1"/>
    <col min="15887" max="15887" width="11.42578125" style="50" customWidth="1"/>
    <col min="15888" max="16128" width="9.140625" style="50"/>
    <col min="16129" max="16129" width="37.42578125" style="50" customWidth="1"/>
    <col min="16130" max="16130" width="13.42578125" style="50" customWidth="1"/>
    <col min="16131" max="16131" width="11.42578125" style="50" customWidth="1"/>
    <col min="16132" max="16133" width="13.42578125" style="50" customWidth="1"/>
    <col min="16134" max="16134" width="11.42578125" style="50" customWidth="1"/>
    <col min="16135" max="16136" width="13.42578125" style="50" customWidth="1"/>
    <col min="16137" max="16137" width="11.42578125" style="50" customWidth="1"/>
    <col min="16138" max="16139" width="13.42578125" style="50" customWidth="1"/>
    <col min="16140" max="16140" width="11.42578125" style="50" customWidth="1"/>
    <col min="16141" max="16142" width="13.42578125" style="50" customWidth="1"/>
    <col min="16143" max="16143" width="11.42578125" style="50" customWidth="1"/>
    <col min="16144" max="16384" width="9.140625" style="50"/>
  </cols>
  <sheetData>
    <row r="1" spans="1:16" ht="27" customHeight="1">
      <c r="A1" s="697" t="s">
        <v>47</v>
      </c>
      <c r="B1" s="697"/>
      <c r="C1" s="697"/>
      <c r="D1" s="697"/>
      <c r="E1" s="697"/>
      <c r="F1" s="697"/>
      <c r="G1" s="697"/>
      <c r="H1" s="697"/>
      <c r="I1" s="697"/>
      <c r="J1" s="697"/>
      <c r="K1" s="697"/>
      <c r="L1" s="697"/>
      <c r="M1" s="697"/>
      <c r="N1" s="697"/>
      <c r="O1" s="697"/>
      <c r="P1" s="658"/>
    </row>
    <row r="2" spans="1:16" ht="26.25" customHeight="1">
      <c r="A2" s="697" t="s">
        <v>1524</v>
      </c>
      <c r="B2" s="697"/>
      <c r="C2" s="697"/>
      <c r="D2" s="697"/>
      <c r="E2" s="697"/>
      <c r="F2" s="697"/>
      <c r="G2" s="697"/>
      <c r="H2" s="697"/>
      <c r="I2" s="697"/>
      <c r="J2" s="697"/>
      <c r="K2" s="697"/>
      <c r="L2" s="697"/>
      <c r="M2" s="697"/>
      <c r="N2" s="697"/>
      <c r="O2" s="697"/>
      <c r="P2" s="658"/>
    </row>
    <row r="3" spans="1:16" ht="16.5" customHeight="1">
      <c r="A3" s="658"/>
      <c r="B3" s="658"/>
      <c r="C3" s="658"/>
      <c r="D3" s="658"/>
      <c r="E3" s="658"/>
      <c r="F3" s="658"/>
      <c r="G3" s="658"/>
      <c r="H3" s="658"/>
      <c r="I3" s="658"/>
      <c r="J3" s="658"/>
      <c r="K3" s="658"/>
      <c r="L3" s="658"/>
      <c r="M3" s="698" t="s">
        <v>48</v>
      </c>
      <c r="N3" s="698"/>
      <c r="O3" s="698"/>
      <c r="P3" s="699"/>
    </row>
    <row r="4" spans="1:16" ht="48" customHeight="1">
      <c r="A4" s="696" t="s">
        <v>49</v>
      </c>
      <c r="B4" s="696" t="s">
        <v>50</v>
      </c>
      <c r="C4" s="696"/>
      <c r="D4" s="700" t="s">
        <v>51</v>
      </c>
      <c r="E4" s="701"/>
      <c r="F4" s="702"/>
      <c r="G4" s="696" t="s">
        <v>52</v>
      </c>
      <c r="H4" s="696"/>
      <c r="I4" s="696"/>
      <c r="J4" s="696" t="s">
        <v>53</v>
      </c>
      <c r="K4" s="696"/>
      <c r="L4" s="696"/>
      <c r="M4" s="696"/>
      <c r="N4" s="696"/>
      <c r="O4" s="696"/>
      <c r="P4" s="659"/>
    </row>
    <row r="5" spans="1:16" ht="30.75" customHeight="1">
      <c r="A5" s="696"/>
      <c r="B5" s="695" t="s">
        <v>54</v>
      </c>
      <c r="C5" s="695" t="s">
        <v>55</v>
      </c>
      <c r="D5" s="695" t="s">
        <v>54</v>
      </c>
      <c r="E5" s="703" t="s">
        <v>56</v>
      </c>
      <c r="F5" s="695" t="s">
        <v>55</v>
      </c>
      <c r="G5" s="695" t="s">
        <v>54</v>
      </c>
      <c r="H5" s="695" t="s">
        <v>56</v>
      </c>
      <c r="I5" s="695" t="s">
        <v>55</v>
      </c>
      <c r="J5" s="696" t="s">
        <v>11</v>
      </c>
      <c r="K5" s="696"/>
      <c r="L5" s="696"/>
      <c r="M5" s="696" t="s">
        <v>12</v>
      </c>
      <c r="N5" s="696"/>
      <c r="O5" s="696"/>
      <c r="P5" s="658"/>
    </row>
    <row r="6" spans="1:16" ht="120" customHeight="1">
      <c r="A6" s="696"/>
      <c r="B6" s="695"/>
      <c r="C6" s="695"/>
      <c r="D6" s="695"/>
      <c r="E6" s="704"/>
      <c r="F6" s="695"/>
      <c r="G6" s="695"/>
      <c r="H6" s="695"/>
      <c r="I6" s="695"/>
      <c r="J6" s="660" t="s">
        <v>54</v>
      </c>
      <c r="K6" s="660" t="s">
        <v>56</v>
      </c>
      <c r="L6" s="660" t="s">
        <v>55</v>
      </c>
      <c r="M6" s="660" t="s">
        <v>54</v>
      </c>
      <c r="N6" s="660" t="s">
        <v>56</v>
      </c>
      <c r="O6" s="660" t="s">
        <v>55</v>
      </c>
      <c r="P6" s="658"/>
    </row>
    <row r="7" spans="1:16" ht="25.5" customHeight="1">
      <c r="A7" s="692" t="s">
        <v>57</v>
      </c>
      <c r="B7" s="693"/>
      <c r="C7" s="693"/>
      <c r="D7" s="693"/>
      <c r="E7" s="693"/>
      <c r="F7" s="693"/>
      <c r="G7" s="693"/>
      <c r="H7" s="693"/>
      <c r="I7" s="693"/>
      <c r="J7" s="693"/>
      <c r="K7" s="693"/>
      <c r="L7" s="693"/>
      <c r="M7" s="693"/>
      <c r="N7" s="693"/>
      <c r="O7" s="694"/>
      <c r="P7" s="658"/>
    </row>
    <row r="8" spans="1:16" ht="18" customHeight="1">
      <c r="A8" s="661" t="s">
        <v>58</v>
      </c>
      <c r="B8" s="662">
        <v>39146358.399999999</v>
      </c>
      <c r="C8" s="662">
        <v>123.5</v>
      </c>
      <c r="D8" s="663">
        <f>D10+D122+D1456+D1534</f>
        <v>45871273.835883714</v>
      </c>
      <c r="E8" s="663">
        <f>E10+E122+E1456+E1534</f>
        <v>44464829.039386764</v>
      </c>
      <c r="F8" s="663">
        <f>E8/B8*100</f>
        <v>113.58611849675083</v>
      </c>
      <c r="G8" s="663">
        <f>G10+G122+G1456+G1534</f>
        <v>56315418.471081004</v>
      </c>
      <c r="H8" s="663">
        <f>H10+H122+H1456+H1534</f>
        <v>55258683.292173408</v>
      </c>
      <c r="I8" s="663">
        <f>H8/D8*100</f>
        <v>120.46468011739888</v>
      </c>
      <c r="J8" s="663">
        <f>J10+J122+J1456+J1534</f>
        <v>65629486.63096182</v>
      </c>
      <c r="K8" s="663">
        <f>K10+K122+K1456+K1534</f>
        <v>63805326.826176524</v>
      </c>
      <c r="L8" s="663">
        <f>K8/G8*100</f>
        <v>113.29992488458862</v>
      </c>
      <c r="M8" s="663">
        <f>M10+M122+M1456+M1534</f>
        <v>76543024.041300669</v>
      </c>
      <c r="N8" s="663">
        <f>N10+N122+N1456+N1534</f>
        <v>74424295.185728788</v>
      </c>
      <c r="O8" s="663">
        <f>N8/J8*100</f>
        <v>113.40069686088002</v>
      </c>
      <c r="P8" s="658"/>
    </row>
    <row r="9" spans="1:16" ht="24.75" customHeight="1">
      <c r="A9" s="692" t="s">
        <v>59</v>
      </c>
      <c r="B9" s="693"/>
      <c r="C9" s="693"/>
      <c r="D9" s="693"/>
      <c r="E9" s="693"/>
      <c r="F9" s="693"/>
      <c r="G9" s="693"/>
      <c r="H9" s="693"/>
      <c r="I9" s="693"/>
      <c r="J9" s="693"/>
      <c r="K9" s="693"/>
      <c r="L9" s="693"/>
      <c r="M9" s="693"/>
      <c r="N9" s="693"/>
      <c r="O9" s="694"/>
      <c r="P9" s="658"/>
    </row>
    <row r="10" spans="1:16" ht="18" customHeight="1">
      <c r="A10" s="661" t="s">
        <v>58</v>
      </c>
      <c r="B10" s="662">
        <v>17182229.199999999</v>
      </c>
      <c r="C10" s="662">
        <v>155.69999999999999</v>
      </c>
      <c r="D10" s="663">
        <f>D12+D32</f>
        <v>16864572.089622557</v>
      </c>
      <c r="E10" s="663">
        <f>E12+E32</f>
        <v>16693166.99492</v>
      </c>
      <c r="F10" s="663">
        <f>E10/B10*100</f>
        <v>97.153674302749977</v>
      </c>
      <c r="G10" s="663">
        <f>G12+G32</f>
        <v>20450478.647272348</v>
      </c>
      <c r="H10" s="663">
        <f>H12+H32</f>
        <v>20049139.012852728</v>
      </c>
      <c r="I10" s="663">
        <f>H10/D10*100</f>
        <v>118.88317655678773</v>
      </c>
      <c r="J10" s="663">
        <f>J12+J32</f>
        <v>24423207.796262179</v>
      </c>
      <c r="K10" s="663">
        <f>K12+K32</f>
        <v>23711852.229380757</v>
      </c>
      <c r="L10" s="663">
        <f>K10/G10*100</f>
        <v>115.9476638095383</v>
      </c>
      <c r="M10" s="663">
        <f>M12+M32</f>
        <v>29217771.817881662</v>
      </c>
      <c r="N10" s="663">
        <f>N12+N32</f>
        <v>28366768.755224913</v>
      </c>
      <c r="O10" s="663">
        <f>N10/J10*100</f>
        <v>116.1467772450688</v>
      </c>
      <c r="P10" s="658"/>
    </row>
    <row r="11" spans="1:16" ht="25.5" customHeight="1">
      <c r="A11" s="692" t="s">
        <v>60</v>
      </c>
      <c r="B11" s="693"/>
      <c r="C11" s="693"/>
      <c r="D11" s="693"/>
      <c r="E11" s="693"/>
      <c r="F11" s="693"/>
      <c r="G11" s="693"/>
      <c r="H11" s="693"/>
      <c r="I11" s="693"/>
      <c r="J11" s="693"/>
      <c r="K11" s="693"/>
      <c r="L11" s="693"/>
      <c r="M11" s="693"/>
      <c r="N11" s="693"/>
      <c r="O11" s="694"/>
      <c r="P11" s="658"/>
    </row>
    <row r="12" spans="1:16" ht="18" customHeight="1">
      <c r="A12" s="661" t="s">
        <v>58</v>
      </c>
      <c r="B12" s="662">
        <v>639718</v>
      </c>
      <c r="C12" s="662">
        <v>117.1</v>
      </c>
      <c r="D12" s="663">
        <f>D14+D29</f>
        <v>775735.22994800005</v>
      </c>
      <c r="E12" s="663">
        <f>E14+E29</f>
        <v>761654.24599999993</v>
      </c>
      <c r="F12" s="663">
        <f>E12/B12*100</f>
        <v>119.06093716293739</v>
      </c>
      <c r="G12" s="663">
        <f>G14+G29</f>
        <v>918721.97243540571</v>
      </c>
      <c r="H12" s="663">
        <f>H14+H29</f>
        <v>900357.95909102494</v>
      </c>
      <c r="I12" s="663">
        <f>H12/D12*100</f>
        <v>116.06511143645992</v>
      </c>
      <c r="J12" s="663">
        <f>J14+J29</f>
        <v>1099144.8562218421</v>
      </c>
      <c r="K12" s="663">
        <f>K14+K29</f>
        <v>1067130.9283707205</v>
      </c>
      <c r="L12" s="663">
        <f>K12/G12*100</f>
        <v>116.15384854047879</v>
      </c>
      <c r="M12" s="663">
        <f>M14+M29</f>
        <v>1317602.3382959836</v>
      </c>
      <c r="N12" s="663">
        <f>N14+N29</f>
        <v>1279225.5711611491</v>
      </c>
      <c r="O12" s="663">
        <f>N12/J12*100</f>
        <v>116.38371083847032</v>
      </c>
      <c r="P12" s="658"/>
    </row>
    <row r="13" spans="1:16" ht="25.5" customHeight="1">
      <c r="A13" s="692" t="s">
        <v>61</v>
      </c>
      <c r="B13" s="693"/>
      <c r="C13" s="693"/>
      <c r="D13" s="693"/>
      <c r="E13" s="693"/>
      <c r="F13" s="693"/>
      <c r="G13" s="693"/>
      <c r="H13" s="693"/>
      <c r="I13" s="693"/>
      <c r="J13" s="693"/>
      <c r="K13" s="693"/>
      <c r="L13" s="693"/>
      <c r="M13" s="693"/>
      <c r="N13" s="693"/>
      <c r="O13" s="694"/>
      <c r="P13" s="658"/>
    </row>
    <row r="14" spans="1:16" ht="18" customHeight="1">
      <c r="A14" s="661" t="s">
        <v>58</v>
      </c>
      <c r="B14" s="662">
        <v>613939.69999999995</v>
      </c>
      <c r="C14" s="662">
        <v>115.9</v>
      </c>
      <c r="D14" s="663">
        <f>SUM(D15:D27)</f>
        <v>743873.25114800001</v>
      </c>
      <c r="E14" s="663">
        <f>SUM(E15:E27)</f>
        <v>730720.28599999996</v>
      </c>
      <c r="F14" s="663">
        <f>E14/B14*100</f>
        <v>119.02150748681019</v>
      </c>
      <c r="G14" s="663">
        <f>SUM(G15:G27)</f>
        <v>881965.99369172566</v>
      </c>
      <c r="H14" s="663">
        <f>SUM(H15:H27)</f>
        <v>864672.542835025</v>
      </c>
      <c r="I14" s="663">
        <f>H14/D14*100</f>
        <v>116.23923047382046</v>
      </c>
      <c r="J14" s="663">
        <f>SUM(J15:J27)</f>
        <v>1055985.9859810132</v>
      </c>
      <c r="K14" s="663">
        <f>SUM(K15:K27)</f>
        <v>1025229.1126029253</v>
      </c>
      <c r="L14" s="663">
        <f>K14/G14*100</f>
        <v>116.24361029063377</v>
      </c>
      <c r="M14" s="663">
        <f>SUM(M15:M27)</f>
        <v>1266036.1201322412</v>
      </c>
      <c r="N14" s="663">
        <f>SUM(N15:N27)</f>
        <v>1229161.2816817875</v>
      </c>
      <c r="O14" s="663">
        <f>N14/J14*100</f>
        <v>116.39939336315095</v>
      </c>
      <c r="P14" s="658"/>
    </row>
    <row r="15" spans="1:16" ht="36.75" customHeight="1">
      <c r="A15" s="657" t="s">
        <v>62</v>
      </c>
      <c r="B15" s="664">
        <v>1620.3</v>
      </c>
      <c r="C15" s="665">
        <v>0</v>
      </c>
      <c r="D15" s="666">
        <f>E15*101.8/100</f>
        <v>1928.2250526</v>
      </c>
      <c r="E15" s="666">
        <f>B15*F15/100</f>
        <v>1894.1307000000002</v>
      </c>
      <c r="F15" s="58">
        <v>116.9</v>
      </c>
      <c r="G15" s="666">
        <f>H15*102/100</f>
        <v>2143.8006134806797</v>
      </c>
      <c r="H15" s="666">
        <f>D15*I15/100</f>
        <v>2101.7653073339998</v>
      </c>
      <c r="I15" s="667">
        <v>109</v>
      </c>
      <c r="J15" s="666">
        <f>K15*103/100</f>
        <v>2451.0072413924609</v>
      </c>
      <c r="K15" s="666">
        <f>G15*L15/100</f>
        <v>2379.6186809635542</v>
      </c>
      <c r="L15" s="667">
        <v>111</v>
      </c>
      <c r="M15" s="666">
        <f>N15*103/100</f>
        <v>2751.745829911315</v>
      </c>
      <c r="N15" s="666">
        <f>J15*O15/100</f>
        <v>2671.597893117782</v>
      </c>
      <c r="O15" s="667">
        <v>109</v>
      </c>
      <c r="P15" s="658"/>
    </row>
    <row r="16" spans="1:16" ht="34.5" customHeight="1">
      <c r="A16" s="657" t="s">
        <v>63</v>
      </c>
      <c r="B16" s="665">
        <v>213139</v>
      </c>
      <c r="C16" s="664">
        <v>109.5</v>
      </c>
      <c r="D16" s="666">
        <f t="shared" ref="D16:D27" si="0">E16*101.8/100</f>
        <v>256031.09235999998</v>
      </c>
      <c r="E16" s="666">
        <f t="shared" ref="E16:E27" si="1">B16*F16/100</f>
        <v>251504.02</v>
      </c>
      <c r="F16" s="58">
        <v>118</v>
      </c>
      <c r="G16" s="666">
        <f t="shared" ref="G16:G27" si="2">H16*102/100</f>
        <v>302935.98848035198</v>
      </c>
      <c r="H16" s="666">
        <f t="shared" ref="H16:H27" si="3">D16*I16/100</f>
        <v>296996.06713759998</v>
      </c>
      <c r="I16" s="667">
        <v>116</v>
      </c>
      <c r="J16" s="666">
        <f t="shared" ref="J16:J27" si="4">K16*103/100</f>
        <v>368188.40039901977</v>
      </c>
      <c r="K16" s="666">
        <f t="shared" ref="K16:K27" si="5">G16*L16/100</f>
        <v>357464.46640681534</v>
      </c>
      <c r="L16" s="667">
        <v>118</v>
      </c>
      <c r="M16" s="666">
        <f t="shared" ref="M16:M27" si="6">N16*103/100</f>
        <v>447496.18184496864</v>
      </c>
      <c r="N16" s="666">
        <f t="shared" ref="N16:N27" si="7">J16*O16/100</f>
        <v>434462.31247084332</v>
      </c>
      <c r="O16" s="667">
        <v>118</v>
      </c>
      <c r="P16" s="658"/>
    </row>
    <row r="17" spans="1:16" ht="30" customHeight="1">
      <c r="A17" s="657" t="s">
        <v>64</v>
      </c>
      <c r="B17" s="665">
        <v>8956</v>
      </c>
      <c r="C17" s="664">
        <v>140.5</v>
      </c>
      <c r="D17" s="666">
        <f t="shared" si="0"/>
        <v>10803.89148</v>
      </c>
      <c r="E17" s="666">
        <f t="shared" si="1"/>
        <v>10612.86</v>
      </c>
      <c r="F17" s="58">
        <v>118.5</v>
      </c>
      <c r="G17" s="666">
        <f t="shared" si="2"/>
        <v>12155.026148488801</v>
      </c>
      <c r="H17" s="666">
        <f t="shared" si="3"/>
        <v>11916.69230244</v>
      </c>
      <c r="I17" s="667">
        <v>110.3</v>
      </c>
      <c r="J17" s="666">
        <f t="shared" si="4"/>
        <v>13796.6839801037</v>
      </c>
      <c r="K17" s="666">
        <f t="shared" si="5"/>
        <v>13394.838815634661</v>
      </c>
      <c r="L17" s="667">
        <v>110.2</v>
      </c>
      <c r="M17" s="666">
        <f t="shared" si="6"/>
        <v>15674.274702956012</v>
      </c>
      <c r="N17" s="666">
        <f t="shared" si="7"/>
        <v>15217.742430054381</v>
      </c>
      <c r="O17" s="667">
        <v>110.3</v>
      </c>
      <c r="P17" s="658"/>
    </row>
    <row r="18" spans="1:16" ht="30" customHeight="1">
      <c r="A18" s="657" t="s">
        <v>65</v>
      </c>
      <c r="B18" s="665">
        <v>67386</v>
      </c>
      <c r="C18" s="664">
        <v>347.3</v>
      </c>
      <c r="D18" s="666">
        <f t="shared" si="0"/>
        <v>80260.769159999996</v>
      </c>
      <c r="E18" s="666">
        <f t="shared" si="1"/>
        <v>78841.62</v>
      </c>
      <c r="F18" s="58">
        <v>117</v>
      </c>
      <c r="G18" s="666">
        <f t="shared" si="2"/>
        <v>91034.974812038388</v>
      </c>
      <c r="H18" s="666">
        <f t="shared" si="3"/>
        <v>89249.975305920001</v>
      </c>
      <c r="I18" s="667">
        <v>111.2</v>
      </c>
      <c r="J18" s="666">
        <f t="shared" si="4"/>
        <v>104361.58477477268</v>
      </c>
      <c r="K18" s="666">
        <f t="shared" si="5"/>
        <v>101321.92696579872</v>
      </c>
      <c r="L18" s="667">
        <v>111.3</v>
      </c>
      <c r="M18" s="666">
        <f t="shared" si="6"/>
        <v>119531.58473763365</v>
      </c>
      <c r="N18" s="666">
        <f t="shared" si="7"/>
        <v>116050.08226954723</v>
      </c>
      <c r="O18" s="667">
        <v>111.2</v>
      </c>
      <c r="P18" s="658"/>
    </row>
    <row r="19" spans="1:16" ht="18" customHeight="1">
      <c r="A19" s="657" t="s">
        <v>66</v>
      </c>
      <c r="B19" s="664">
        <v>208089.7</v>
      </c>
      <c r="C19" s="664">
        <v>98.3</v>
      </c>
      <c r="D19" s="666">
        <f t="shared" si="0"/>
        <v>250813.0124864</v>
      </c>
      <c r="E19" s="666">
        <f t="shared" si="1"/>
        <v>246378.20480000001</v>
      </c>
      <c r="F19" s="58">
        <v>118.39999999999999</v>
      </c>
      <c r="G19" s="666">
        <f t="shared" si="2"/>
        <v>301878.54182863102</v>
      </c>
      <c r="H19" s="666">
        <f t="shared" si="3"/>
        <v>295959.35473395197</v>
      </c>
      <c r="I19" s="667">
        <v>118</v>
      </c>
      <c r="J19" s="666">
        <f t="shared" si="4"/>
        <v>360684.48177684826</v>
      </c>
      <c r="K19" s="666">
        <f t="shared" si="5"/>
        <v>350179.10852121195</v>
      </c>
      <c r="L19" s="667">
        <v>116</v>
      </c>
      <c r="M19" s="666">
        <f t="shared" si="6"/>
        <v>430945.81882697827</v>
      </c>
      <c r="N19" s="666">
        <f t="shared" si="7"/>
        <v>418393.99886114395</v>
      </c>
      <c r="O19" s="667">
        <v>116</v>
      </c>
      <c r="P19" s="658"/>
    </row>
    <row r="20" spans="1:16" ht="30" customHeight="1">
      <c r="A20" s="657" t="s">
        <v>67</v>
      </c>
      <c r="B20" s="664">
        <v>885.4</v>
      </c>
      <c r="C20" s="665">
        <v>21</v>
      </c>
      <c r="D20" s="666">
        <f t="shared" si="0"/>
        <v>2118.1424200000001</v>
      </c>
      <c r="E20" s="666">
        <f t="shared" si="1"/>
        <v>2080.69</v>
      </c>
      <c r="F20" s="58">
        <v>235</v>
      </c>
      <c r="G20" s="666">
        <f t="shared" si="2"/>
        <v>2357.1112478243999</v>
      </c>
      <c r="H20" s="666">
        <f t="shared" si="3"/>
        <v>2310.8933802199999</v>
      </c>
      <c r="I20" s="667">
        <v>109.1</v>
      </c>
      <c r="J20" s="666">
        <f t="shared" si="4"/>
        <v>2682.7461667113407</v>
      </c>
      <c r="K20" s="666">
        <f t="shared" si="5"/>
        <v>2604.6079288459619</v>
      </c>
      <c r="L20" s="667">
        <v>110.5</v>
      </c>
      <c r="M20" s="666">
        <f t="shared" si="6"/>
        <v>3014.6823499185348</v>
      </c>
      <c r="N20" s="666">
        <f t="shared" si="7"/>
        <v>2926.8760678820727</v>
      </c>
      <c r="O20" s="667">
        <v>109.1</v>
      </c>
      <c r="P20" s="658"/>
    </row>
    <row r="21" spans="1:16" ht="18" customHeight="1">
      <c r="A21" s="657" t="s">
        <v>68</v>
      </c>
      <c r="B21" s="664">
        <v>5559.1</v>
      </c>
      <c r="C21" s="664">
        <v>460.6</v>
      </c>
      <c r="D21" s="666">
        <f t="shared" si="0"/>
        <v>6536.3341889999992</v>
      </c>
      <c r="E21" s="666">
        <f t="shared" si="1"/>
        <v>6420.7604999999994</v>
      </c>
      <c r="F21" s="58">
        <v>115.49999999999999</v>
      </c>
      <c r="G21" s="666">
        <f t="shared" si="2"/>
        <v>7300.4316556940994</v>
      </c>
      <c r="H21" s="666">
        <f t="shared" si="3"/>
        <v>7157.2859369549997</v>
      </c>
      <c r="I21" s="667">
        <v>109.5</v>
      </c>
      <c r="J21" s="666">
        <f t="shared" si="4"/>
        <v>8346.5835119550648</v>
      </c>
      <c r="K21" s="666">
        <f t="shared" si="5"/>
        <v>8103.47913782045</v>
      </c>
      <c r="L21" s="667">
        <v>111</v>
      </c>
      <c r="M21" s="666">
        <f t="shared" si="6"/>
        <v>9413.694213958519</v>
      </c>
      <c r="N21" s="666">
        <f t="shared" si="7"/>
        <v>9139.5089455907946</v>
      </c>
      <c r="O21" s="667">
        <v>109.5</v>
      </c>
      <c r="P21" s="658"/>
    </row>
    <row r="22" spans="1:16" ht="18" customHeight="1">
      <c r="A22" s="657" t="s">
        <v>69</v>
      </c>
      <c r="B22" s="664">
        <v>24325.4</v>
      </c>
      <c r="C22" s="664">
        <v>422.2</v>
      </c>
      <c r="D22" s="666">
        <f t="shared" si="0"/>
        <v>28973.010924000006</v>
      </c>
      <c r="E22" s="666">
        <f t="shared" si="1"/>
        <v>28460.718000000004</v>
      </c>
      <c r="F22" s="58">
        <v>117</v>
      </c>
      <c r="G22" s="666">
        <f t="shared" si="2"/>
        <v>32537.270727870484</v>
      </c>
      <c r="H22" s="666">
        <f t="shared" si="3"/>
        <v>31899.285027324004</v>
      </c>
      <c r="I22" s="667">
        <v>110.1</v>
      </c>
      <c r="J22" s="666">
        <f t="shared" si="4"/>
        <v>37702.562455919928</v>
      </c>
      <c r="K22" s="666">
        <f t="shared" si="5"/>
        <v>36604.429568854299</v>
      </c>
      <c r="L22" s="667">
        <v>112.5</v>
      </c>
      <c r="M22" s="666">
        <f t="shared" si="6"/>
        <v>42755.836901886876</v>
      </c>
      <c r="N22" s="666">
        <f t="shared" si="7"/>
        <v>41510.521263967836</v>
      </c>
      <c r="O22" s="667">
        <v>110.1</v>
      </c>
      <c r="P22" s="658"/>
    </row>
    <row r="23" spans="1:16" ht="34.5" customHeight="1">
      <c r="A23" s="657" t="s">
        <v>70</v>
      </c>
      <c r="B23" s="664">
        <v>1962.9</v>
      </c>
      <c r="C23" s="664">
        <v>30.1</v>
      </c>
      <c r="D23" s="666">
        <f t="shared" si="0"/>
        <v>4995.5805</v>
      </c>
      <c r="E23" s="666">
        <f t="shared" si="1"/>
        <v>4907.25</v>
      </c>
      <c r="F23" s="58">
        <v>250</v>
      </c>
      <c r="G23" s="666">
        <f t="shared" si="2"/>
        <v>5645.8052578799998</v>
      </c>
      <c r="H23" s="666">
        <f t="shared" si="3"/>
        <v>5535.1031940000003</v>
      </c>
      <c r="I23" s="667">
        <v>110.8</v>
      </c>
      <c r="J23" s="666">
        <f t="shared" si="4"/>
        <v>6472.2946895810519</v>
      </c>
      <c r="K23" s="666">
        <f t="shared" si="5"/>
        <v>6283.7812520204388</v>
      </c>
      <c r="L23" s="667">
        <v>111.3</v>
      </c>
      <c r="M23" s="666">
        <f t="shared" si="6"/>
        <v>7386.4415915374793</v>
      </c>
      <c r="N23" s="666">
        <f t="shared" si="7"/>
        <v>7171.3025160558054</v>
      </c>
      <c r="O23" s="667">
        <v>110.8</v>
      </c>
      <c r="P23" s="658"/>
    </row>
    <row r="24" spans="1:16" ht="34.5" customHeight="1">
      <c r="A24" s="657" t="s">
        <v>71</v>
      </c>
      <c r="B24" s="664">
        <v>60047.6</v>
      </c>
      <c r="C24" s="664">
        <v>123.7</v>
      </c>
      <c r="D24" s="666">
        <f t="shared" si="0"/>
        <v>74576.717296000003</v>
      </c>
      <c r="E24" s="666">
        <f t="shared" si="1"/>
        <v>73258.072</v>
      </c>
      <c r="F24" s="58">
        <v>122</v>
      </c>
      <c r="G24" s="666">
        <f t="shared" si="2"/>
        <v>89760.536937465615</v>
      </c>
      <c r="H24" s="666">
        <f t="shared" si="3"/>
        <v>88000.526409280006</v>
      </c>
      <c r="I24" s="667">
        <v>118</v>
      </c>
      <c r="J24" s="666">
        <f t="shared" si="4"/>
        <v>107245.88953288391</v>
      </c>
      <c r="K24" s="666">
        <f t="shared" si="5"/>
        <v>104122.22284746011</v>
      </c>
      <c r="L24" s="667">
        <v>116</v>
      </c>
      <c r="M24" s="666">
        <f t="shared" si="6"/>
        <v>130346.65413826711</v>
      </c>
      <c r="N24" s="666">
        <f t="shared" si="7"/>
        <v>126550.14964880302</v>
      </c>
      <c r="O24" s="667">
        <v>118</v>
      </c>
      <c r="P24" s="658"/>
    </row>
    <row r="25" spans="1:16" ht="30" customHeight="1">
      <c r="A25" s="657" t="s">
        <v>72</v>
      </c>
      <c r="B25" s="665">
        <v>0</v>
      </c>
      <c r="C25" s="665">
        <v>0</v>
      </c>
      <c r="D25" s="666">
        <f t="shared" si="0"/>
        <v>0</v>
      </c>
      <c r="E25" s="666">
        <f t="shared" si="1"/>
        <v>0</v>
      </c>
      <c r="F25" s="666">
        <v>0</v>
      </c>
      <c r="G25" s="666">
        <f t="shared" si="2"/>
        <v>0</v>
      </c>
      <c r="H25" s="666">
        <f t="shared" si="3"/>
        <v>0</v>
      </c>
      <c r="I25" s="667">
        <v>0</v>
      </c>
      <c r="J25" s="666">
        <f t="shared" si="4"/>
        <v>0</v>
      </c>
      <c r="K25" s="666">
        <f t="shared" si="5"/>
        <v>0</v>
      </c>
      <c r="L25" s="667">
        <v>0</v>
      </c>
      <c r="M25" s="666">
        <f t="shared" si="6"/>
        <v>0</v>
      </c>
      <c r="N25" s="666">
        <f t="shared" si="7"/>
        <v>0</v>
      </c>
      <c r="O25" s="667">
        <v>0</v>
      </c>
      <c r="P25" s="658"/>
    </row>
    <row r="26" spans="1:16" ht="18" customHeight="1">
      <c r="A26" s="657" t="s">
        <v>73</v>
      </c>
      <c r="B26" s="665">
        <v>0</v>
      </c>
      <c r="C26" s="665">
        <v>0</v>
      </c>
      <c r="D26" s="666">
        <f t="shared" si="0"/>
        <v>0</v>
      </c>
      <c r="E26" s="666">
        <f t="shared" si="1"/>
        <v>0</v>
      </c>
      <c r="F26" s="666">
        <v>0</v>
      </c>
      <c r="G26" s="666">
        <f t="shared" si="2"/>
        <v>0</v>
      </c>
      <c r="H26" s="666">
        <f t="shared" si="3"/>
        <v>0</v>
      </c>
      <c r="I26" s="667">
        <v>0</v>
      </c>
      <c r="J26" s="666">
        <f t="shared" si="4"/>
        <v>0</v>
      </c>
      <c r="K26" s="666">
        <f t="shared" si="5"/>
        <v>0</v>
      </c>
      <c r="L26" s="667">
        <v>0</v>
      </c>
      <c r="M26" s="666">
        <f t="shared" si="6"/>
        <v>0</v>
      </c>
      <c r="N26" s="666">
        <f t="shared" si="7"/>
        <v>0</v>
      </c>
      <c r="O26" s="667">
        <v>0</v>
      </c>
      <c r="P26" s="658"/>
    </row>
    <row r="27" spans="1:16" ht="18" customHeight="1">
      <c r="A27" s="657" t="s">
        <v>74</v>
      </c>
      <c r="B27" s="664">
        <v>21968.3</v>
      </c>
      <c r="C27" s="664">
        <v>70.5</v>
      </c>
      <c r="D27" s="666">
        <f t="shared" si="0"/>
        <v>26836.475279999999</v>
      </c>
      <c r="E27" s="666">
        <f t="shared" si="1"/>
        <v>26361.96</v>
      </c>
      <c r="F27" s="666">
        <v>120</v>
      </c>
      <c r="G27" s="666">
        <f t="shared" si="2"/>
        <v>34216.505981999995</v>
      </c>
      <c r="H27" s="666">
        <f t="shared" si="3"/>
        <v>33545.594099999995</v>
      </c>
      <c r="I27" s="667">
        <v>125</v>
      </c>
      <c r="J27" s="666">
        <f t="shared" si="4"/>
        <v>44053.751451824988</v>
      </c>
      <c r="K27" s="666">
        <f t="shared" si="5"/>
        <v>42770.632477499988</v>
      </c>
      <c r="L27" s="667">
        <v>125</v>
      </c>
      <c r="M27" s="666">
        <f t="shared" si="6"/>
        <v>56719.204994224667</v>
      </c>
      <c r="N27" s="666">
        <f t="shared" si="7"/>
        <v>55067.18931478123</v>
      </c>
      <c r="O27" s="667">
        <v>125</v>
      </c>
      <c r="P27" s="658"/>
    </row>
    <row r="28" spans="1:16" ht="25.5" customHeight="1">
      <c r="A28" s="692" t="s">
        <v>75</v>
      </c>
      <c r="B28" s="693"/>
      <c r="C28" s="693"/>
      <c r="D28" s="693"/>
      <c r="E28" s="693"/>
      <c r="F28" s="693"/>
      <c r="G28" s="693"/>
      <c r="H28" s="693"/>
      <c r="I28" s="693"/>
      <c r="J28" s="693"/>
      <c r="K28" s="693"/>
      <c r="L28" s="693"/>
      <c r="M28" s="693"/>
      <c r="N28" s="693"/>
      <c r="O28" s="694"/>
      <c r="P28" s="658"/>
    </row>
    <row r="29" spans="1:16" ht="18" customHeight="1">
      <c r="A29" s="661" t="s">
        <v>58</v>
      </c>
      <c r="B29" s="662">
        <v>25778.3</v>
      </c>
      <c r="C29" s="662">
        <v>153.1</v>
      </c>
      <c r="D29" s="663">
        <v>31861.978799999997</v>
      </c>
      <c r="E29" s="663">
        <v>30933.96</v>
      </c>
      <c r="F29" s="663">
        <v>120</v>
      </c>
      <c r="G29" s="663">
        <v>36755.978743679996</v>
      </c>
      <c r="H29" s="663">
        <v>35685.416255999997</v>
      </c>
      <c r="I29" s="663">
        <v>112</v>
      </c>
      <c r="J29" s="663">
        <v>43158.870240829056</v>
      </c>
      <c r="K29" s="663">
        <v>41901.815767795197</v>
      </c>
      <c r="L29" s="663">
        <v>114</v>
      </c>
      <c r="M29" s="663">
        <v>51566.21816374256</v>
      </c>
      <c r="N29" s="663">
        <v>50064.289479361709</v>
      </c>
      <c r="O29" s="663">
        <v>116</v>
      </c>
      <c r="P29" s="658"/>
    </row>
    <row r="30" spans="1:16" ht="33" customHeight="1">
      <c r="A30" s="657" t="s">
        <v>76</v>
      </c>
      <c r="B30" s="664">
        <v>25778.3</v>
      </c>
      <c r="C30" s="664">
        <v>153.1</v>
      </c>
      <c r="D30" s="666">
        <f>E30*103/100</f>
        <v>31861.978799999997</v>
      </c>
      <c r="E30" s="666">
        <f>B30*F30/100</f>
        <v>30933.96</v>
      </c>
      <c r="F30" s="666">
        <v>120</v>
      </c>
      <c r="G30" s="666">
        <f>H30*103/100</f>
        <v>37740.513888599991</v>
      </c>
      <c r="H30" s="666">
        <f>D30*I30/100</f>
        <v>36641.275619999993</v>
      </c>
      <c r="I30" s="666">
        <v>115</v>
      </c>
      <c r="J30" s="666">
        <f>K30*103/100</f>
        <v>44314.911407994106</v>
      </c>
      <c r="K30" s="666">
        <f>G30*L30/100</f>
        <v>43024.185833003983</v>
      </c>
      <c r="L30" s="666">
        <v>114</v>
      </c>
      <c r="M30" s="666">
        <f>N30*103/100</f>
        <v>52947.456150271362</v>
      </c>
      <c r="N30" s="666">
        <f>J30*O30/100</f>
        <v>51405.297233273166</v>
      </c>
      <c r="O30" s="666">
        <v>116</v>
      </c>
      <c r="P30" s="658"/>
    </row>
    <row r="31" spans="1:16" ht="24.75" customHeight="1">
      <c r="A31" s="692" t="s">
        <v>77</v>
      </c>
      <c r="B31" s="693"/>
      <c r="C31" s="693"/>
      <c r="D31" s="693"/>
      <c r="E31" s="693"/>
      <c r="F31" s="693"/>
      <c r="G31" s="693"/>
      <c r="H31" s="693"/>
      <c r="I31" s="693"/>
      <c r="J31" s="693"/>
      <c r="K31" s="693"/>
      <c r="L31" s="693"/>
      <c r="M31" s="693"/>
      <c r="N31" s="693"/>
      <c r="O31" s="694"/>
      <c r="P31" s="658"/>
    </row>
    <row r="32" spans="1:16" ht="18" customHeight="1">
      <c r="A32" s="661" t="s">
        <v>58</v>
      </c>
      <c r="B32" s="668">
        <v>16542511.199999999</v>
      </c>
      <c r="C32" s="668">
        <v>157.69999999999999</v>
      </c>
      <c r="D32" s="663">
        <f>D34+D45+D119</f>
        <v>16088836.859674558</v>
      </c>
      <c r="E32" s="663">
        <f>E34+E45+E119</f>
        <v>15931512.748920001</v>
      </c>
      <c r="F32" s="663">
        <f>E32/B32*100</f>
        <v>96.306495164531015</v>
      </c>
      <c r="G32" s="663">
        <f>G34+G45+G119</f>
        <v>19531756.674836941</v>
      </c>
      <c r="H32" s="663">
        <f>H34+H45+H119</f>
        <v>19148781.053761702</v>
      </c>
      <c r="I32" s="663">
        <f>H32/E32*100</f>
        <v>120.19436795203143</v>
      </c>
      <c r="J32" s="663">
        <f>J34+J45+J119</f>
        <v>23324062.940040335</v>
      </c>
      <c r="K32" s="663">
        <f>K34+K45+K119</f>
        <v>22644721.301010035</v>
      </c>
      <c r="L32" s="663">
        <f>K32/H32*100</f>
        <v>118.25672473581064</v>
      </c>
      <c r="M32" s="663">
        <f>M34+M45+M119</f>
        <v>27900169.479585677</v>
      </c>
      <c r="N32" s="663">
        <f>N34+N45+N119</f>
        <v>27087543.184063762</v>
      </c>
      <c r="O32" s="663">
        <f>N32/K32*100</f>
        <v>119.61968011880792</v>
      </c>
      <c r="P32" s="658"/>
    </row>
    <row r="33" spans="1:16" ht="25.5" customHeight="1">
      <c r="A33" s="692" t="s">
        <v>78</v>
      </c>
      <c r="B33" s="693"/>
      <c r="C33" s="693"/>
      <c r="D33" s="693"/>
      <c r="E33" s="693"/>
      <c r="F33" s="693"/>
      <c r="G33" s="693"/>
      <c r="H33" s="693"/>
      <c r="I33" s="693"/>
      <c r="J33" s="693"/>
      <c r="K33" s="693"/>
      <c r="L33" s="693"/>
      <c r="M33" s="693"/>
      <c r="N33" s="693"/>
      <c r="O33" s="694"/>
      <c r="P33" s="658"/>
    </row>
    <row r="34" spans="1:16" ht="18" customHeight="1">
      <c r="A34" s="661" t="s">
        <v>58</v>
      </c>
      <c r="B34" s="662">
        <v>16494714</v>
      </c>
      <c r="C34" s="662">
        <v>158</v>
      </c>
      <c r="D34" s="663">
        <f>SUM(D35:D43)</f>
        <v>16030804.077839999</v>
      </c>
      <c r="E34" s="663">
        <f>SUM(E35:E43)</f>
        <v>15874506.087000001</v>
      </c>
      <c r="F34" s="663">
        <f>E34/B34*100</f>
        <v>96.23995958341564</v>
      </c>
      <c r="G34" s="663">
        <f>SUM(G35:G43)</f>
        <v>19463586.078572225</v>
      </c>
      <c r="H34" s="663">
        <f>SUM(H35:H43)</f>
        <v>19081947.13585512</v>
      </c>
      <c r="I34" s="663">
        <f>H34/D34*100</f>
        <v>119.03300073533325</v>
      </c>
      <c r="J34" s="663">
        <f>SUM(J35:J43)</f>
        <v>23246215.861932468</v>
      </c>
      <c r="K34" s="663">
        <f>SUM(K35:K43)</f>
        <v>22569141.613526668</v>
      </c>
      <c r="L34" s="663">
        <f>K34/G34*100</f>
        <v>115.95572122432978</v>
      </c>
      <c r="M34" s="663">
        <f>SUM(M35:M43)</f>
        <v>27812382.644194115</v>
      </c>
      <c r="N34" s="663">
        <f>SUM(N35:N43)</f>
        <v>27002313.246790402</v>
      </c>
      <c r="O34" s="663">
        <f>N34/J34*100</f>
        <v>116.15788740484356</v>
      </c>
      <c r="P34" s="658"/>
    </row>
    <row r="35" spans="1:16" ht="30" customHeight="1">
      <c r="A35" s="657" t="s">
        <v>79</v>
      </c>
      <c r="B35" s="664">
        <v>2417130.4</v>
      </c>
      <c r="C35" s="664">
        <v>145.5</v>
      </c>
      <c r="D35" s="666">
        <v>3442598</v>
      </c>
      <c r="E35" s="666">
        <f t="shared" ref="E35:E43" si="8">B35*F35/100</f>
        <v>3190612.128</v>
      </c>
      <c r="F35" s="666">
        <v>132</v>
      </c>
      <c r="G35" s="666">
        <f>H35*102/100</f>
        <v>4389312.45</v>
      </c>
      <c r="H35" s="666">
        <f>D35*I35/100</f>
        <v>4303247.5</v>
      </c>
      <c r="I35" s="666">
        <v>125</v>
      </c>
      <c r="J35" s="666">
        <f t="shared" ref="J35:J43" si="9">K35*103/100</f>
        <v>5425190.1882000007</v>
      </c>
      <c r="K35" s="666">
        <f>G35*L35/100</f>
        <v>5267174.9400000004</v>
      </c>
      <c r="L35" s="666">
        <v>120</v>
      </c>
      <c r="M35" s="666">
        <f t="shared" ref="M35:M43" si="10">N35*103/100</f>
        <v>6705535.0726152016</v>
      </c>
      <c r="N35" s="666">
        <f>J35*O35/100</f>
        <v>6510228.2258400014</v>
      </c>
      <c r="O35" s="666">
        <v>120</v>
      </c>
      <c r="P35" s="658"/>
    </row>
    <row r="36" spans="1:16" ht="30" customHeight="1">
      <c r="A36" s="657" t="s">
        <v>80</v>
      </c>
      <c r="B36" s="664">
        <v>466</v>
      </c>
      <c r="C36" s="664">
        <v>0</v>
      </c>
      <c r="D36" s="666">
        <f t="shared" ref="D36:D42" si="11">E36*101.8/100</f>
        <v>559.77783999999997</v>
      </c>
      <c r="E36" s="666">
        <f t="shared" si="8"/>
        <v>549.88</v>
      </c>
      <c r="F36" s="666">
        <v>118</v>
      </c>
      <c r="G36" s="666">
        <f t="shared" ref="G36:G43" si="12">H36*102/100</f>
        <v>709.71993222239996</v>
      </c>
      <c r="H36" s="666">
        <f t="shared" ref="H36:H43" si="13">D36*I36/100</f>
        <v>695.80385511999998</v>
      </c>
      <c r="I36" s="666">
        <v>124.3</v>
      </c>
      <c r="J36" s="666">
        <f t="shared" si="9"/>
        <v>877.21383622688631</v>
      </c>
      <c r="K36" s="666">
        <f t="shared" ref="K36:K43" si="14">G36*L36/100</f>
        <v>851.66391866687991</v>
      </c>
      <c r="L36" s="666">
        <v>120</v>
      </c>
      <c r="M36" s="666">
        <f t="shared" si="10"/>
        <v>1084.2363015764313</v>
      </c>
      <c r="N36" s="666">
        <f t="shared" ref="N36:N42" si="15">J36*O36/100</f>
        <v>1052.6566034722634</v>
      </c>
      <c r="O36" s="666">
        <v>120</v>
      </c>
      <c r="P36" s="658"/>
    </row>
    <row r="37" spans="1:16" ht="18" customHeight="1">
      <c r="A37" s="657" t="s">
        <v>81</v>
      </c>
      <c r="B37" s="665">
        <v>0</v>
      </c>
      <c r="C37" s="665">
        <v>0</v>
      </c>
      <c r="D37" s="666">
        <f t="shared" si="11"/>
        <v>0</v>
      </c>
      <c r="E37" s="666">
        <f t="shared" si="8"/>
        <v>0</v>
      </c>
      <c r="F37" s="666">
        <v>0</v>
      </c>
      <c r="G37" s="666">
        <f t="shared" si="12"/>
        <v>0</v>
      </c>
      <c r="H37" s="666">
        <f t="shared" si="13"/>
        <v>0</v>
      </c>
      <c r="I37" s="666">
        <v>0</v>
      </c>
      <c r="J37" s="666">
        <f t="shared" si="9"/>
        <v>0</v>
      </c>
      <c r="K37" s="666">
        <f t="shared" si="14"/>
        <v>0</v>
      </c>
      <c r="L37" s="666">
        <v>0</v>
      </c>
      <c r="M37" s="666">
        <f t="shared" si="10"/>
        <v>0</v>
      </c>
      <c r="N37" s="666">
        <f t="shared" si="15"/>
        <v>0</v>
      </c>
      <c r="O37" s="666">
        <v>0</v>
      </c>
      <c r="P37" s="658"/>
    </row>
    <row r="38" spans="1:16" ht="34.5" customHeight="1">
      <c r="A38" s="657" t="s">
        <v>82</v>
      </c>
      <c r="B38" s="664">
        <v>3378431.7</v>
      </c>
      <c r="C38" s="664">
        <v>127.6</v>
      </c>
      <c r="D38" s="666">
        <v>4091111.9</v>
      </c>
      <c r="E38" s="666">
        <f t="shared" si="8"/>
        <v>3952765.0890000002</v>
      </c>
      <c r="F38" s="666">
        <v>117</v>
      </c>
      <c r="G38" s="666">
        <f t="shared" si="12"/>
        <v>4924062.2828399995</v>
      </c>
      <c r="H38" s="666">
        <f t="shared" si="13"/>
        <v>4827512.0419999994</v>
      </c>
      <c r="I38" s="666">
        <v>118</v>
      </c>
      <c r="J38" s="666">
        <f t="shared" si="9"/>
        <v>6086140.9815902403</v>
      </c>
      <c r="K38" s="666">
        <f t="shared" si="14"/>
        <v>5908874.7394079994</v>
      </c>
      <c r="L38" s="666">
        <v>120</v>
      </c>
      <c r="M38" s="666">
        <f t="shared" si="10"/>
        <v>7522470.2532455372</v>
      </c>
      <c r="N38" s="666">
        <f t="shared" si="15"/>
        <v>7303369.1779082883</v>
      </c>
      <c r="O38" s="666">
        <v>120</v>
      </c>
      <c r="P38" s="658"/>
    </row>
    <row r="39" spans="1:16" ht="30" customHeight="1">
      <c r="A39" s="657" t="s">
        <v>83</v>
      </c>
      <c r="B39" s="664">
        <v>5318953.0999999996</v>
      </c>
      <c r="C39" s="664">
        <v>184.3</v>
      </c>
      <c r="D39" s="666">
        <v>3537103.8</v>
      </c>
      <c r="E39" s="666">
        <f t="shared" si="8"/>
        <v>3723267.17</v>
      </c>
      <c r="F39" s="666">
        <v>70</v>
      </c>
      <c r="G39" s="666">
        <f t="shared" si="12"/>
        <v>4149022.7574</v>
      </c>
      <c r="H39" s="666">
        <f t="shared" si="13"/>
        <v>4067669.37</v>
      </c>
      <c r="I39" s="666">
        <v>115</v>
      </c>
      <c r="J39" s="666">
        <f t="shared" si="9"/>
        <v>4700842.7841341998</v>
      </c>
      <c r="K39" s="666">
        <f t="shared" si="14"/>
        <v>4563925.03314</v>
      </c>
      <c r="L39" s="666">
        <v>110</v>
      </c>
      <c r="M39" s="666">
        <f t="shared" si="10"/>
        <v>5326054.8744240496</v>
      </c>
      <c r="N39" s="666">
        <f t="shared" si="15"/>
        <v>5170927.0625476204</v>
      </c>
      <c r="O39" s="666">
        <v>110</v>
      </c>
      <c r="P39" s="658"/>
    </row>
    <row r="40" spans="1:16" ht="18" customHeight="1">
      <c r="A40" s="657" t="s">
        <v>84</v>
      </c>
      <c r="B40" s="664">
        <v>3894419.8</v>
      </c>
      <c r="C40" s="664">
        <v>232.7</v>
      </c>
      <c r="D40" s="666">
        <v>2959759</v>
      </c>
      <c r="E40" s="666">
        <f t="shared" si="8"/>
        <v>3115535.84</v>
      </c>
      <c r="F40" s="666">
        <v>80</v>
      </c>
      <c r="G40" s="666">
        <f t="shared" si="12"/>
        <v>3471797.307</v>
      </c>
      <c r="H40" s="666">
        <f t="shared" si="13"/>
        <v>3403722.85</v>
      </c>
      <c r="I40" s="666">
        <v>115</v>
      </c>
      <c r="J40" s="666">
        <f t="shared" si="9"/>
        <v>3933546.3488309998</v>
      </c>
      <c r="K40" s="666">
        <f t="shared" si="14"/>
        <v>3818977.0376999998</v>
      </c>
      <c r="L40" s="666">
        <v>110</v>
      </c>
      <c r="M40" s="666">
        <f t="shared" si="10"/>
        <v>4456708.0132255228</v>
      </c>
      <c r="N40" s="666">
        <f t="shared" si="15"/>
        <v>4326900.9837141</v>
      </c>
      <c r="O40" s="666">
        <v>110</v>
      </c>
      <c r="P40" s="658"/>
    </row>
    <row r="41" spans="1:16" ht="30" customHeight="1">
      <c r="A41" s="657" t="s">
        <v>85</v>
      </c>
      <c r="B41" s="665">
        <v>326091</v>
      </c>
      <c r="C41" s="664">
        <v>126.8</v>
      </c>
      <c r="D41" s="666">
        <v>409798.6</v>
      </c>
      <c r="E41" s="666">
        <f t="shared" si="8"/>
        <v>384787.38</v>
      </c>
      <c r="F41" s="666">
        <v>118</v>
      </c>
      <c r="G41" s="666">
        <f t="shared" si="12"/>
        <v>501593.48639999999</v>
      </c>
      <c r="H41" s="666">
        <f t="shared" si="13"/>
        <v>491758.32</v>
      </c>
      <c r="I41" s="666">
        <v>120</v>
      </c>
      <c r="J41" s="666">
        <f t="shared" si="9"/>
        <v>594137.48464080004</v>
      </c>
      <c r="K41" s="666">
        <f t="shared" si="14"/>
        <v>576832.50936000003</v>
      </c>
      <c r="L41" s="666">
        <v>115</v>
      </c>
      <c r="M41" s="666">
        <f t="shared" si="10"/>
        <v>703755.85055702773</v>
      </c>
      <c r="N41" s="666">
        <f t="shared" si="15"/>
        <v>683258.1073369201</v>
      </c>
      <c r="O41" s="666">
        <v>115</v>
      </c>
      <c r="P41" s="658"/>
    </row>
    <row r="42" spans="1:16" s="61" customFormat="1" ht="30" hidden="1" customHeight="1">
      <c r="A42" s="669" t="s">
        <v>86</v>
      </c>
      <c r="B42" s="670">
        <v>0</v>
      </c>
      <c r="C42" s="670">
        <v>0</v>
      </c>
      <c r="D42" s="671">
        <f t="shared" si="11"/>
        <v>0</v>
      </c>
      <c r="E42" s="672">
        <f t="shared" si="8"/>
        <v>0</v>
      </c>
      <c r="F42" s="672">
        <v>0</v>
      </c>
      <c r="G42" s="671">
        <f t="shared" si="12"/>
        <v>0</v>
      </c>
      <c r="H42" s="672">
        <f t="shared" si="13"/>
        <v>0</v>
      </c>
      <c r="I42" s="672">
        <v>0</v>
      </c>
      <c r="J42" s="672">
        <f t="shared" si="9"/>
        <v>0</v>
      </c>
      <c r="K42" s="672">
        <f t="shared" si="14"/>
        <v>0</v>
      </c>
      <c r="L42" s="672">
        <v>0</v>
      </c>
      <c r="M42" s="672">
        <f t="shared" si="10"/>
        <v>0</v>
      </c>
      <c r="N42" s="672">
        <f t="shared" si="15"/>
        <v>0</v>
      </c>
      <c r="O42" s="672">
        <v>0</v>
      </c>
      <c r="P42" s="673"/>
    </row>
    <row r="43" spans="1:16" ht="18" customHeight="1">
      <c r="A43" s="657" t="s">
        <v>87</v>
      </c>
      <c r="B43" s="664">
        <v>1159222</v>
      </c>
      <c r="C43" s="665">
        <v>88</v>
      </c>
      <c r="D43" s="666">
        <v>1589873</v>
      </c>
      <c r="E43" s="666">
        <f t="shared" si="8"/>
        <v>1506988.6</v>
      </c>
      <c r="F43" s="666">
        <v>130</v>
      </c>
      <c r="G43" s="666">
        <f t="shared" si="12"/>
        <v>2027088.075</v>
      </c>
      <c r="H43" s="666">
        <f t="shared" si="13"/>
        <v>1987341.25</v>
      </c>
      <c r="I43" s="666">
        <v>125</v>
      </c>
      <c r="J43" s="666">
        <f t="shared" si="9"/>
        <v>2505480.8607000001</v>
      </c>
      <c r="K43" s="666">
        <f t="shared" si="14"/>
        <v>2432505.69</v>
      </c>
      <c r="L43" s="666">
        <v>120</v>
      </c>
      <c r="M43" s="666">
        <f t="shared" si="10"/>
        <v>3096774.3438252001</v>
      </c>
      <c r="N43" s="666">
        <f>J43*O43/100</f>
        <v>3006577.0328400005</v>
      </c>
      <c r="O43" s="666">
        <v>120</v>
      </c>
      <c r="P43" s="658"/>
    </row>
    <row r="44" spans="1:16" ht="24.75" customHeight="1">
      <c r="A44" s="692" t="s">
        <v>88</v>
      </c>
      <c r="B44" s="693"/>
      <c r="C44" s="693"/>
      <c r="D44" s="693"/>
      <c r="E44" s="693"/>
      <c r="F44" s="693"/>
      <c r="G44" s="693"/>
      <c r="H44" s="693"/>
      <c r="I44" s="693"/>
      <c r="J44" s="693"/>
      <c r="K44" s="693"/>
      <c r="L44" s="693"/>
      <c r="M44" s="693"/>
      <c r="N44" s="693"/>
      <c r="O44" s="694"/>
      <c r="P44" s="658"/>
    </row>
    <row r="45" spans="1:16" ht="24.75" customHeight="1">
      <c r="A45" s="661" t="s">
        <v>58</v>
      </c>
      <c r="B45" s="662">
        <v>47797.2</v>
      </c>
      <c r="C45" s="662">
        <v>106.3</v>
      </c>
      <c r="D45" s="663">
        <f>SUM(D46:D117)</f>
        <v>58032.78183456001</v>
      </c>
      <c r="E45" s="663">
        <f>SUM(E46:E117)</f>
        <v>57006.661919999991</v>
      </c>
      <c r="F45" s="663">
        <f>E45/B45*100</f>
        <v>119.26778539328662</v>
      </c>
      <c r="G45" s="663">
        <f>SUM(G46:G117)</f>
        <v>68170.596264714535</v>
      </c>
      <c r="H45" s="663">
        <f>SUM(H46:H117)</f>
        <v>66833.917906582879</v>
      </c>
      <c r="I45" s="663">
        <f>H45/D45*100</f>
        <v>115.1658007660449</v>
      </c>
      <c r="J45" s="663">
        <f>SUM(J46:J117)</f>
        <v>77847.078107869136</v>
      </c>
      <c r="K45" s="663">
        <f>SUM(K46:K117)</f>
        <v>75579.687483368078</v>
      </c>
      <c r="L45" s="663">
        <f>K45/G45*100</f>
        <v>110.86845593939528</v>
      </c>
      <c r="M45" s="663">
        <f>SUM(M46:M117)</f>
        <v>87786.835391561486</v>
      </c>
      <c r="N45" s="663">
        <f>SUM(N46:N117)</f>
        <v>85229.937273360731</v>
      </c>
      <c r="O45" s="663">
        <f>N45/J45*100</f>
        <v>109.48379739476093</v>
      </c>
      <c r="P45" s="658"/>
    </row>
    <row r="46" spans="1:16" ht="30" customHeight="1">
      <c r="A46" s="657" t="s">
        <v>89</v>
      </c>
      <c r="B46" s="664">
        <v>363.3</v>
      </c>
      <c r="C46" s="664">
        <v>0</v>
      </c>
      <c r="D46" s="666">
        <f>E46*101.8/100</f>
        <v>440.10888600000004</v>
      </c>
      <c r="E46" s="666">
        <f t="shared" ref="E46:E109" si="16">B46*F46/100</f>
        <v>432.32700000000006</v>
      </c>
      <c r="F46" s="58">
        <v>119</v>
      </c>
      <c r="G46" s="666">
        <f>H46*102/100</f>
        <v>528.81723306215997</v>
      </c>
      <c r="H46" s="666">
        <f>D46*I46/100</f>
        <v>518.448267708</v>
      </c>
      <c r="I46" s="58">
        <v>117.8</v>
      </c>
      <c r="J46" s="666">
        <f t="shared" ref="J46:J109" si="17">K46*103/100</f>
        <v>606.23078781012953</v>
      </c>
      <c r="K46" s="666">
        <f>G46*L46/100</f>
        <v>588.57358039818405</v>
      </c>
      <c r="L46" s="666">
        <v>111.3</v>
      </c>
      <c r="M46" s="666">
        <f t="shared" ref="M46:M109" si="18">N46*103/100</f>
        <v>684.98622945454349</v>
      </c>
      <c r="N46" s="666">
        <f>J46*O46/100</f>
        <v>665.0351742277121</v>
      </c>
      <c r="O46" s="666">
        <v>109.7</v>
      </c>
      <c r="P46" s="658"/>
    </row>
    <row r="47" spans="1:16" ht="30" customHeight="1">
      <c r="A47" s="657" t="s">
        <v>90</v>
      </c>
      <c r="B47" s="665">
        <v>0</v>
      </c>
      <c r="C47" s="665">
        <v>0</v>
      </c>
      <c r="D47" s="666">
        <f t="shared" ref="D47:D110" si="19">E47*101.8/100</f>
        <v>0</v>
      </c>
      <c r="E47" s="666">
        <f t="shared" si="16"/>
        <v>0</v>
      </c>
      <c r="F47" s="58">
        <v>112.20000000000002</v>
      </c>
      <c r="G47" s="666">
        <f t="shared" ref="G47:G110" si="20">H47*102/100</f>
        <v>0</v>
      </c>
      <c r="H47" s="666">
        <f t="shared" ref="H47:H110" si="21">D47*I47/100</f>
        <v>0</v>
      </c>
      <c r="I47" s="58">
        <v>116.6</v>
      </c>
      <c r="J47" s="666">
        <f t="shared" si="17"/>
        <v>0</v>
      </c>
      <c r="K47" s="666">
        <f t="shared" ref="K47:K110" si="22">G47*L47/100</f>
        <v>0</v>
      </c>
      <c r="L47" s="666">
        <v>0</v>
      </c>
      <c r="M47" s="666">
        <f t="shared" si="18"/>
        <v>0</v>
      </c>
      <c r="N47" s="666">
        <f t="shared" ref="N47:N110" si="23">J47*O47/100</f>
        <v>0</v>
      </c>
      <c r="O47" s="666">
        <v>0</v>
      </c>
      <c r="P47" s="658"/>
    </row>
    <row r="48" spans="1:16" ht="30" customHeight="1">
      <c r="A48" s="657" t="s">
        <v>91</v>
      </c>
      <c r="B48" s="665">
        <v>6115.4</v>
      </c>
      <c r="C48" s="665">
        <v>255.6</v>
      </c>
      <c r="D48" s="666">
        <f t="shared" si="19"/>
        <v>6965.0638913599996</v>
      </c>
      <c r="E48" s="666">
        <f t="shared" si="16"/>
        <v>6841.9095199999992</v>
      </c>
      <c r="F48" s="58">
        <v>111.88</v>
      </c>
      <c r="G48" s="666">
        <f t="shared" si="20"/>
        <v>8439.9858209943941</v>
      </c>
      <c r="H48" s="666">
        <f t="shared" si="21"/>
        <v>8274.4959029356796</v>
      </c>
      <c r="I48" s="58">
        <v>118.8</v>
      </c>
      <c r="J48" s="666">
        <f t="shared" si="17"/>
        <v>9623.3562329560173</v>
      </c>
      <c r="K48" s="666">
        <f t="shared" si="22"/>
        <v>9343.0643038407943</v>
      </c>
      <c r="L48" s="666">
        <v>110.7</v>
      </c>
      <c r="M48" s="666">
        <f t="shared" si="18"/>
        <v>10764.493815059941</v>
      </c>
      <c r="N48" s="666">
        <f t="shared" si="23"/>
        <v>10450.964868990233</v>
      </c>
      <c r="O48" s="666">
        <v>108.6</v>
      </c>
      <c r="P48" s="658"/>
    </row>
    <row r="49" spans="1:16" ht="30" customHeight="1">
      <c r="A49" s="657" t="s">
        <v>92</v>
      </c>
      <c r="B49" s="665">
        <v>286.60000000000002</v>
      </c>
      <c r="C49" s="665">
        <v>0</v>
      </c>
      <c r="D49" s="666">
        <f t="shared" si="19"/>
        <v>340.19076079999996</v>
      </c>
      <c r="E49" s="666">
        <f t="shared" si="16"/>
        <v>334.17559999999997</v>
      </c>
      <c r="F49" s="58">
        <v>116.6</v>
      </c>
      <c r="G49" s="666">
        <f t="shared" si="20"/>
        <v>412.92354545903999</v>
      </c>
      <c r="H49" s="666">
        <f t="shared" si="21"/>
        <v>404.82700535199996</v>
      </c>
      <c r="I49" s="58">
        <v>119</v>
      </c>
      <c r="J49" s="666">
        <f t="shared" si="17"/>
        <v>477.62453579701696</v>
      </c>
      <c r="K49" s="666">
        <f t="shared" si="22"/>
        <v>463.71314155050192</v>
      </c>
      <c r="L49" s="666">
        <v>112.3</v>
      </c>
      <c r="M49" s="666">
        <f t="shared" si="18"/>
        <v>538.19687942679468</v>
      </c>
      <c r="N49" s="666">
        <f t="shared" si="23"/>
        <v>522.52124216193658</v>
      </c>
      <c r="O49" s="666">
        <v>109.4</v>
      </c>
      <c r="P49" s="658"/>
    </row>
    <row r="50" spans="1:16" ht="32.25" customHeight="1">
      <c r="A50" s="657" t="s">
        <v>93</v>
      </c>
      <c r="B50" s="665">
        <v>17.100000000000001</v>
      </c>
      <c r="C50" s="665">
        <v>24.4</v>
      </c>
      <c r="D50" s="666">
        <f t="shared" si="19"/>
        <v>19.531551600000004</v>
      </c>
      <c r="E50" s="666">
        <f t="shared" si="16"/>
        <v>19.186200000000003</v>
      </c>
      <c r="F50" s="58">
        <v>112.20000000000002</v>
      </c>
      <c r="G50" s="666">
        <f t="shared" si="20"/>
        <v>23.807008245240009</v>
      </c>
      <c r="H50" s="666">
        <f t="shared" si="21"/>
        <v>23.340204162000006</v>
      </c>
      <c r="I50" s="58">
        <v>119.5</v>
      </c>
      <c r="J50" s="666">
        <f t="shared" si="17"/>
        <v>27.58637080417186</v>
      </c>
      <c r="K50" s="666">
        <f t="shared" si="22"/>
        <v>26.782884275895011</v>
      </c>
      <c r="L50" s="666">
        <v>112.5</v>
      </c>
      <c r="M50" s="666">
        <f t="shared" si="18"/>
        <v>31.255358121126715</v>
      </c>
      <c r="N50" s="666">
        <f t="shared" si="23"/>
        <v>30.345007884589045</v>
      </c>
      <c r="O50" s="666">
        <v>110</v>
      </c>
      <c r="P50" s="658"/>
    </row>
    <row r="51" spans="1:16" ht="36.75" customHeight="1">
      <c r="A51" s="657" t="s">
        <v>94</v>
      </c>
      <c r="B51" s="665">
        <v>727.9</v>
      </c>
      <c r="C51" s="665">
        <v>124.4</v>
      </c>
      <c r="D51" s="666">
        <f t="shared" si="19"/>
        <v>881.79261799999995</v>
      </c>
      <c r="E51" s="666">
        <f t="shared" si="16"/>
        <v>866.20099999999991</v>
      </c>
      <c r="F51" s="58">
        <v>119</v>
      </c>
      <c r="G51" s="666">
        <f t="shared" si="20"/>
        <v>1060.42616655444</v>
      </c>
      <c r="H51" s="666">
        <f t="shared" si="21"/>
        <v>1039.6334966219999</v>
      </c>
      <c r="I51" s="58">
        <v>117.9</v>
      </c>
      <c r="J51" s="666">
        <f t="shared" si="17"/>
        <v>1222.2153867856509</v>
      </c>
      <c r="K51" s="666">
        <f t="shared" si="22"/>
        <v>1186.6168803744183</v>
      </c>
      <c r="L51" s="666">
        <v>111.9</v>
      </c>
      <c r="M51" s="666">
        <f t="shared" si="18"/>
        <v>1391.0644424700886</v>
      </c>
      <c r="N51" s="666">
        <f t="shared" si="23"/>
        <v>1350.5480023981443</v>
      </c>
      <c r="O51" s="666">
        <v>110.5</v>
      </c>
      <c r="P51" s="658"/>
    </row>
    <row r="52" spans="1:16" ht="40.5" customHeight="1">
      <c r="A52" s="657" t="s">
        <v>95</v>
      </c>
      <c r="B52" s="665">
        <v>0</v>
      </c>
      <c r="C52" s="665">
        <v>0</v>
      </c>
      <c r="D52" s="666">
        <f t="shared" si="19"/>
        <v>0</v>
      </c>
      <c r="E52" s="666">
        <f t="shared" si="16"/>
        <v>0</v>
      </c>
      <c r="F52" s="58">
        <v>120</v>
      </c>
      <c r="G52" s="666">
        <f t="shared" si="20"/>
        <v>0</v>
      </c>
      <c r="H52" s="666">
        <f t="shared" si="21"/>
        <v>0</v>
      </c>
      <c r="I52" s="58">
        <v>118.8</v>
      </c>
      <c r="J52" s="666">
        <f t="shared" si="17"/>
        <v>0</v>
      </c>
      <c r="K52" s="666">
        <f t="shared" si="22"/>
        <v>0</v>
      </c>
      <c r="L52" s="666">
        <v>0</v>
      </c>
      <c r="M52" s="666">
        <f t="shared" si="18"/>
        <v>0</v>
      </c>
      <c r="N52" s="666">
        <f t="shared" si="23"/>
        <v>0</v>
      </c>
      <c r="O52" s="666">
        <v>0</v>
      </c>
      <c r="P52" s="658"/>
    </row>
    <row r="53" spans="1:16" ht="36" customHeight="1">
      <c r="A53" s="657" t="s">
        <v>96</v>
      </c>
      <c r="B53" s="665">
        <v>69</v>
      </c>
      <c r="C53" s="665">
        <v>215.6</v>
      </c>
      <c r="D53" s="666">
        <f t="shared" si="19"/>
        <v>82.885559999999998</v>
      </c>
      <c r="E53" s="666">
        <f t="shared" si="16"/>
        <v>81.42</v>
      </c>
      <c r="F53" s="58">
        <v>118</v>
      </c>
      <c r="G53" s="666">
        <f t="shared" si="20"/>
        <v>97.901108049599983</v>
      </c>
      <c r="H53" s="666">
        <f t="shared" si="21"/>
        <v>95.981478479999993</v>
      </c>
      <c r="I53" s="58">
        <v>115.8</v>
      </c>
      <c r="J53" s="666">
        <f t="shared" si="17"/>
        <v>110.92195542019677</v>
      </c>
      <c r="K53" s="666">
        <f t="shared" si="22"/>
        <v>107.69121885455998</v>
      </c>
      <c r="L53" s="666">
        <v>110</v>
      </c>
      <c r="M53" s="666">
        <f t="shared" si="18"/>
        <v>124.41782973617211</v>
      </c>
      <c r="N53" s="666">
        <f t="shared" si="23"/>
        <v>120.7940094525943</v>
      </c>
      <c r="O53" s="666">
        <v>108.9</v>
      </c>
      <c r="P53" s="658"/>
    </row>
    <row r="54" spans="1:16" ht="30" customHeight="1">
      <c r="A54" s="657" t="s">
        <v>97</v>
      </c>
      <c r="B54" s="665">
        <v>794.1</v>
      </c>
      <c r="C54" s="665">
        <v>150</v>
      </c>
      <c r="D54" s="666">
        <f t="shared" si="19"/>
        <v>949.86271499999998</v>
      </c>
      <c r="E54" s="666">
        <f t="shared" si="16"/>
        <v>933.0675</v>
      </c>
      <c r="F54" s="58">
        <v>117.5</v>
      </c>
      <c r="G54" s="666">
        <f t="shared" si="20"/>
        <v>1128.7218642345001</v>
      </c>
      <c r="H54" s="666">
        <f t="shared" si="21"/>
        <v>1106.5900629750001</v>
      </c>
      <c r="I54" s="58">
        <v>116.5</v>
      </c>
      <c r="J54" s="666">
        <f t="shared" si="17"/>
        <v>1284.6547897784965</v>
      </c>
      <c r="K54" s="666">
        <f t="shared" si="22"/>
        <v>1247.2376599791228</v>
      </c>
      <c r="L54" s="666">
        <v>110.5</v>
      </c>
      <c r="M54" s="666">
        <f t="shared" si="18"/>
        <v>1436.9891547504303</v>
      </c>
      <c r="N54" s="666">
        <f t="shared" si="23"/>
        <v>1395.135101699447</v>
      </c>
      <c r="O54" s="666">
        <v>108.6</v>
      </c>
      <c r="P54" s="658"/>
    </row>
    <row r="55" spans="1:16" ht="18" customHeight="1">
      <c r="A55" s="657" t="s">
        <v>98</v>
      </c>
      <c r="B55" s="665">
        <v>441.3</v>
      </c>
      <c r="C55" s="665">
        <v>32.700000000000003</v>
      </c>
      <c r="D55" s="666">
        <f t="shared" si="19"/>
        <v>535.04888940000001</v>
      </c>
      <c r="E55" s="666">
        <f t="shared" si="16"/>
        <v>525.5883</v>
      </c>
      <c r="F55" s="58">
        <v>119.10000000000001</v>
      </c>
      <c r="G55" s="666">
        <f t="shared" si="20"/>
        <v>646.71359261778002</v>
      </c>
      <c r="H55" s="666">
        <f t="shared" si="21"/>
        <v>634.03293393900003</v>
      </c>
      <c r="I55" s="58">
        <v>118.5</v>
      </c>
      <c r="J55" s="666">
        <f t="shared" si="17"/>
        <v>730.72815543475576</v>
      </c>
      <c r="K55" s="666">
        <f t="shared" si="22"/>
        <v>709.44481110170466</v>
      </c>
      <c r="L55" s="666">
        <v>109.7</v>
      </c>
      <c r="M55" s="666">
        <f t="shared" si="18"/>
        <v>823.39910010699157</v>
      </c>
      <c r="N55" s="666">
        <f t="shared" si="23"/>
        <v>799.41660204562288</v>
      </c>
      <c r="O55" s="666">
        <v>109.4</v>
      </c>
      <c r="P55" s="658"/>
    </row>
    <row r="56" spans="1:16" ht="35.25" customHeight="1">
      <c r="A56" s="657" t="s">
        <v>99</v>
      </c>
      <c r="B56" s="665">
        <v>47</v>
      </c>
      <c r="C56" s="665">
        <v>0</v>
      </c>
      <c r="D56" s="666">
        <f t="shared" si="19"/>
        <v>55.740590000000005</v>
      </c>
      <c r="E56" s="666">
        <f t="shared" si="16"/>
        <v>54.755000000000003</v>
      </c>
      <c r="F56" s="58">
        <v>116.5</v>
      </c>
      <c r="G56" s="666">
        <f t="shared" si="20"/>
        <v>66.520820106000002</v>
      </c>
      <c r="H56" s="666">
        <f t="shared" si="21"/>
        <v>65.216490300000004</v>
      </c>
      <c r="I56" s="58">
        <v>117</v>
      </c>
      <c r="J56" s="666">
        <f t="shared" si="17"/>
        <v>74.614408288297028</v>
      </c>
      <c r="K56" s="666">
        <f t="shared" si="22"/>
        <v>72.44117309543401</v>
      </c>
      <c r="L56" s="666">
        <v>108.9</v>
      </c>
      <c r="M56" s="666">
        <f t="shared" si="18"/>
        <v>84.538124590640521</v>
      </c>
      <c r="N56" s="666">
        <f t="shared" si="23"/>
        <v>82.075849117126722</v>
      </c>
      <c r="O56" s="666">
        <v>110</v>
      </c>
      <c r="P56" s="658"/>
    </row>
    <row r="57" spans="1:16" ht="18" customHeight="1">
      <c r="A57" s="657" t="s">
        <v>100</v>
      </c>
      <c r="B57" s="665">
        <v>186.9</v>
      </c>
      <c r="C57" s="665">
        <v>75.099999999999994</v>
      </c>
      <c r="D57" s="666">
        <f t="shared" si="19"/>
        <v>226.41439800000003</v>
      </c>
      <c r="E57" s="666">
        <f t="shared" si="16"/>
        <v>222.41100000000003</v>
      </c>
      <c r="F57" s="58">
        <v>119</v>
      </c>
      <c r="G57" s="666">
        <f t="shared" si="20"/>
        <v>305.07528815316005</v>
      </c>
      <c r="H57" s="666">
        <f t="shared" si="21"/>
        <v>299.09341975800004</v>
      </c>
      <c r="I57" s="58">
        <v>132.1</v>
      </c>
      <c r="J57" s="666">
        <f t="shared" si="17"/>
        <v>341.25111582236173</v>
      </c>
      <c r="K57" s="666">
        <f t="shared" si="22"/>
        <v>331.3117629343318</v>
      </c>
      <c r="L57" s="666">
        <v>108.6</v>
      </c>
      <c r="M57" s="666">
        <f t="shared" si="18"/>
        <v>388.39495747322098</v>
      </c>
      <c r="N57" s="666">
        <f t="shared" si="23"/>
        <v>377.08248298370972</v>
      </c>
      <c r="O57" s="666">
        <v>110.5</v>
      </c>
      <c r="P57" s="658"/>
    </row>
    <row r="58" spans="1:16" ht="18" customHeight="1">
      <c r="A58" s="657" t="s">
        <v>101</v>
      </c>
      <c r="B58" s="665">
        <v>168</v>
      </c>
      <c r="C58" s="665">
        <v>622.20000000000005</v>
      </c>
      <c r="D58" s="666">
        <f t="shared" si="19"/>
        <v>201.80832000000001</v>
      </c>
      <c r="E58" s="666">
        <f t="shared" si="16"/>
        <v>198.24</v>
      </c>
      <c r="F58" s="58">
        <v>118</v>
      </c>
      <c r="G58" s="666">
        <f t="shared" si="20"/>
        <v>258.54067491840004</v>
      </c>
      <c r="H58" s="666">
        <f t="shared" si="21"/>
        <v>253.47124992000002</v>
      </c>
      <c r="I58" s="58">
        <v>125.6</v>
      </c>
      <c r="J58" s="666">
        <f t="shared" si="17"/>
        <v>291.32880331155155</v>
      </c>
      <c r="K58" s="666">
        <f t="shared" si="22"/>
        <v>282.84349836072965</v>
      </c>
      <c r="L58" s="666">
        <v>109.4</v>
      </c>
      <c r="M58" s="666">
        <f t="shared" si="18"/>
        <v>329.17532814975522</v>
      </c>
      <c r="N58" s="666">
        <f t="shared" si="23"/>
        <v>319.58769723277209</v>
      </c>
      <c r="O58" s="666">
        <v>109.7</v>
      </c>
      <c r="P58" s="658"/>
    </row>
    <row r="59" spans="1:16" ht="18" customHeight="1">
      <c r="A59" s="657" t="s">
        <v>102</v>
      </c>
      <c r="B59" s="665">
        <v>338.1</v>
      </c>
      <c r="C59" s="665">
        <v>885.1</v>
      </c>
      <c r="D59" s="666">
        <f t="shared" si="19"/>
        <v>368.96717760000007</v>
      </c>
      <c r="E59" s="666">
        <f t="shared" si="16"/>
        <v>362.44320000000005</v>
      </c>
      <c r="F59" s="58">
        <v>107.2</v>
      </c>
      <c r="G59" s="666">
        <f t="shared" si="20"/>
        <v>440.32542974784008</v>
      </c>
      <c r="H59" s="666">
        <f t="shared" si="21"/>
        <v>431.6915977920001</v>
      </c>
      <c r="I59" s="58">
        <v>117</v>
      </c>
      <c r="J59" s="666">
        <f t="shared" si="17"/>
        <v>498.88871190430285</v>
      </c>
      <c r="K59" s="666">
        <f t="shared" si="22"/>
        <v>484.35797272262408</v>
      </c>
      <c r="L59" s="666">
        <v>110</v>
      </c>
      <c r="M59" s="666">
        <f t="shared" si="18"/>
        <v>559.58850148169938</v>
      </c>
      <c r="N59" s="666">
        <f t="shared" si="23"/>
        <v>543.28980726378586</v>
      </c>
      <c r="O59" s="666">
        <v>108.9</v>
      </c>
      <c r="P59" s="658"/>
    </row>
    <row r="60" spans="1:16" ht="18" customHeight="1">
      <c r="A60" s="657" t="s">
        <v>103</v>
      </c>
      <c r="B60" s="665">
        <v>364.9</v>
      </c>
      <c r="C60" s="665">
        <v>100</v>
      </c>
      <c r="D60" s="666">
        <f t="shared" si="19"/>
        <v>441.30422159999995</v>
      </c>
      <c r="E60" s="666">
        <f t="shared" si="16"/>
        <v>433.50119999999993</v>
      </c>
      <c r="F60" s="58">
        <v>118.8</v>
      </c>
      <c r="G60" s="666">
        <f t="shared" si="20"/>
        <v>533.40441264791991</v>
      </c>
      <c r="H60" s="666">
        <f t="shared" si="21"/>
        <v>522.94550259599998</v>
      </c>
      <c r="I60" s="58">
        <v>118.5</v>
      </c>
      <c r="J60" s="666">
        <f t="shared" si="17"/>
        <v>607.09423225523005</v>
      </c>
      <c r="K60" s="666">
        <f t="shared" si="22"/>
        <v>589.41187597595149</v>
      </c>
      <c r="L60" s="666">
        <v>110.5</v>
      </c>
      <c r="M60" s="666">
        <f t="shared" si="18"/>
        <v>679.08346631605514</v>
      </c>
      <c r="N60" s="666">
        <f t="shared" si="23"/>
        <v>659.30433622917974</v>
      </c>
      <c r="O60" s="666">
        <v>108.6</v>
      </c>
      <c r="P60" s="658"/>
    </row>
    <row r="61" spans="1:16" ht="18" customHeight="1">
      <c r="A61" s="657" t="s">
        <v>104</v>
      </c>
      <c r="B61" s="665">
        <v>5</v>
      </c>
      <c r="C61" s="665">
        <v>100</v>
      </c>
      <c r="D61" s="666">
        <f t="shared" si="19"/>
        <v>6.1029099999999996</v>
      </c>
      <c r="E61" s="666">
        <f t="shared" si="16"/>
        <v>5.9950000000000001</v>
      </c>
      <c r="F61" s="58">
        <v>119.9</v>
      </c>
      <c r="G61" s="666">
        <f t="shared" si="20"/>
        <v>7.2832127939999998</v>
      </c>
      <c r="H61" s="666">
        <f t="shared" si="21"/>
        <v>7.1404046999999995</v>
      </c>
      <c r="I61" s="58">
        <v>117</v>
      </c>
      <c r="J61" s="666">
        <f t="shared" si="17"/>
        <v>8.2293749680685409</v>
      </c>
      <c r="K61" s="666">
        <f t="shared" si="22"/>
        <v>7.9896844350180007</v>
      </c>
      <c r="L61" s="666">
        <v>109.7</v>
      </c>
      <c r="M61" s="666">
        <f t="shared" si="18"/>
        <v>9.2730243015189942</v>
      </c>
      <c r="N61" s="666">
        <f t="shared" si="23"/>
        <v>9.0029362150669847</v>
      </c>
      <c r="O61" s="666">
        <v>109.4</v>
      </c>
      <c r="P61" s="658"/>
    </row>
    <row r="62" spans="1:16" ht="30" customHeight="1">
      <c r="A62" s="657" t="s">
        <v>105</v>
      </c>
      <c r="B62" s="665">
        <v>739.7</v>
      </c>
      <c r="C62" s="665">
        <v>371.5</v>
      </c>
      <c r="D62" s="666">
        <f t="shared" si="19"/>
        <v>894.5813447999999</v>
      </c>
      <c r="E62" s="666">
        <f t="shared" si="16"/>
        <v>878.7636</v>
      </c>
      <c r="F62" s="58">
        <v>118.8</v>
      </c>
      <c r="G62" s="666">
        <f t="shared" si="20"/>
        <v>1073.0682147144958</v>
      </c>
      <c r="H62" s="666">
        <f t="shared" si="21"/>
        <v>1052.0276614847999</v>
      </c>
      <c r="I62" s="58">
        <v>117.6</v>
      </c>
      <c r="J62" s="666">
        <f t="shared" si="17"/>
        <v>1215.7862872715239</v>
      </c>
      <c r="K62" s="666">
        <f t="shared" si="22"/>
        <v>1180.3750361859454</v>
      </c>
      <c r="L62" s="666">
        <v>110</v>
      </c>
      <c r="M62" s="666">
        <f t="shared" si="18"/>
        <v>1357.4497054644019</v>
      </c>
      <c r="N62" s="666">
        <f t="shared" si="23"/>
        <v>1317.912335402332</v>
      </c>
      <c r="O62" s="666">
        <v>108.4</v>
      </c>
      <c r="P62" s="658"/>
    </row>
    <row r="63" spans="1:16" ht="38.25" customHeight="1">
      <c r="A63" s="657" t="s">
        <v>106</v>
      </c>
      <c r="B63" s="665">
        <v>812.2</v>
      </c>
      <c r="C63" s="665">
        <v>107.7</v>
      </c>
      <c r="D63" s="666">
        <f t="shared" si="19"/>
        <v>973.1666692</v>
      </c>
      <c r="E63" s="666">
        <f t="shared" si="16"/>
        <v>955.95940000000007</v>
      </c>
      <c r="F63" s="58">
        <v>117.7</v>
      </c>
      <c r="G63" s="666">
        <f t="shared" si="20"/>
        <v>1146.4876529845199</v>
      </c>
      <c r="H63" s="666">
        <f t="shared" si="21"/>
        <v>1124.0075029259999</v>
      </c>
      <c r="I63" s="58">
        <v>115.5</v>
      </c>
      <c r="J63" s="666">
        <f t="shared" si="17"/>
        <v>1304.8749222443312</v>
      </c>
      <c r="K63" s="666">
        <f t="shared" si="22"/>
        <v>1266.8688565478944</v>
      </c>
      <c r="L63" s="666">
        <v>110.5</v>
      </c>
      <c r="M63" s="666">
        <f t="shared" si="18"/>
        <v>1458.2629693541523</v>
      </c>
      <c r="N63" s="666">
        <f t="shared" si="23"/>
        <v>1415.7892906350994</v>
      </c>
      <c r="O63" s="666">
        <v>108.5</v>
      </c>
      <c r="P63" s="658"/>
    </row>
    <row r="64" spans="1:16" ht="34.5" customHeight="1">
      <c r="A64" s="657" t="s">
        <v>107</v>
      </c>
      <c r="B64" s="665">
        <v>84.5</v>
      </c>
      <c r="C64" s="665">
        <v>228.4</v>
      </c>
      <c r="D64" s="666">
        <f t="shared" si="19"/>
        <v>100.214465</v>
      </c>
      <c r="E64" s="666">
        <f t="shared" si="16"/>
        <v>98.442499999999995</v>
      </c>
      <c r="F64" s="58">
        <v>116.5</v>
      </c>
      <c r="G64" s="666">
        <f t="shared" si="20"/>
        <v>117.44934869070001</v>
      </c>
      <c r="H64" s="666">
        <f t="shared" si="21"/>
        <v>115.146420285</v>
      </c>
      <c r="I64" s="58">
        <v>114.9</v>
      </c>
      <c r="J64" s="666">
        <f t="shared" si="17"/>
        <v>132.70719357910883</v>
      </c>
      <c r="K64" s="666">
        <f t="shared" si="22"/>
        <v>128.8419355136979</v>
      </c>
      <c r="L64" s="666">
        <v>109.7</v>
      </c>
      <c r="M64" s="666">
        <f t="shared" si="18"/>
        <v>150.22056191574384</v>
      </c>
      <c r="N64" s="666">
        <f t="shared" si="23"/>
        <v>145.84520574344063</v>
      </c>
      <c r="O64" s="666">
        <v>109.9</v>
      </c>
      <c r="P64" s="658"/>
    </row>
    <row r="65" spans="1:16" ht="18" customHeight="1">
      <c r="A65" s="657" t="s">
        <v>108</v>
      </c>
      <c r="B65" s="665">
        <v>404.2</v>
      </c>
      <c r="C65" s="665">
        <v>119.4</v>
      </c>
      <c r="D65" s="666">
        <f t="shared" si="19"/>
        <v>484.71825679999995</v>
      </c>
      <c r="E65" s="666">
        <f t="shared" si="16"/>
        <v>476.14759999999995</v>
      </c>
      <c r="F65" s="58">
        <v>117.8</v>
      </c>
      <c r="G65" s="666">
        <f t="shared" si="20"/>
        <v>581.42924339673596</v>
      </c>
      <c r="H65" s="666">
        <f t="shared" si="21"/>
        <v>570.02866999679998</v>
      </c>
      <c r="I65" s="58">
        <v>117.6</v>
      </c>
      <c r="J65" s="666">
        <f t="shared" si="17"/>
        <v>652.17173944081685</v>
      </c>
      <c r="K65" s="666">
        <f t="shared" si="22"/>
        <v>633.17644605904547</v>
      </c>
      <c r="L65" s="666">
        <v>108.9</v>
      </c>
      <c r="M65" s="666">
        <f t="shared" si="18"/>
        <v>736.89537011157347</v>
      </c>
      <c r="N65" s="666">
        <f t="shared" si="23"/>
        <v>715.43239816657615</v>
      </c>
      <c r="O65" s="666">
        <v>109.7</v>
      </c>
      <c r="P65" s="658"/>
    </row>
    <row r="66" spans="1:16" ht="30" customHeight="1">
      <c r="A66" s="657" t="s">
        <v>109</v>
      </c>
      <c r="B66" s="665">
        <v>400.3</v>
      </c>
      <c r="C66" s="665">
        <v>120.4</v>
      </c>
      <c r="D66" s="666">
        <f t="shared" si="19"/>
        <v>474.74379100000004</v>
      </c>
      <c r="E66" s="666">
        <f t="shared" si="16"/>
        <v>466.34950000000003</v>
      </c>
      <c r="F66" s="58">
        <v>116.5</v>
      </c>
      <c r="G66" s="666">
        <f t="shared" si="20"/>
        <v>566.07500151258</v>
      </c>
      <c r="H66" s="666">
        <f t="shared" si="21"/>
        <v>554.97549167900002</v>
      </c>
      <c r="I66" s="58">
        <v>116.9</v>
      </c>
      <c r="J66" s="666">
        <f t="shared" si="17"/>
        <v>633.20017519194175</v>
      </c>
      <c r="K66" s="666">
        <f t="shared" si="22"/>
        <v>614.75745164266186</v>
      </c>
      <c r="L66" s="666">
        <v>108.6</v>
      </c>
      <c r="M66" s="666">
        <f t="shared" si="18"/>
        <v>710.24164050754518</v>
      </c>
      <c r="N66" s="666">
        <f t="shared" si="23"/>
        <v>689.55499078402454</v>
      </c>
      <c r="O66" s="666">
        <v>108.9</v>
      </c>
      <c r="P66" s="658"/>
    </row>
    <row r="67" spans="1:16" ht="39" customHeight="1">
      <c r="A67" s="657" t="s">
        <v>110</v>
      </c>
      <c r="B67" s="665">
        <v>1.1000000000000001</v>
      </c>
      <c r="C67" s="665">
        <v>0.3</v>
      </c>
      <c r="D67" s="666">
        <f t="shared" si="19"/>
        <v>1.3269630000000003</v>
      </c>
      <c r="E67" s="666">
        <f t="shared" si="16"/>
        <v>1.3035000000000003</v>
      </c>
      <c r="F67" s="58">
        <v>118.5</v>
      </c>
      <c r="G67" s="666">
        <f t="shared" si="20"/>
        <v>1.5835976442000004</v>
      </c>
      <c r="H67" s="666">
        <f t="shared" si="21"/>
        <v>1.5525467100000003</v>
      </c>
      <c r="I67" s="58">
        <v>117</v>
      </c>
      <c r="J67" s="666">
        <f t="shared" si="17"/>
        <v>1.7844294974374444</v>
      </c>
      <c r="K67" s="666">
        <f t="shared" si="22"/>
        <v>1.7324558227548004</v>
      </c>
      <c r="L67" s="666">
        <v>109.4</v>
      </c>
      <c r="M67" s="666">
        <f t="shared" si="18"/>
        <v>1.9960271472435764</v>
      </c>
      <c r="N67" s="666">
        <f t="shared" si="23"/>
        <v>1.9378904342170644</v>
      </c>
      <c r="O67" s="666">
        <v>108.6</v>
      </c>
      <c r="P67" s="658"/>
    </row>
    <row r="68" spans="1:16" ht="36.75" customHeight="1">
      <c r="A68" s="657" t="s">
        <v>111</v>
      </c>
      <c r="B68" s="665">
        <v>764.6</v>
      </c>
      <c r="C68" s="665">
        <v>224.6</v>
      </c>
      <c r="D68" s="666">
        <f t="shared" si="19"/>
        <v>907.57102480000003</v>
      </c>
      <c r="E68" s="666">
        <f t="shared" si="16"/>
        <v>891.52359999999999</v>
      </c>
      <c r="F68" s="58">
        <v>116.6</v>
      </c>
      <c r="G68" s="666">
        <f t="shared" si="20"/>
        <v>1099.7582650116481</v>
      </c>
      <c r="H68" s="666">
        <f t="shared" si="21"/>
        <v>1078.1943774624001</v>
      </c>
      <c r="I68" s="58">
        <v>118.8</v>
      </c>
      <c r="J68" s="666">
        <f t="shared" si="17"/>
        <v>1246.0261142581974</v>
      </c>
      <c r="K68" s="666">
        <f t="shared" si="22"/>
        <v>1209.7340915128129</v>
      </c>
      <c r="L68" s="666">
        <v>110</v>
      </c>
      <c r="M68" s="666">
        <f t="shared" si="18"/>
        <v>1404.0471460684221</v>
      </c>
      <c r="N68" s="666">
        <f t="shared" si="23"/>
        <v>1363.152568998468</v>
      </c>
      <c r="O68" s="666">
        <v>109.4</v>
      </c>
      <c r="P68" s="658"/>
    </row>
    <row r="69" spans="1:16" ht="18" customHeight="1">
      <c r="A69" s="657" t="s">
        <v>112</v>
      </c>
      <c r="B69" s="665">
        <v>185.1</v>
      </c>
      <c r="C69" s="665">
        <v>387.2</v>
      </c>
      <c r="D69" s="666">
        <f t="shared" si="19"/>
        <v>222.34952399999997</v>
      </c>
      <c r="E69" s="666">
        <f t="shared" si="16"/>
        <v>218.41800000000001</v>
      </c>
      <c r="F69" s="58">
        <v>118</v>
      </c>
      <c r="G69" s="666">
        <f t="shared" si="20"/>
        <v>266.25910799951993</v>
      </c>
      <c r="H69" s="666">
        <f t="shared" si="21"/>
        <v>261.03834117599996</v>
      </c>
      <c r="I69" s="58">
        <v>117.39999999999999</v>
      </c>
      <c r="J69" s="666">
        <f t="shared" si="17"/>
        <v>303.04280376965363</v>
      </c>
      <c r="K69" s="666">
        <f t="shared" si="22"/>
        <v>294.21631433946953</v>
      </c>
      <c r="L69" s="666">
        <v>110.5</v>
      </c>
      <c r="M69" s="666">
        <f t="shared" si="18"/>
        <v>343.34749667101755</v>
      </c>
      <c r="N69" s="666">
        <f t="shared" si="23"/>
        <v>333.34708414661901</v>
      </c>
      <c r="O69" s="666">
        <v>110</v>
      </c>
      <c r="P69" s="658"/>
    </row>
    <row r="70" spans="1:16" ht="30" customHeight="1">
      <c r="A70" s="657" t="s">
        <v>113</v>
      </c>
      <c r="B70" s="665">
        <v>11135.6</v>
      </c>
      <c r="C70" s="665">
        <v>116.2</v>
      </c>
      <c r="D70" s="666">
        <f t="shared" si="19"/>
        <v>13489.888552</v>
      </c>
      <c r="E70" s="666">
        <f t="shared" si="16"/>
        <v>13251.364000000001</v>
      </c>
      <c r="F70" s="58">
        <v>119</v>
      </c>
      <c r="G70" s="666">
        <f t="shared" si="20"/>
        <v>16043.794252664638</v>
      </c>
      <c r="H70" s="666">
        <f t="shared" si="21"/>
        <v>15729.210051631999</v>
      </c>
      <c r="I70" s="58">
        <v>116.6</v>
      </c>
      <c r="J70" s="666">
        <f t="shared" si="17"/>
        <v>18425.495509472705</v>
      </c>
      <c r="K70" s="666">
        <f t="shared" si="22"/>
        <v>17888.830591721071</v>
      </c>
      <c r="L70" s="666">
        <v>111.5</v>
      </c>
      <c r="M70" s="666">
        <f t="shared" si="18"/>
        <v>20970.977714106361</v>
      </c>
      <c r="N70" s="666">
        <f t="shared" si="23"/>
        <v>20360.172537967341</v>
      </c>
      <c r="O70" s="666">
        <v>110.5</v>
      </c>
      <c r="P70" s="658"/>
    </row>
    <row r="71" spans="1:16" ht="30" customHeight="1">
      <c r="A71" s="657" t="s">
        <v>114</v>
      </c>
      <c r="B71" s="665">
        <v>1015.9</v>
      </c>
      <c r="C71" s="665">
        <v>0</v>
      </c>
      <c r="D71" s="666">
        <f t="shared" si="19"/>
        <v>1209.9978540000002</v>
      </c>
      <c r="E71" s="666">
        <f t="shared" si="16"/>
        <v>1188.6030000000001</v>
      </c>
      <c r="F71" s="58">
        <v>117</v>
      </c>
      <c r="G71" s="666">
        <f t="shared" si="20"/>
        <v>1411.9222958755201</v>
      </c>
      <c r="H71" s="666">
        <f t="shared" si="21"/>
        <v>1384.2375449760002</v>
      </c>
      <c r="I71" s="58">
        <v>114.39999999999999</v>
      </c>
      <c r="J71" s="666">
        <f t="shared" si="17"/>
        <v>1599.7079612269642</v>
      </c>
      <c r="K71" s="666">
        <f t="shared" si="22"/>
        <v>1553.1145254630721</v>
      </c>
      <c r="L71" s="666">
        <v>110</v>
      </c>
      <c r="M71" s="666">
        <f t="shared" si="18"/>
        <v>1807.5260224699589</v>
      </c>
      <c r="N71" s="666">
        <f t="shared" si="23"/>
        <v>1754.8796334659796</v>
      </c>
      <c r="O71" s="666">
        <v>109.7</v>
      </c>
      <c r="P71" s="658"/>
    </row>
    <row r="72" spans="1:16" ht="18" customHeight="1">
      <c r="A72" s="657" t="s">
        <v>115</v>
      </c>
      <c r="B72" s="665">
        <v>142.80000000000001</v>
      </c>
      <c r="C72" s="665">
        <v>92.8</v>
      </c>
      <c r="D72" s="666">
        <f t="shared" si="19"/>
        <v>169.35651599999997</v>
      </c>
      <c r="E72" s="666">
        <f t="shared" si="16"/>
        <v>166.36199999999999</v>
      </c>
      <c r="F72" s="58">
        <v>116.5</v>
      </c>
      <c r="G72" s="666">
        <f t="shared" si="20"/>
        <v>201.93732254807998</v>
      </c>
      <c r="H72" s="666">
        <f t="shared" si="21"/>
        <v>197.97776720399997</v>
      </c>
      <c r="I72" s="58">
        <v>116.9</v>
      </c>
      <c r="J72" s="666">
        <f t="shared" si="17"/>
        <v>229.83496365809722</v>
      </c>
      <c r="K72" s="666">
        <f t="shared" si="22"/>
        <v>223.14074141562836</v>
      </c>
      <c r="L72" s="666">
        <v>110.5</v>
      </c>
      <c r="M72" s="666">
        <f t="shared" si="18"/>
        <v>257.79898368637788</v>
      </c>
      <c r="N72" s="666">
        <f t="shared" si="23"/>
        <v>250.29027542366788</v>
      </c>
      <c r="O72" s="666">
        <v>108.9</v>
      </c>
      <c r="P72" s="658"/>
    </row>
    <row r="73" spans="1:16" ht="30" customHeight="1">
      <c r="A73" s="657" t="s">
        <v>116</v>
      </c>
      <c r="B73" s="665">
        <v>1364.1</v>
      </c>
      <c r="C73" s="665">
        <v>218.7</v>
      </c>
      <c r="D73" s="666">
        <f t="shared" si="19"/>
        <v>1634.4455226</v>
      </c>
      <c r="E73" s="666">
        <f t="shared" si="16"/>
        <v>1605.5457000000001</v>
      </c>
      <c r="F73" s="58">
        <v>117.7</v>
      </c>
      <c r="G73" s="666">
        <f t="shared" si="20"/>
        <v>1950.5472866708401</v>
      </c>
      <c r="H73" s="666">
        <f t="shared" si="21"/>
        <v>1912.3012614420002</v>
      </c>
      <c r="I73" s="58">
        <v>117</v>
      </c>
      <c r="J73" s="666">
        <f t="shared" si="17"/>
        <v>2203.9428846822489</v>
      </c>
      <c r="K73" s="666">
        <f t="shared" si="22"/>
        <v>2139.7503734779116</v>
      </c>
      <c r="L73" s="666">
        <v>109.7</v>
      </c>
      <c r="M73" s="666">
        <f t="shared" si="18"/>
        <v>2465.2864319478699</v>
      </c>
      <c r="N73" s="666">
        <f t="shared" si="23"/>
        <v>2393.4819727649224</v>
      </c>
      <c r="O73" s="666">
        <v>108.6</v>
      </c>
      <c r="P73" s="658"/>
    </row>
    <row r="74" spans="1:16" ht="30" customHeight="1">
      <c r="A74" s="657" t="s">
        <v>117</v>
      </c>
      <c r="B74" s="665">
        <v>811</v>
      </c>
      <c r="C74" s="665">
        <v>119</v>
      </c>
      <c r="D74" s="666">
        <f t="shared" si="19"/>
        <v>978.33362999999997</v>
      </c>
      <c r="E74" s="666">
        <f t="shared" si="16"/>
        <v>961.03499999999997</v>
      </c>
      <c r="F74" s="58">
        <v>118.5</v>
      </c>
      <c r="G74" s="666">
        <f t="shared" si="20"/>
        <v>1155.5685504107998</v>
      </c>
      <c r="H74" s="666">
        <f t="shared" si="21"/>
        <v>1132.91034354</v>
      </c>
      <c r="I74" s="58">
        <v>115.8</v>
      </c>
      <c r="J74" s="666">
        <f t="shared" si="17"/>
        <v>1296.166575939282</v>
      </c>
      <c r="K74" s="666">
        <f t="shared" si="22"/>
        <v>1258.4141513973611</v>
      </c>
      <c r="L74" s="666">
        <v>108.9</v>
      </c>
      <c r="M74" s="666">
        <f t="shared" si="18"/>
        <v>1460.5464210999019</v>
      </c>
      <c r="N74" s="666">
        <f t="shared" si="23"/>
        <v>1418.0062340775746</v>
      </c>
      <c r="O74" s="666">
        <v>109.4</v>
      </c>
      <c r="P74" s="658"/>
    </row>
    <row r="75" spans="1:16" ht="18" customHeight="1">
      <c r="A75" s="657" t="s">
        <v>118</v>
      </c>
      <c r="B75" s="665">
        <v>34.1</v>
      </c>
      <c r="C75" s="665">
        <v>120.9</v>
      </c>
      <c r="D75" s="666">
        <f t="shared" si="19"/>
        <v>41.239994399999993</v>
      </c>
      <c r="E75" s="666">
        <f t="shared" si="16"/>
        <v>40.510799999999996</v>
      </c>
      <c r="F75" s="58">
        <v>118.8</v>
      </c>
      <c r="G75" s="666">
        <f t="shared" si="20"/>
        <v>49.173744522671996</v>
      </c>
      <c r="H75" s="666">
        <f t="shared" si="21"/>
        <v>48.209553453599995</v>
      </c>
      <c r="I75" s="58">
        <v>116.9</v>
      </c>
      <c r="J75" s="666">
        <f t="shared" si="17"/>
        <v>55.004767148170437</v>
      </c>
      <c r="K75" s="666">
        <f t="shared" si="22"/>
        <v>53.402686551621784</v>
      </c>
      <c r="L75" s="666">
        <v>108.6</v>
      </c>
      <c r="M75" s="666">
        <f t="shared" si="18"/>
        <v>62.320401178877113</v>
      </c>
      <c r="N75" s="666">
        <f t="shared" si="23"/>
        <v>60.505243862987484</v>
      </c>
      <c r="O75" s="666">
        <v>110</v>
      </c>
      <c r="P75" s="658"/>
    </row>
    <row r="76" spans="1:16" ht="18" customHeight="1">
      <c r="A76" s="657" t="s">
        <v>119</v>
      </c>
      <c r="B76" s="665">
        <v>644</v>
      </c>
      <c r="C76" s="665">
        <v>102.7</v>
      </c>
      <c r="D76" s="666">
        <f t="shared" si="19"/>
        <v>819.49</v>
      </c>
      <c r="E76" s="666">
        <f t="shared" si="16"/>
        <v>805</v>
      </c>
      <c r="F76" s="58">
        <v>125</v>
      </c>
      <c r="G76" s="666">
        <f t="shared" si="20"/>
        <v>977.97936600000003</v>
      </c>
      <c r="H76" s="666">
        <f t="shared" si="21"/>
        <v>958.80330000000004</v>
      </c>
      <c r="I76" s="58">
        <v>117</v>
      </c>
      <c r="J76" s="666">
        <f t="shared" si="17"/>
        <v>1102.0067091961203</v>
      </c>
      <c r="K76" s="666">
        <f t="shared" si="22"/>
        <v>1069.9094264040002</v>
      </c>
      <c r="L76" s="666">
        <v>109.4</v>
      </c>
      <c r="M76" s="666">
        <f t="shared" si="18"/>
        <v>1254.2489360715645</v>
      </c>
      <c r="N76" s="666">
        <f t="shared" si="23"/>
        <v>1217.717413661713</v>
      </c>
      <c r="O76" s="666">
        <v>110.5</v>
      </c>
      <c r="P76" s="658"/>
    </row>
    <row r="77" spans="1:16" ht="44.25" customHeight="1">
      <c r="A77" s="657" t="s">
        <v>120</v>
      </c>
      <c r="B77" s="665">
        <v>117</v>
      </c>
      <c r="C77" s="665">
        <v>886.4</v>
      </c>
      <c r="D77" s="666">
        <f t="shared" si="19"/>
        <v>141.61703399999999</v>
      </c>
      <c r="E77" s="666">
        <f t="shared" si="16"/>
        <v>139.113</v>
      </c>
      <c r="F77" s="58">
        <v>118.9</v>
      </c>
      <c r="G77" s="666">
        <f t="shared" si="20"/>
        <v>168.42797087687998</v>
      </c>
      <c r="H77" s="666">
        <f t="shared" si="21"/>
        <v>165.12546164399998</v>
      </c>
      <c r="I77" s="58">
        <v>116.6</v>
      </c>
      <c r="J77" s="666">
        <f t="shared" si="17"/>
        <v>190.82889100350502</v>
      </c>
      <c r="K77" s="666">
        <f t="shared" si="22"/>
        <v>185.27076796456797</v>
      </c>
      <c r="L77" s="666">
        <v>110</v>
      </c>
      <c r="M77" s="666">
        <f t="shared" si="18"/>
        <v>215.61947223377038</v>
      </c>
      <c r="N77" s="666">
        <f t="shared" si="23"/>
        <v>209.33929343084503</v>
      </c>
      <c r="O77" s="666">
        <v>109.7</v>
      </c>
      <c r="P77" s="658"/>
    </row>
    <row r="78" spans="1:16" ht="18" customHeight="1">
      <c r="A78" s="657" t="s">
        <v>121</v>
      </c>
      <c r="B78" s="665">
        <v>110.5</v>
      </c>
      <c r="C78" s="665">
        <v>100.3</v>
      </c>
      <c r="D78" s="666">
        <f t="shared" si="19"/>
        <v>131.61213000000001</v>
      </c>
      <c r="E78" s="666">
        <f t="shared" si="16"/>
        <v>129.285</v>
      </c>
      <c r="F78" s="58">
        <v>117</v>
      </c>
      <c r="G78" s="666">
        <f t="shared" si="20"/>
        <v>156.5289384516</v>
      </c>
      <c r="H78" s="666">
        <f t="shared" si="21"/>
        <v>153.45974358000001</v>
      </c>
      <c r="I78" s="58">
        <v>116.6</v>
      </c>
      <c r="J78" s="666">
        <f t="shared" si="17"/>
        <v>178.15341129868855</v>
      </c>
      <c r="K78" s="666">
        <f t="shared" si="22"/>
        <v>172.96447698901801</v>
      </c>
      <c r="L78" s="666">
        <v>110.5</v>
      </c>
      <c r="M78" s="666">
        <f t="shared" si="18"/>
        <v>199.8293368514</v>
      </c>
      <c r="N78" s="666">
        <f t="shared" si="23"/>
        <v>194.00906490427184</v>
      </c>
      <c r="O78" s="666">
        <v>108.9</v>
      </c>
      <c r="P78" s="658"/>
    </row>
    <row r="79" spans="1:16" ht="30" customHeight="1">
      <c r="A79" s="657" t="s">
        <v>122</v>
      </c>
      <c r="B79" s="665">
        <v>493.3</v>
      </c>
      <c r="C79" s="665">
        <v>128.1</v>
      </c>
      <c r="D79" s="666">
        <f t="shared" si="19"/>
        <v>595.08258899999998</v>
      </c>
      <c r="E79" s="666">
        <f t="shared" si="16"/>
        <v>584.56050000000005</v>
      </c>
      <c r="F79" s="58">
        <v>118.5</v>
      </c>
      <c r="G79" s="666">
        <f t="shared" si="20"/>
        <v>704.10171930479987</v>
      </c>
      <c r="H79" s="666">
        <f t="shared" si="21"/>
        <v>690.29580323999994</v>
      </c>
      <c r="I79" s="58">
        <v>115.99999999999999</v>
      </c>
      <c r="J79" s="666">
        <f t="shared" si="17"/>
        <v>795.57157365968635</v>
      </c>
      <c r="K79" s="666">
        <f t="shared" si="22"/>
        <v>772.39958607736548</v>
      </c>
      <c r="L79" s="666">
        <v>109.7</v>
      </c>
      <c r="M79" s="666">
        <f t="shared" si="18"/>
        <v>889.91045086425186</v>
      </c>
      <c r="N79" s="666">
        <f t="shared" si="23"/>
        <v>863.99072899441933</v>
      </c>
      <c r="O79" s="666">
        <v>108.6</v>
      </c>
      <c r="P79" s="658"/>
    </row>
    <row r="80" spans="1:16" ht="35.25" customHeight="1">
      <c r="A80" s="657" t="s">
        <v>123</v>
      </c>
      <c r="B80" s="665">
        <v>0</v>
      </c>
      <c r="C80" s="665">
        <v>0</v>
      </c>
      <c r="D80" s="666">
        <f t="shared" si="19"/>
        <v>0</v>
      </c>
      <c r="E80" s="666">
        <f t="shared" si="16"/>
        <v>0</v>
      </c>
      <c r="F80" s="58">
        <v>0</v>
      </c>
      <c r="G80" s="666">
        <f t="shared" si="20"/>
        <v>0</v>
      </c>
      <c r="H80" s="666">
        <f t="shared" si="21"/>
        <v>0</v>
      </c>
      <c r="I80" s="58">
        <v>114.99999999999999</v>
      </c>
      <c r="J80" s="666">
        <f t="shared" si="17"/>
        <v>0</v>
      </c>
      <c r="K80" s="666">
        <f t="shared" si="22"/>
        <v>0</v>
      </c>
      <c r="L80" s="666">
        <v>0</v>
      </c>
      <c r="M80" s="666">
        <f t="shared" si="18"/>
        <v>0</v>
      </c>
      <c r="N80" s="666">
        <f t="shared" si="23"/>
        <v>0</v>
      </c>
      <c r="O80" s="666">
        <v>0</v>
      </c>
      <c r="P80" s="658"/>
    </row>
    <row r="81" spans="1:16" ht="30" customHeight="1">
      <c r="A81" s="657" t="s">
        <v>124</v>
      </c>
      <c r="B81" s="665">
        <v>1</v>
      </c>
      <c r="C81" s="665">
        <v>0</v>
      </c>
      <c r="D81" s="666">
        <f t="shared" si="19"/>
        <v>1.2114199999999999</v>
      </c>
      <c r="E81" s="666">
        <f t="shared" si="16"/>
        <v>1.19</v>
      </c>
      <c r="F81" s="58">
        <v>119</v>
      </c>
      <c r="G81" s="666">
        <f t="shared" si="20"/>
        <v>1.4444729796000002</v>
      </c>
      <c r="H81" s="666">
        <f t="shared" si="21"/>
        <v>1.4161499800000001</v>
      </c>
      <c r="I81" s="58">
        <v>116.9</v>
      </c>
      <c r="J81" s="666">
        <f t="shared" si="17"/>
        <v>1.6365878858868004</v>
      </c>
      <c r="K81" s="666">
        <f t="shared" si="22"/>
        <v>1.5889202775600004</v>
      </c>
      <c r="L81" s="666">
        <v>110</v>
      </c>
      <c r="M81" s="666">
        <f t="shared" si="18"/>
        <v>1.8272831063503303</v>
      </c>
      <c r="N81" s="666">
        <f t="shared" si="23"/>
        <v>1.7740612683012917</v>
      </c>
      <c r="O81" s="666">
        <v>108.4</v>
      </c>
      <c r="P81" s="658"/>
    </row>
    <row r="82" spans="1:16" ht="18" customHeight="1">
      <c r="A82" s="657" t="s">
        <v>125</v>
      </c>
      <c r="B82" s="665">
        <v>78</v>
      </c>
      <c r="C82" s="665">
        <v>0</v>
      </c>
      <c r="D82" s="666">
        <f t="shared" si="19"/>
        <v>92.902680000000004</v>
      </c>
      <c r="E82" s="666">
        <f t="shared" si="16"/>
        <v>91.26</v>
      </c>
      <c r="F82" s="58">
        <v>117</v>
      </c>
      <c r="G82" s="666">
        <f t="shared" si="20"/>
        <v>110.87005831199998</v>
      </c>
      <c r="H82" s="666">
        <f t="shared" si="21"/>
        <v>108.69613559999999</v>
      </c>
      <c r="I82" s="58">
        <v>117</v>
      </c>
      <c r="J82" s="666">
        <f t="shared" si="17"/>
        <v>126.18675686780279</v>
      </c>
      <c r="K82" s="666">
        <f t="shared" si="22"/>
        <v>122.51141443475998</v>
      </c>
      <c r="L82" s="666">
        <v>110.5</v>
      </c>
      <c r="M82" s="666">
        <f t="shared" si="18"/>
        <v>141.02001013761301</v>
      </c>
      <c r="N82" s="666">
        <f t="shared" si="23"/>
        <v>136.91263120156603</v>
      </c>
      <c r="O82" s="666">
        <v>108.5</v>
      </c>
      <c r="P82" s="658"/>
    </row>
    <row r="83" spans="1:16" ht="30" customHeight="1">
      <c r="A83" s="657" t="s">
        <v>126</v>
      </c>
      <c r="B83" s="665">
        <v>91.8</v>
      </c>
      <c r="C83" s="665">
        <v>137.4</v>
      </c>
      <c r="D83" s="666">
        <f t="shared" si="19"/>
        <v>110.5541892</v>
      </c>
      <c r="E83" s="666">
        <f t="shared" si="16"/>
        <v>108.5994</v>
      </c>
      <c r="F83" s="58">
        <v>118.30000000000001</v>
      </c>
      <c r="G83" s="666">
        <f t="shared" si="20"/>
        <v>131.822604118296</v>
      </c>
      <c r="H83" s="666">
        <f t="shared" si="21"/>
        <v>129.23784717480001</v>
      </c>
      <c r="I83" s="58">
        <v>116.9</v>
      </c>
      <c r="J83" s="666">
        <f t="shared" si="17"/>
        <v>148.94767861930382</v>
      </c>
      <c r="K83" s="666">
        <f t="shared" si="22"/>
        <v>144.60939671777069</v>
      </c>
      <c r="L83" s="666">
        <v>109.7</v>
      </c>
      <c r="M83" s="666">
        <f t="shared" si="18"/>
        <v>168.60430376669333</v>
      </c>
      <c r="N83" s="666">
        <f t="shared" si="23"/>
        <v>163.6934988026149</v>
      </c>
      <c r="O83" s="666">
        <v>109.9</v>
      </c>
      <c r="P83" s="658"/>
    </row>
    <row r="84" spans="1:16" ht="30" customHeight="1">
      <c r="A84" s="657" t="s">
        <v>127</v>
      </c>
      <c r="B84" s="665">
        <v>562</v>
      </c>
      <c r="C84" s="665">
        <v>89.5</v>
      </c>
      <c r="D84" s="666">
        <f t="shared" si="19"/>
        <v>664.79879199999993</v>
      </c>
      <c r="E84" s="666">
        <f t="shared" si="16"/>
        <v>653.04399999999998</v>
      </c>
      <c r="F84" s="58">
        <v>116.19999999999999</v>
      </c>
      <c r="G84" s="666">
        <f t="shared" si="20"/>
        <v>783.19945685519997</v>
      </c>
      <c r="H84" s="666">
        <f t="shared" si="21"/>
        <v>767.84260475999997</v>
      </c>
      <c r="I84" s="58">
        <v>115.5</v>
      </c>
      <c r="J84" s="666">
        <f t="shared" si="17"/>
        <v>878.49133477077226</v>
      </c>
      <c r="K84" s="666">
        <f t="shared" si="22"/>
        <v>852.9042085153128</v>
      </c>
      <c r="L84" s="666">
        <v>108.9</v>
      </c>
      <c r="M84" s="666">
        <f t="shared" si="18"/>
        <v>992.61614407084346</v>
      </c>
      <c r="N84" s="666">
        <f t="shared" si="23"/>
        <v>963.70499424353727</v>
      </c>
      <c r="O84" s="666">
        <v>109.7</v>
      </c>
      <c r="P84" s="658"/>
    </row>
    <row r="85" spans="1:16" ht="36.75" customHeight="1">
      <c r="A85" s="657" t="s">
        <v>128</v>
      </c>
      <c r="B85" s="665">
        <v>98.2</v>
      </c>
      <c r="C85" s="665">
        <v>132.30000000000001</v>
      </c>
      <c r="D85" s="666">
        <f t="shared" si="19"/>
        <v>116.962092</v>
      </c>
      <c r="E85" s="666">
        <f t="shared" si="16"/>
        <v>114.89399999999999</v>
      </c>
      <c r="F85" s="58">
        <v>117</v>
      </c>
      <c r="G85" s="666">
        <f t="shared" si="20"/>
        <v>137.91234191904002</v>
      </c>
      <c r="H85" s="666">
        <f t="shared" si="21"/>
        <v>135.208178352</v>
      </c>
      <c r="I85" s="58">
        <v>115.6</v>
      </c>
      <c r="J85" s="666">
        <f t="shared" si="17"/>
        <v>154.26598742379977</v>
      </c>
      <c r="K85" s="666">
        <f t="shared" si="22"/>
        <v>149.77280332407744</v>
      </c>
      <c r="L85" s="666">
        <v>108.6</v>
      </c>
      <c r="M85" s="666">
        <f t="shared" si="18"/>
        <v>173.03553011365346</v>
      </c>
      <c r="N85" s="666">
        <f t="shared" si="23"/>
        <v>167.99566030451794</v>
      </c>
      <c r="O85" s="666">
        <v>108.9</v>
      </c>
      <c r="P85" s="658"/>
    </row>
    <row r="86" spans="1:16" ht="40.5" customHeight="1">
      <c r="A86" s="657" t="s">
        <v>129</v>
      </c>
      <c r="B86" s="665">
        <v>200.4</v>
      </c>
      <c r="C86" s="665">
        <v>76.7</v>
      </c>
      <c r="D86" s="666">
        <f t="shared" si="19"/>
        <v>238.68842399999997</v>
      </c>
      <c r="E86" s="666">
        <f t="shared" si="16"/>
        <v>234.46799999999999</v>
      </c>
      <c r="F86" s="58">
        <v>117</v>
      </c>
      <c r="G86" s="666">
        <f t="shared" si="20"/>
        <v>284.85076520159998</v>
      </c>
      <c r="H86" s="666">
        <f t="shared" si="21"/>
        <v>279.26545607999998</v>
      </c>
      <c r="I86" s="58">
        <v>117</v>
      </c>
      <c r="J86" s="666">
        <f t="shared" si="17"/>
        <v>320.97553924446692</v>
      </c>
      <c r="K86" s="666">
        <f t="shared" si="22"/>
        <v>311.6267371305504</v>
      </c>
      <c r="L86" s="666">
        <v>109.4</v>
      </c>
      <c r="M86" s="666">
        <f t="shared" si="18"/>
        <v>359.03681868807581</v>
      </c>
      <c r="N86" s="666">
        <f t="shared" si="23"/>
        <v>348.57943561949105</v>
      </c>
      <c r="O86" s="666">
        <v>108.6</v>
      </c>
      <c r="P86" s="658"/>
    </row>
    <row r="87" spans="1:16" ht="18" customHeight="1">
      <c r="A87" s="657" t="s">
        <v>130</v>
      </c>
      <c r="B87" s="665">
        <v>175</v>
      </c>
      <c r="C87" s="665">
        <v>0</v>
      </c>
      <c r="D87" s="666">
        <f t="shared" si="19"/>
        <v>210.57329999999993</v>
      </c>
      <c r="E87" s="666">
        <f t="shared" si="16"/>
        <v>206.84999999999997</v>
      </c>
      <c r="F87" s="58">
        <v>118.19999999999999</v>
      </c>
      <c r="G87" s="666">
        <f t="shared" si="20"/>
        <v>251.94253051799996</v>
      </c>
      <c r="H87" s="666">
        <f t="shared" si="21"/>
        <v>247.00248089999994</v>
      </c>
      <c r="I87" s="58">
        <v>117.30000000000001</v>
      </c>
      <c r="J87" s="666">
        <f t="shared" si="17"/>
        <v>285.45088707689393</v>
      </c>
      <c r="K87" s="666">
        <f t="shared" si="22"/>
        <v>277.13678356979995</v>
      </c>
      <c r="L87" s="666">
        <v>110</v>
      </c>
      <c r="M87" s="666">
        <f t="shared" si="18"/>
        <v>321.65176857598567</v>
      </c>
      <c r="N87" s="666">
        <f t="shared" si="23"/>
        <v>312.283270462122</v>
      </c>
      <c r="O87" s="666">
        <v>109.4</v>
      </c>
      <c r="P87" s="658"/>
    </row>
    <row r="88" spans="1:16" ht="30" customHeight="1">
      <c r="A88" s="657" t="s">
        <v>131</v>
      </c>
      <c r="B88" s="665">
        <v>0</v>
      </c>
      <c r="C88" s="665">
        <v>0</v>
      </c>
      <c r="D88" s="666">
        <f t="shared" si="19"/>
        <v>0</v>
      </c>
      <c r="E88" s="666">
        <f t="shared" si="16"/>
        <v>0</v>
      </c>
      <c r="F88" s="58">
        <v>117</v>
      </c>
      <c r="G88" s="666">
        <f t="shared" si="20"/>
        <v>0</v>
      </c>
      <c r="H88" s="666">
        <f t="shared" si="21"/>
        <v>0</v>
      </c>
      <c r="I88" s="58">
        <v>0</v>
      </c>
      <c r="J88" s="666">
        <f t="shared" si="17"/>
        <v>0</v>
      </c>
      <c r="K88" s="666">
        <f t="shared" si="22"/>
        <v>0</v>
      </c>
      <c r="L88" s="666">
        <v>0</v>
      </c>
      <c r="M88" s="666">
        <f t="shared" si="18"/>
        <v>0</v>
      </c>
      <c r="N88" s="666">
        <f t="shared" si="23"/>
        <v>0</v>
      </c>
      <c r="O88" s="666">
        <v>0</v>
      </c>
      <c r="P88" s="658"/>
    </row>
    <row r="89" spans="1:16" ht="30" customHeight="1">
      <c r="A89" s="657" t="s">
        <v>132</v>
      </c>
      <c r="B89" s="665">
        <v>47.5</v>
      </c>
      <c r="C89" s="665">
        <v>143.9</v>
      </c>
      <c r="D89" s="666">
        <f t="shared" si="19"/>
        <v>57.494094999999994</v>
      </c>
      <c r="E89" s="666">
        <f t="shared" si="16"/>
        <v>56.477499999999999</v>
      </c>
      <c r="F89" s="58">
        <v>118.9</v>
      </c>
      <c r="G89" s="666">
        <f t="shared" si="20"/>
        <v>68.906672857499998</v>
      </c>
      <c r="H89" s="666">
        <f t="shared" si="21"/>
        <v>67.555561624999996</v>
      </c>
      <c r="I89" s="58">
        <v>117.5</v>
      </c>
      <c r="J89" s="666">
        <f t="shared" si="17"/>
        <v>77.85833872841782</v>
      </c>
      <c r="K89" s="666">
        <f t="shared" si="22"/>
        <v>75.5906201246775</v>
      </c>
      <c r="L89" s="666">
        <v>109.7</v>
      </c>
      <c r="M89" s="666">
        <f t="shared" si="18"/>
        <v>88.61446822374873</v>
      </c>
      <c r="N89" s="666">
        <f t="shared" si="23"/>
        <v>86.033464294901691</v>
      </c>
      <c r="O89" s="666">
        <v>110.5</v>
      </c>
      <c r="P89" s="658"/>
    </row>
    <row r="90" spans="1:16" ht="30" customHeight="1">
      <c r="A90" s="657" t="s">
        <v>133</v>
      </c>
      <c r="B90" s="665">
        <v>3028.1</v>
      </c>
      <c r="C90" s="665">
        <v>22.3</v>
      </c>
      <c r="D90" s="666">
        <f t="shared" si="19"/>
        <v>3696.0443541999998</v>
      </c>
      <c r="E90" s="666">
        <f t="shared" si="16"/>
        <v>3630.6918999999998</v>
      </c>
      <c r="F90" s="58">
        <v>119.9</v>
      </c>
      <c r="G90" s="666">
        <f t="shared" si="20"/>
        <v>4463.6388456802561</v>
      </c>
      <c r="H90" s="666">
        <f t="shared" si="21"/>
        <v>4376.1165153727998</v>
      </c>
      <c r="I90" s="58">
        <v>118.39999999999999</v>
      </c>
      <c r="J90" s="666">
        <f t="shared" si="17"/>
        <v>5057.30281215573</v>
      </c>
      <c r="K90" s="666">
        <f t="shared" si="22"/>
        <v>4910.0027302482813</v>
      </c>
      <c r="L90" s="666">
        <v>110</v>
      </c>
      <c r="M90" s="666">
        <f t="shared" si="18"/>
        <v>5714.2970204828816</v>
      </c>
      <c r="N90" s="666">
        <f t="shared" si="23"/>
        <v>5547.8611849348363</v>
      </c>
      <c r="O90" s="666">
        <v>109.7</v>
      </c>
      <c r="P90" s="658"/>
    </row>
    <row r="91" spans="1:16" ht="18" customHeight="1">
      <c r="A91" s="657" t="s">
        <v>134</v>
      </c>
      <c r="B91" s="665">
        <v>474</v>
      </c>
      <c r="C91" s="665">
        <v>130</v>
      </c>
      <c r="D91" s="666">
        <f t="shared" si="19"/>
        <v>589.17157200000008</v>
      </c>
      <c r="E91" s="666">
        <f t="shared" si="16"/>
        <v>578.75400000000013</v>
      </c>
      <c r="F91" s="58">
        <v>122.10000000000004</v>
      </c>
      <c r="G91" s="666">
        <f t="shared" si="20"/>
        <v>703.11735402479997</v>
      </c>
      <c r="H91" s="666">
        <f t="shared" si="21"/>
        <v>689.33073924000007</v>
      </c>
      <c r="I91" s="58">
        <v>117</v>
      </c>
      <c r="J91" s="666">
        <f t="shared" si="17"/>
        <v>800.25301648332595</v>
      </c>
      <c r="K91" s="666">
        <f t="shared" si="22"/>
        <v>776.94467619740385</v>
      </c>
      <c r="L91" s="666">
        <v>110.5</v>
      </c>
      <c r="M91" s="666">
        <f t="shared" si="18"/>
        <v>897.61980099885227</v>
      </c>
      <c r="N91" s="666">
        <f t="shared" si="23"/>
        <v>871.47553495034197</v>
      </c>
      <c r="O91" s="666">
        <v>108.9</v>
      </c>
      <c r="P91" s="658"/>
    </row>
    <row r="92" spans="1:16" ht="18" customHeight="1">
      <c r="A92" s="657" t="s">
        <v>135</v>
      </c>
      <c r="B92" s="665">
        <v>89.2</v>
      </c>
      <c r="C92" s="665">
        <v>0</v>
      </c>
      <c r="D92" s="666">
        <f t="shared" si="19"/>
        <v>105.788524</v>
      </c>
      <c r="E92" s="666">
        <f t="shared" si="16"/>
        <v>103.91800000000001</v>
      </c>
      <c r="F92" s="58">
        <v>116.5</v>
      </c>
      <c r="G92" s="666">
        <f t="shared" si="20"/>
        <v>124.6294601244</v>
      </c>
      <c r="H92" s="666">
        <f t="shared" si="21"/>
        <v>122.18574521999999</v>
      </c>
      <c r="I92" s="58">
        <v>115.5</v>
      </c>
      <c r="J92" s="666">
        <f t="shared" si="17"/>
        <v>140.8200732891608</v>
      </c>
      <c r="K92" s="666">
        <f t="shared" si="22"/>
        <v>136.71851775646681</v>
      </c>
      <c r="L92" s="666">
        <v>109.7</v>
      </c>
      <c r="M92" s="666">
        <f t="shared" si="18"/>
        <v>157.51851757978949</v>
      </c>
      <c r="N92" s="666">
        <f t="shared" si="23"/>
        <v>152.93059959202864</v>
      </c>
      <c r="O92" s="666">
        <v>108.6</v>
      </c>
      <c r="P92" s="658"/>
    </row>
    <row r="93" spans="1:16" ht="18" customHeight="1">
      <c r="A93" s="657" t="s">
        <v>136</v>
      </c>
      <c r="B93" s="665">
        <v>340.4</v>
      </c>
      <c r="C93" s="665">
        <v>137.19999999999999</v>
      </c>
      <c r="D93" s="666">
        <f t="shared" si="19"/>
        <v>405.436824</v>
      </c>
      <c r="E93" s="666">
        <f t="shared" si="16"/>
        <v>398.26799999999997</v>
      </c>
      <c r="F93" s="58">
        <v>117</v>
      </c>
      <c r="G93" s="666">
        <f t="shared" si="20"/>
        <v>479.2993045963201</v>
      </c>
      <c r="H93" s="666">
        <f t="shared" si="21"/>
        <v>469.90127901600005</v>
      </c>
      <c r="I93" s="58">
        <v>115.9</v>
      </c>
      <c r="J93" s="666">
        <f t="shared" si="17"/>
        <v>537.61565098655444</v>
      </c>
      <c r="K93" s="666">
        <f t="shared" si="22"/>
        <v>521.95694270539263</v>
      </c>
      <c r="L93" s="666">
        <v>108.9</v>
      </c>
      <c r="M93" s="666">
        <f t="shared" si="18"/>
        <v>605.79606784466932</v>
      </c>
      <c r="N93" s="666">
        <f t="shared" si="23"/>
        <v>588.15152217929062</v>
      </c>
      <c r="O93" s="666">
        <v>109.4</v>
      </c>
      <c r="P93" s="658"/>
    </row>
    <row r="94" spans="1:16" ht="30" customHeight="1">
      <c r="A94" s="657" t="s">
        <v>137</v>
      </c>
      <c r="B94" s="665">
        <v>1535</v>
      </c>
      <c r="C94" s="665">
        <v>280.60000000000002</v>
      </c>
      <c r="D94" s="666">
        <f t="shared" si="19"/>
        <v>1820.4639500000003</v>
      </c>
      <c r="E94" s="666">
        <f t="shared" si="16"/>
        <v>1788.2750000000001</v>
      </c>
      <c r="F94" s="58">
        <v>116.5</v>
      </c>
      <c r="G94" s="666">
        <f t="shared" si="20"/>
        <v>2126.1198472050005</v>
      </c>
      <c r="H94" s="666">
        <f t="shared" si="21"/>
        <v>2084.4312227500004</v>
      </c>
      <c r="I94" s="58">
        <v>114.5</v>
      </c>
      <c r="J94" s="666">
        <f t="shared" si="17"/>
        <v>2378.2351386865689</v>
      </c>
      <c r="K94" s="666">
        <f t="shared" si="22"/>
        <v>2308.9661540646302</v>
      </c>
      <c r="L94" s="666">
        <v>108.6</v>
      </c>
      <c r="M94" s="666">
        <f t="shared" si="18"/>
        <v>2694.5404121318825</v>
      </c>
      <c r="N94" s="666">
        <f t="shared" si="23"/>
        <v>2616.0586525552258</v>
      </c>
      <c r="O94" s="666">
        <v>110</v>
      </c>
      <c r="P94" s="658"/>
    </row>
    <row r="95" spans="1:16" ht="18" customHeight="1">
      <c r="A95" s="657" t="s">
        <v>138</v>
      </c>
      <c r="B95" s="665">
        <v>10.7</v>
      </c>
      <c r="C95" s="665">
        <v>0</v>
      </c>
      <c r="D95" s="666">
        <f t="shared" si="19"/>
        <v>12.842375399999998</v>
      </c>
      <c r="E95" s="666">
        <f t="shared" si="16"/>
        <v>12.6153</v>
      </c>
      <c r="F95" s="58">
        <v>117.9</v>
      </c>
      <c r="G95" s="666">
        <f t="shared" si="20"/>
        <v>14.330549861351999</v>
      </c>
      <c r="H95" s="666">
        <f t="shared" si="21"/>
        <v>14.049558687599999</v>
      </c>
      <c r="I95" s="666">
        <v>109.4</v>
      </c>
      <c r="J95" s="666">
        <f t="shared" si="17"/>
        <v>16.147950194768658</v>
      </c>
      <c r="K95" s="666">
        <f t="shared" si="22"/>
        <v>15.677621548319086</v>
      </c>
      <c r="L95" s="666">
        <v>109.4</v>
      </c>
      <c r="M95" s="666">
        <f t="shared" si="18"/>
        <v>18.378789514175949</v>
      </c>
      <c r="N95" s="666">
        <f t="shared" si="23"/>
        <v>17.843484965219368</v>
      </c>
      <c r="O95" s="666">
        <v>110.5</v>
      </c>
      <c r="P95" s="658"/>
    </row>
    <row r="96" spans="1:16" ht="35.25" customHeight="1">
      <c r="A96" s="657" t="s">
        <v>139</v>
      </c>
      <c r="B96" s="665">
        <v>57.6</v>
      </c>
      <c r="C96" s="665">
        <v>151.19999999999999</v>
      </c>
      <c r="D96" s="666">
        <f t="shared" si="19"/>
        <v>73.002815999999996</v>
      </c>
      <c r="E96" s="666">
        <f t="shared" si="16"/>
        <v>71.712000000000003</v>
      </c>
      <c r="F96" s="666">
        <v>124.5</v>
      </c>
      <c r="G96" s="666">
        <f t="shared" si="20"/>
        <v>80.717753594880008</v>
      </c>
      <c r="H96" s="666">
        <f t="shared" si="21"/>
        <v>79.135052544000004</v>
      </c>
      <c r="I96" s="666">
        <v>108.4</v>
      </c>
      <c r="J96" s="666">
        <f t="shared" si="17"/>
        <v>91.453214822999058</v>
      </c>
      <c r="K96" s="666">
        <f t="shared" si="22"/>
        <v>88.789528954368009</v>
      </c>
      <c r="L96" s="666">
        <v>110</v>
      </c>
      <c r="M96" s="666">
        <f t="shared" si="18"/>
        <v>103.33390196065486</v>
      </c>
      <c r="N96" s="666">
        <f t="shared" si="23"/>
        <v>100.32417666082996</v>
      </c>
      <c r="O96" s="666">
        <v>109.7</v>
      </c>
      <c r="P96" s="658"/>
    </row>
    <row r="97" spans="1:16" ht="25.5" customHeight="1">
      <c r="A97" s="657" t="s">
        <v>140</v>
      </c>
      <c r="B97" s="665">
        <v>0</v>
      </c>
      <c r="C97" s="665">
        <v>0</v>
      </c>
      <c r="D97" s="666">
        <f t="shared" si="19"/>
        <v>0</v>
      </c>
      <c r="E97" s="666">
        <f t="shared" si="16"/>
        <v>0</v>
      </c>
      <c r="F97" s="666">
        <v>0</v>
      </c>
      <c r="G97" s="666">
        <f t="shared" si="20"/>
        <v>0</v>
      </c>
      <c r="H97" s="666">
        <f t="shared" si="21"/>
        <v>0</v>
      </c>
      <c r="I97" s="666">
        <v>0</v>
      </c>
      <c r="J97" s="666">
        <f t="shared" si="17"/>
        <v>0</v>
      </c>
      <c r="K97" s="666">
        <f t="shared" si="22"/>
        <v>0</v>
      </c>
      <c r="L97" s="666">
        <v>0</v>
      </c>
      <c r="M97" s="666">
        <f t="shared" si="18"/>
        <v>0</v>
      </c>
      <c r="N97" s="666">
        <f t="shared" si="23"/>
        <v>0</v>
      </c>
      <c r="O97" s="666">
        <v>0</v>
      </c>
      <c r="P97" s="658"/>
    </row>
    <row r="98" spans="1:16" ht="30" customHeight="1">
      <c r="A98" s="657" t="s">
        <v>141</v>
      </c>
      <c r="B98" s="665">
        <v>916.8</v>
      </c>
      <c r="C98" s="665">
        <v>210.5</v>
      </c>
      <c r="D98" s="666">
        <f t="shared" si="19"/>
        <v>1173.1611167999999</v>
      </c>
      <c r="E98" s="666">
        <f t="shared" si="16"/>
        <v>1152.4176</v>
      </c>
      <c r="F98" s="666">
        <v>125.7</v>
      </c>
      <c r="G98" s="666">
        <f t="shared" si="20"/>
        <v>1312.6969000321922</v>
      </c>
      <c r="H98" s="666">
        <f t="shared" si="21"/>
        <v>1286.9577451296</v>
      </c>
      <c r="I98" s="666">
        <v>109.7</v>
      </c>
      <c r="J98" s="666">
        <f t="shared" si="17"/>
        <v>1483.2293543153742</v>
      </c>
      <c r="K98" s="666">
        <f t="shared" si="22"/>
        <v>1440.0284993353148</v>
      </c>
      <c r="L98" s="666">
        <v>109.7</v>
      </c>
      <c r="M98" s="666">
        <f t="shared" si="18"/>
        <v>1659.110691150091</v>
      </c>
      <c r="N98" s="666">
        <f t="shared" si="23"/>
        <v>1610.7870787864961</v>
      </c>
      <c r="O98" s="666">
        <v>108.6</v>
      </c>
      <c r="P98" s="658"/>
    </row>
    <row r="99" spans="1:16" ht="34.5" customHeight="1">
      <c r="A99" s="657" t="s">
        <v>142</v>
      </c>
      <c r="B99" s="665">
        <v>0</v>
      </c>
      <c r="C99" s="665">
        <v>0</v>
      </c>
      <c r="D99" s="666">
        <f t="shared" si="19"/>
        <v>0</v>
      </c>
      <c r="E99" s="666">
        <f t="shared" si="16"/>
        <v>0</v>
      </c>
      <c r="F99" s="666">
        <v>0</v>
      </c>
      <c r="G99" s="666">
        <f t="shared" si="20"/>
        <v>0</v>
      </c>
      <c r="H99" s="666">
        <f t="shared" si="21"/>
        <v>0</v>
      </c>
      <c r="I99" s="666">
        <v>0</v>
      </c>
      <c r="J99" s="666">
        <f t="shared" si="17"/>
        <v>0</v>
      </c>
      <c r="K99" s="666">
        <f t="shared" si="22"/>
        <v>0</v>
      </c>
      <c r="L99" s="666">
        <v>0</v>
      </c>
      <c r="M99" s="666">
        <f t="shared" si="18"/>
        <v>0</v>
      </c>
      <c r="N99" s="666">
        <f t="shared" si="23"/>
        <v>0</v>
      </c>
      <c r="O99" s="666">
        <v>0</v>
      </c>
      <c r="P99" s="658"/>
    </row>
    <row r="100" spans="1:16" ht="38.25" customHeight="1">
      <c r="A100" s="657" t="s">
        <v>143</v>
      </c>
      <c r="B100" s="665">
        <v>42.5</v>
      </c>
      <c r="C100" s="665">
        <v>0</v>
      </c>
      <c r="D100" s="666">
        <f t="shared" si="19"/>
        <v>54.081249999999997</v>
      </c>
      <c r="E100" s="666">
        <f t="shared" si="16"/>
        <v>53.125</v>
      </c>
      <c r="F100" s="666">
        <v>125</v>
      </c>
      <c r="G100" s="666">
        <f t="shared" si="20"/>
        <v>59.906882249999988</v>
      </c>
      <c r="H100" s="666">
        <f t="shared" si="21"/>
        <v>58.732237499999989</v>
      </c>
      <c r="I100" s="666">
        <v>108.6</v>
      </c>
      <c r="J100" s="666">
        <f t="shared" si="17"/>
        <v>67.874497589249984</v>
      </c>
      <c r="K100" s="666">
        <f t="shared" si="22"/>
        <v>65.897570474999981</v>
      </c>
      <c r="L100" s="666">
        <v>110</v>
      </c>
      <c r="M100" s="666">
        <f t="shared" si="18"/>
        <v>75.783234048349399</v>
      </c>
      <c r="N100" s="666">
        <f t="shared" si="23"/>
        <v>73.575955386746983</v>
      </c>
      <c r="O100" s="666">
        <v>108.4</v>
      </c>
      <c r="P100" s="658"/>
    </row>
    <row r="101" spans="1:16" ht="18" customHeight="1">
      <c r="A101" s="657" t="s">
        <v>144</v>
      </c>
      <c r="B101" s="665">
        <v>181.3</v>
      </c>
      <c r="C101" s="665">
        <v>125.9</v>
      </c>
      <c r="D101" s="666">
        <f t="shared" si="19"/>
        <v>229.96599639999999</v>
      </c>
      <c r="E101" s="666">
        <f t="shared" si="16"/>
        <v>225.8998</v>
      </c>
      <c r="F101" s="666">
        <v>124.6</v>
      </c>
      <c r="G101" s="666">
        <f t="shared" si="20"/>
        <v>256.61445606283201</v>
      </c>
      <c r="H101" s="666">
        <f t="shared" si="21"/>
        <v>251.58280006159998</v>
      </c>
      <c r="I101" s="666">
        <v>109.4</v>
      </c>
      <c r="J101" s="666">
        <f t="shared" si="17"/>
        <v>292.06574316791227</v>
      </c>
      <c r="K101" s="666">
        <f t="shared" si="22"/>
        <v>283.5589739494294</v>
      </c>
      <c r="L101" s="666">
        <v>110.5</v>
      </c>
      <c r="M101" s="666">
        <f t="shared" si="18"/>
        <v>326.39807127730035</v>
      </c>
      <c r="N101" s="666">
        <f t="shared" si="23"/>
        <v>316.89133133718479</v>
      </c>
      <c r="O101" s="666">
        <v>108.5</v>
      </c>
      <c r="P101" s="658"/>
    </row>
    <row r="102" spans="1:16" ht="18" customHeight="1">
      <c r="A102" s="657" t="s">
        <v>145</v>
      </c>
      <c r="B102" s="665">
        <v>1100.7</v>
      </c>
      <c r="C102" s="665">
        <v>141.4</v>
      </c>
      <c r="D102" s="666">
        <f t="shared" si="19"/>
        <v>1383.8330610000003</v>
      </c>
      <c r="E102" s="666">
        <f t="shared" si="16"/>
        <v>1359.3645000000001</v>
      </c>
      <c r="F102" s="666">
        <v>123.5</v>
      </c>
      <c r="G102" s="666">
        <f t="shared" si="20"/>
        <v>1552.6606944420002</v>
      </c>
      <c r="H102" s="666">
        <f t="shared" si="21"/>
        <v>1522.2163671000003</v>
      </c>
      <c r="I102" s="666">
        <v>110</v>
      </c>
      <c r="J102" s="666">
        <f t="shared" si="17"/>
        <v>1754.3668452569607</v>
      </c>
      <c r="K102" s="666">
        <f t="shared" si="22"/>
        <v>1703.2687818028744</v>
      </c>
      <c r="L102" s="666">
        <v>109.7</v>
      </c>
      <c r="M102" s="666">
        <f t="shared" si="18"/>
        <v>1985.8906378255217</v>
      </c>
      <c r="N102" s="666">
        <f t="shared" si="23"/>
        <v>1928.0491629373998</v>
      </c>
      <c r="O102" s="666">
        <v>109.9</v>
      </c>
      <c r="P102" s="658"/>
    </row>
    <row r="103" spans="1:16" ht="18" customHeight="1">
      <c r="A103" s="657" t="s">
        <v>146</v>
      </c>
      <c r="B103" s="665">
        <v>3.4</v>
      </c>
      <c r="C103" s="665">
        <v>0</v>
      </c>
      <c r="D103" s="666">
        <f t="shared" si="19"/>
        <v>4.2399700000000005</v>
      </c>
      <c r="E103" s="666">
        <f t="shared" si="16"/>
        <v>4.165</v>
      </c>
      <c r="F103" s="666">
        <v>122.5</v>
      </c>
      <c r="G103" s="666">
        <f t="shared" si="20"/>
        <v>4.7788701870000008</v>
      </c>
      <c r="H103" s="666">
        <f t="shared" si="21"/>
        <v>4.6851668500000008</v>
      </c>
      <c r="I103" s="666">
        <v>110.5</v>
      </c>
      <c r="J103" s="666">
        <f t="shared" si="17"/>
        <v>5.3603153226522906</v>
      </c>
      <c r="K103" s="666">
        <f t="shared" si="22"/>
        <v>5.2041896336430007</v>
      </c>
      <c r="L103" s="666">
        <v>108.9</v>
      </c>
      <c r="M103" s="666">
        <f t="shared" si="18"/>
        <v>6.0401105118710552</v>
      </c>
      <c r="N103" s="666">
        <f t="shared" si="23"/>
        <v>5.8641849629816072</v>
      </c>
      <c r="O103" s="666">
        <v>109.4</v>
      </c>
      <c r="P103" s="658"/>
    </row>
    <row r="104" spans="1:16" ht="30" customHeight="1">
      <c r="A104" s="657" t="s">
        <v>147</v>
      </c>
      <c r="B104" s="665">
        <v>110.5</v>
      </c>
      <c r="C104" s="665">
        <v>0</v>
      </c>
      <c r="D104" s="666">
        <f t="shared" si="19"/>
        <v>141.84862899999999</v>
      </c>
      <c r="E104" s="666">
        <f t="shared" si="16"/>
        <v>139.34049999999999</v>
      </c>
      <c r="F104" s="666">
        <v>126.1</v>
      </c>
      <c r="G104" s="666">
        <f t="shared" si="20"/>
        <v>158.72010493325996</v>
      </c>
      <c r="H104" s="666">
        <f t="shared" si="21"/>
        <v>155.60794601299997</v>
      </c>
      <c r="I104" s="666">
        <v>109.7</v>
      </c>
      <c r="J104" s="666">
        <f t="shared" si="17"/>
        <v>177.54113497624593</v>
      </c>
      <c r="K104" s="666">
        <f t="shared" si="22"/>
        <v>172.37003395752032</v>
      </c>
      <c r="L104" s="666">
        <v>108.6</v>
      </c>
      <c r="M104" s="666">
        <f t="shared" si="18"/>
        <v>201.15410592808664</v>
      </c>
      <c r="N104" s="666">
        <f t="shared" si="23"/>
        <v>195.29524847387052</v>
      </c>
      <c r="O104" s="666">
        <v>110</v>
      </c>
      <c r="P104" s="658"/>
    </row>
    <row r="105" spans="1:16" ht="30" customHeight="1">
      <c r="A105" s="657" t="s">
        <v>148</v>
      </c>
      <c r="B105" s="665">
        <v>119.4</v>
      </c>
      <c r="C105" s="665">
        <v>150.80000000000001</v>
      </c>
      <c r="D105" s="666">
        <f t="shared" si="19"/>
        <v>151.328754</v>
      </c>
      <c r="E105" s="666">
        <f t="shared" si="16"/>
        <v>148.65300000000002</v>
      </c>
      <c r="F105" s="666">
        <v>124.5</v>
      </c>
      <c r="G105" s="666">
        <f t="shared" si="20"/>
        <v>168.09295336811999</v>
      </c>
      <c r="H105" s="666">
        <f t="shared" si="21"/>
        <v>164.79701310600001</v>
      </c>
      <c r="I105" s="666">
        <v>108.9</v>
      </c>
      <c r="J105" s="666">
        <f t="shared" si="17"/>
        <v>189.41050171426497</v>
      </c>
      <c r="K105" s="666">
        <f t="shared" si="22"/>
        <v>183.89369098472329</v>
      </c>
      <c r="L105" s="666">
        <v>109.4</v>
      </c>
      <c r="M105" s="666">
        <f t="shared" si="18"/>
        <v>215.5775625260907</v>
      </c>
      <c r="N105" s="666">
        <f t="shared" si="23"/>
        <v>209.29860439426281</v>
      </c>
      <c r="O105" s="666">
        <v>110.5</v>
      </c>
      <c r="P105" s="658"/>
    </row>
    <row r="106" spans="1:16" ht="30" customHeight="1">
      <c r="A106" s="657" t="s">
        <v>149</v>
      </c>
      <c r="B106" s="665">
        <v>0.5</v>
      </c>
      <c r="C106" s="665">
        <v>1.6</v>
      </c>
      <c r="D106" s="666">
        <f t="shared" si="19"/>
        <v>0.62759699999999996</v>
      </c>
      <c r="E106" s="666">
        <f t="shared" si="16"/>
        <v>0.61649999999999994</v>
      </c>
      <c r="F106" s="666">
        <v>123.3</v>
      </c>
      <c r="G106" s="666">
        <f t="shared" si="20"/>
        <v>0.69520174883999997</v>
      </c>
      <c r="H106" s="666">
        <f t="shared" si="21"/>
        <v>0.681570342</v>
      </c>
      <c r="I106" s="666">
        <v>108.6</v>
      </c>
      <c r="J106" s="666">
        <f t="shared" si="17"/>
        <v>0.78766358143572002</v>
      </c>
      <c r="K106" s="666">
        <f t="shared" si="22"/>
        <v>0.76472192372400005</v>
      </c>
      <c r="L106" s="666">
        <v>110</v>
      </c>
      <c r="M106" s="666">
        <f t="shared" si="18"/>
        <v>0.88998895730003436</v>
      </c>
      <c r="N106" s="666">
        <f t="shared" si="23"/>
        <v>0.86406694883498492</v>
      </c>
      <c r="O106" s="666">
        <v>109.7</v>
      </c>
      <c r="P106" s="658"/>
    </row>
    <row r="107" spans="1:16" ht="18" customHeight="1">
      <c r="A107" s="657" t="s">
        <v>150</v>
      </c>
      <c r="B107" s="665">
        <v>0</v>
      </c>
      <c r="C107" s="665">
        <v>0</v>
      </c>
      <c r="D107" s="666">
        <f t="shared" si="19"/>
        <v>0</v>
      </c>
      <c r="E107" s="666">
        <f t="shared" si="16"/>
        <v>0</v>
      </c>
      <c r="F107" s="666">
        <v>0</v>
      </c>
      <c r="G107" s="666">
        <f t="shared" si="20"/>
        <v>0</v>
      </c>
      <c r="H107" s="666">
        <f t="shared" si="21"/>
        <v>0</v>
      </c>
      <c r="I107" s="666">
        <v>0</v>
      </c>
      <c r="J107" s="666">
        <f t="shared" si="17"/>
        <v>0</v>
      </c>
      <c r="K107" s="666">
        <f t="shared" si="22"/>
        <v>0</v>
      </c>
      <c r="L107" s="666">
        <v>0</v>
      </c>
      <c r="M107" s="666">
        <f t="shared" si="18"/>
        <v>0</v>
      </c>
      <c r="N107" s="666">
        <f t="shared" si="23"/>
        <v>0</v>
      </c>
      <c r="O107" s="666">
        <v>0</v>
      </c>
      <c r="P107" s="658"/>
    </row>
    <row r="108" spans="1:16" ht="38.25" customHeight="1">
      <c r="A108" s="657" t="s">
        <v>151</v>
      </c>
      <c r="B108" s="665">
        <v>228.9</v>
      </c>
      <c r="C108" s="665">
        <v>0</v>
      </c>
      <c r="D108" s="666">
        <f t="shared" si="19"/>
        <v>291.97431059999997</v>
      </c>
      <c r="E108" s="666">
        <f t="shared" si="16"/>
        <v>286.81169999999997</v>
      </c>
      <c r="F108" s="666">
        <v>125.3</v>
      </c>
      <c r="G108" s="666">
        <f t="shared" si="20"/>
        <v>327.59517649319992</v>
      </c>
      <c r="H108" s="666">
        <f t="shared" si="21"/>
        <v>321.17174165999995</v>
      </c>
      <c r="I108" s="666">
        <v>110</v>
      </c>
      <c r="J108" s="666">
        <f t="shared" si="17"/>
        <v>370.15306587143147</v>
      </c>
      <c r="K108" s="666">
        <f t="shared" si="22"/>
        <v>359.37190861304026</v>
      </c>
      <c r="L108" s="666">
        <v>109.7</v>
      </c>
      <c r="M108" s="666">
        <f t="shared" si="18"/>
        <v>414.0458164224658</v>
      </c>
      <c r="N108" s="666">
        <f t="shared" si="23"/>
        <v>401.98622953637454</v>
      </c>
      <c r="O108" s="666">
        <v>108.6</v>
      </c>
      <c r="P108" s="658"/>
    </row>
    <row r="109" spans="1:16" ht="18" customHeight="1">
      <c r="A109" s="657" t="s">
        <v>152</v>
      </c>
      <c r="B109" s="665">
        <v>314.8</v>
      </c>
      <c r="C109" s="665">
        <v>0</v>
      </c>
      <c r="D109" s="666">
        <f t="shared" si="19"/>
        <v>400.58299999999997</v>
      </c>
      <c r="E109" s="666">
        <f t="shared" si="16"/>
        <v>393.5</v>
      </c>
      <c r="F109" s="666">
        <v>125</v>
      </c>
      <c r="G109" s="666">
        <f t="shared" si="20"/>
        <v>451.49709929999995</v>
      </c>
      <c r="H109" s="666">
        <f t="shared" si="21"/>
        <v>442.64421499999997</v>
      </c>
      <c r="I109" s="666">
        <v>110.5</v>
      </c>
      <c r="J109" s="666">
        <f t="shared" si="17"/>
        <v>518.521843691085</v>
      </c>
      <c r="K109" s="666">
        <f t="shared" si="22"/>
        <v>503.41926571949995</v>
      </c>
      <c r="L109" s="666">
        <v>111.5</v>
      </c>
      <c r="M109" s="666">
        <f t="shared" si="18"/>
        <v>584.28078390798839</v>
      </c>
      <c r="N109" s="666">
        <f t="shared" si="23"/>
        <v>567.26289699804704</v>
      </c>
      <c r="O109" s="666">
        <v>109.4</v>
      </c>
      <c r="P109" s="658"/>
    </row>
    <row r="110" spans="1:16" ht="18" customHeight="1">
      <c r="A110" s="657" t="s">
        <v>153</v>
      </c>
      <c r="B110" s="665">
        <v>2.2999999999999998</v>
      </c>
      <c r="C110" s="665">
        <v>127.8</v>
      </c>
      <c r="D110" s="666">
        <f t="shared" si="19"/>
        <v>2.9173843999999995</v>
      </c>
      <c r="E110" s="666">
        <f t="shared" ref="E110:E117" si="24">B110*F110/100</f>
        <v>2.8657999999999997</v>
      </c>
      <c r="F110" s="666">
        <v>124.6</v>
      </c>
      <c r="G110" s="666">
        <f t="shared" si="20"/>
        <v>3.2643781005359993</v>
      </c>
      <c r="H110" s="666">
        <f t="shared" si="21"/>
        <v>3.2003706867999995</v>
      </c>
      <c r="I110" s="666">
        <v>109.7</v>
      </c>
      <c r="J110" s="666">
        <f t="shared" ref="J110:J117" si="25">K110*103/100</f>
        <v>3.7859604334396413</v>
      </c>
      <c r="K110" s="666">
        <f t="shared" si="22"/>
        <v>3.6756897412035352</v>
      </c>
      <c r="L110" s="666">
        <v>112.6</v>
      </c>
      <c r="M110" s="666">
        <f t="shared" ref="M110:M117" si="26">N110*103/100</f>
        <v>4.2271005431440285</v>
      </c>
      <c r="N110" s="666">
        <f t="shared" si="23"/>
        <v>4.1039811098485712</v>
      </c>
      <c r="O110" s="666">
        <v>108.4</v>
      </c>
      <c r="P110" s="658"/>
    </row>
    <row r="111" spans="1:16" ht="30" customHeight="1">
      <c r="A111" s="657" t="s">
        <v>154</v>
      </c>
      <c r="B111" s="665">
        <v>443</v>
      </c>
      <c r="C111" s="665">
        <v>103.5</v>
      </c>
      <c r="D111" s="666">
        <f t="shared" ref="D111:D117" si="27">E111*101.8/100</f>
        <v>556.95289000000002</v>
      </c>
      <c r="E111" s="666">
        <f t="shared" si="24"/>
        <v>547.10500000000002</v>
      </c>
      <c r="F111" s="666">
        <v>123.5</v>
      </c>
      <c r="G111" s="666">
        <f t="shared" ref="G111:G117" si="28">H111*102/100</f>
        <v>618.65213115420011</v>
      </c>
      <c r="H111" s="666">
        <f t="shared" ref="H111:H117" si="29">D111*I111/100</f>
        <v>606.52169721000007</v>
      </c>
      <c r="I111" s="666">
        <v>108.9</v>
      </c>
      <c r="J111" s="666">
        <f t="shared" si="25"/>
        <v>702.20728798788639</v>
      </c>
      <c r="K111" s="666">
        <f t="shared" ref="K111:K117" si="30">G111*L111/100</f>
        <v>681.75464853192852</v>
      </c>
      <c r="L111" s="666">
        <v>110.2</v>
      </c>
      <c r="M111" s="666">
        <f>N111*103/100</f>
        <v>784.02848118423481</v>
      </c>
      <c r="N111" s="666">
        <f t="shared" ref="N111:N117" si="31">J111*O111/100</f>
        <v>761.19270017886879</v>
      </c>
      <c r="O111" s="666">
        <v>108.4</v>
      </c>
      <c r="P111" s="658"/>
    </row>
    <row r="112" spans="1:16" ht="18" customHeight="1">
      <c r="A112" s="657" t="s">
        <v>155</v>
      </c>
      <c r="B112" s="665">
        <v>770.6</v>
      </c>
      <c r="C112" s="665">
        <v>245.6</v>
      </c>
      <c r="D112" s="666">
        <f t="shared" si="27"/>
        <v>960.97672999999998</v>
      </c>
      <c r="E112" s="666">
        <f t="shared" si="24"/>
        <v>943.98500000000001</v>
      </c>
      <c r="F112" s="666">
        <v>122.5</v>
      </c>
      <c r="G112" s="666">
        <f t="shared" si="28"/>
        <v>1064.4931433555998</v>
      </c>
      <c r="H112" s="666">
        <f t="shared" si="29"/>
        <v>1043.6207287799998</v>
      </c>
      <c r="I112" s="666">
        <v>108.6</v>
      </c>
      <c r="J112" s="666">
        <f t="shared" si="25"/>
        <v>1274.0492635565834</v>
      </c>
      <c r="K112" s="666">
        <f t="shared" si="30"/>
        <v>1236.9410325792071</v>
      </c>
      <c r="L112" s="666">
        <v>116.2</v>
      </c>
      <c r="M112" s="666">
        <f t="shared" si="26"/>
        <v>1439.5610033852195</v>
      </c>
      <c r="N112" s="666">
        <f t="shared" si="31"/>
        <v>1397.6320421215721</v>
      </c>
      <c r="O112" s="666">
        <v>109.7</v>
      </c>
      <c r="P112" s="658"/>
    </row>
    <row r="113" spans="1:16" ht="18" customHeight="1">
      <c r="A113" s="657" t="s">
        <v>156</v>
      </c>
      <c r="B113" s="665">
        <v>4499.3</v>
      </c>
      <c r="C113" s="665">
        <v>102.9</v>
      </c>
      <c r="D113" s="666">
        <f t="shared" si="27"/>
        <v>5775.7424113999996</v>
      </c>
      <c r="E113" s="666">
        <f t="shared" si="24"/>
        <v>5673.6172999999999</v>
      </c>
      <c r="F113" s="666">
        <v>126.1</v>
      </c>
      <c r="G113" s="666">
        <f t="shared" si="28"/>
        <v>6445.0354420330314</v>
      </c>
      <c r="H113" s="666">
        <f t="shared" si="29"/>
        <v>6318.6621980716</v>
      </c>
      <c r="I113" s="666">
        <v>109.4</v>
      </c>
      <c r="J113" s="666">
        <f t="shared" si="25"/>
        <v>7468.1848184557748</v>
      </c>
      <c r="K113" s="666">
        <f t="shared" si="30"/>
        <v>7250.6648722871605</v>
      </c>
      <c r="L113" s="666">
        <v>112.5</v>
      </c>
      <c r="M113" s="666">
        <f t="shared" si="26"/>
        <v>8376.8388653172897</v>
      </c>
      <c r="N113" s="666">
        <f t="shared" si="31"/>
        <v>8132.8532672983392</v>
      </c>
      <c r="O113" s="666">
        <v>108.9</v>
      </c>
      <c r="P113" s="658"/>
    </row>
    <row r="114" spans="1:16" ht="30" customHeight="1">
      <c r="A114" s="657" t="s">
        <v>157</v>
      </c>
      <c r="B114" s="665">
        <v>1583.5</v>
      </c>
      <c r="C114" s="665">
        <v>148.6</v>
      </c>
      <c r="D114" s="666">
        <f t="shared" si="27"/>
        <v>2006.9437349999998</v>
      </c>
      <c r="E114" s="666">
        <f t="shared" si="24"/>
        <v>1971.4575</v>
      </c>
      <c r="F114" s="666">
        <v>124.5</v>
      </c>
      <c r="G114" s="666">
        <f t="shared" si="28"/>
        <v>2219.0375489148</v>
      </c>
      <c r="H114" s="666">
        <f t="shared" si="29"/>
        <v>2175.5270087399999</v>
      </c>
      <c r="I114" s="666">
        <v>108.4</v>
      </c>
      <c r="J114" s="666">
        <f t="shared" si="25"/>
        <v>2562.1673251034954</v>
      </c>
      <c r="K114" s="666">
        <f t="shared" si="30"/>
        <v>2487.5410923334907</v>
      </c>
      <c r="L114" s="666">
        <v>112.1</v>
      </c>
      <c r="M114" s="666">
        <f t="shared" si="26"/>
        <v>2865.9891265142678</v>
      </c>
      <c r="N114" s="666">
        <f t="shared" si="31"/>
        <v>2782.5137150623959</v>
      </c>
      <c r="O114" s="666">
        <v>108.6</v>
      </c>
      <c r="P114" s="658"/>
    </row>
    <row r="115" spans="1:16" ht="53.25" customHeight="1">
      <c r="A115" s="657" t="s">
        <v>158</v>
      </c>
      <c r="B115" s="665">
        <v>420</v>
      </c>
      <c r="C115" s="665">
        <v>100</v>
      </c>
      <c r="D115" s="666">
        <f t="shared" si="27"/>
        <v>527.18147999999997</v>
      </c>
      <c r="E115" s="666">
        <f t="shared" si="24"/>
        <v>517.86</v>
      </c>
      <c r="F115" s="666">
        <v>123.3</v>
      </c>
      <c r="G115" s="666">
        <f t="shared" si="28"/>
        <v>583.43174391599996</v>
      </c>
      <c r="H115" s="666">
        <f>D115*I115/100</f>
        <v>571.99190579999993</v>
      </c>
      <c r="I115" s="666">
        <v>108.5</v>
      </c>
      <c r="J115" s="666">
        <f t="shared" si="25"/>
        <v>682.06088022499989</v>
      </c>
      <c r="K115" s="666">
        <f t="shared" si="30"/>
        <v>662.19502934466004</v>
      </c>
      <c r="L115" s="666">
        <v>113.5</v>
      </c>
      <c r="M115" s="666">
        <f t="shared" si="26"/>
        <v>768.55984105513448</v>
      </c>
      <c r="N115" s="666">
        <f t="shared" si="31"/>
        <v>746.17460296615002</v>
      </c>
      <c r="O115" s="666">
        <v>109.4</v>
      </c>
      <c r="P115" s="658"/>
    </row>
    <row r="116" spans="1:16" ht="30" customHeight="1">
      <c r="A116" s="657" t="s">
        <v>159</v>
      </c>
      <c r="B116" s="665">
        <v>1086.2</v>
      </c>
      <c r="C116" s="665">
        <v>136.5</v>
      </c>
      <c r="D116" s="666">
        <f t="shared" si="27"/>
        <v>1389.9297612</v>
      </c>
      <c r="E116" s="666">
        <f t="shared" si="24"/>
        <v>1365.3534</v>
      </c>
      <c r="F116" s="666">
        <v>125.7</v>
      </c>
      <c r="G116" s="666">
        <f t="shared" si="28"/>
        <v>1558.0834637099761</v>
      </c>
      <c r="H116" s="666">
        <f t="shared" si="29"/>
        <v>1527.5328075588</v>
      </c>
      <c r="I116" s="666">
        <v>109.9</v>
      </c>
      <c r="J116" s="666">
        <f t="shared" si="25"/>
        <v>1808.6388655091775</v>
      </c>
      <c r="K116" s="666">
        <f t="shared" si="30"/>
        <v>1755.9600636011432</v>
      </c>
      <c r="L116" s="666">
        <v>112.7</v>
      </c>
      <c r="M116" s="666">
        <f t="shared" si="26"/>
        <v>2049.1878346218982</v>
      </c>
      <c r="N116" s="666">
        <f t="shared" si="31"/>
        <v>1989.5027520600954</v>
      </c>
      <c r="O116" s="666">
        <v>110</v>
      </c>
      <c r="P116" s="658"/>
    </row>
    <row r="117" spans="1:16" ht="30" customHeight="1">
      <c r="A117" s="657" t="s">
        <v>160</v>
      </c>
      <c r="B117" s="665">
        <v>0</v>
      </c>
      <c r="C117" s="665">
        <v>0</v>
      </c>
      <c r="D117" s="666">
        <f t="shared" si="27"/>
        <v>0</v>
      </c>
      <c r="E117" s="666">
        <f t="shared" si="24"/>
        <v>0</v>
      </c>
      <c r="F117" s="666">
        <v>0</v>
      </c>
      <c r="G117" s="666">
        <f t="shared" si="28"/>
        <v>0</v>
      </c>
      <c r="H117" s="666">
        <f t="shared" si="29"/>
        <v>0</v>
      </c>
      <c r="I117" s="666">
        <v>0</v>
      </c>
      <c r="J117" s="666">
        <f t="shared" si="25"/>
        <v>0</v>
      </c>
      <c r="K117" s="666">
        <f t="shared" si="30"/>
        <v>0</v>
      </c>
      <c r="L117" s="666">
        <v>0</v>
      </c>
      <c r="M117" s="666">
        <f t="shared" si="26"/>
        <v>0</v>
      </c>
      <c r="N117" s="666">
        <f t="shared" si="31"/>
        <v>0</v>
      </c>
      <c r="O117" s="666">
        <v>0</v>
      </c>
      <c r="P117" s="658"/>
    </row>
    <row r="118" spans="1:16" ht="24.75" customHeight="1">
      <c r="A118" s="692" t="s">
        <v>161</v>
      </c>
      <c r="B118" s="693"/>
      <c r="C118" s="693"/>
      <c r="D118" s="693"/>
      <c r="E118" s="693"/>
      <c r="F118" s="693"/>
      <c r="G118" s="693"/>
      <c r="H118" s="693"/>
      <c r="I118" s="693"/>
      <c r="J118" s="693"/>
      <c r="K118" s="693"/>
      <c r="L118" s="693"/>
      <c r="M118" s="693"/>
      <c r="N118" s="693"/>
      <c r="O118" s="694"/>
      <c r="P118" s="658"/>
    </row>
    <row r="119" spans="1:16" ht="18" customHeight="1">
      <c r="A119" s="661" t="s">
        <v>58</v>
      </c>
      <c r="B119" s="668"/>
      <c r="C119" s="668"/>
      <c r="D119" s="674"/>
      <c r="E119" s="674"/>
      <c r="F119" s="674"/>
      <c r="G119" s="674"/>
      <c r="H119" s="674"/>
      <c r="I119" s="674"/>
      <c r="J119" s="674"/>
      <c r="K119" s="674"/>
      <c r="L119" s="674"/>
      <c r="M119" s="674"/>
      <c r="N119" s="674"/>
      <c r="O119" s="674"/>
      <c r="P119" s="658"/>
    </row>
    <row r="120" spans="1:16" ht="18" customHeight="1">
      <c r="A120" s="63"/>
      <c r="B120" s="64"/>
      <c r="C120" s="64"/>
      <c r="D120" s="62"/>
      <c r="E120" s="62"/>
      <c r="F120" s="62"/>
      <c r="G120" s="62"/>
      <c r="H120" s="62"/>
      <c r="I120" s="62"/>
      <c r="J120" s="62"/>
      <c r="K120" s="62"/>
      <c r="L120" s="62"/>
      <c r="M120" s="62"/>
      <c r="N120" s="62"/>
      <c r="O120" s="62"/>
    </row>
    <row r="121" spans="1:16" ht="25.5" customHeight="1">
      <c r="A121" s="684" t="s">
        <v>162</v>
      </c>
      <c r="B121" s="685"/>
      <c r="C121" s="685"/>
      <c r="D121" s="685"/>
      <c r="E121" s="685"/>
      <c r="F121" s="685"/>
      <c r="G121" s="685"/>
      <c r="H121" s="685"/>
      <c r="I121" s="685"/>
      <c r="J121" s="685"/>
      <c r="K121" s="685"/>
      <c r="L121" s="685"/>
      <c r="M121" s="685"/>
      <c r="N121" s="685"/>
      <c r="O121" s="686"/>
    </row>
    <row r="122" spans="1:16" ht="18" customHeight="1">
      <c r="A122" s="51" t="s">
        <v>58</v>
      </c>
      <c r="B122" s="52">
        <v>19468079.699999999</v>
      </c>
      <c r="C122" s="52">
        <v>113</v>
      </c>
      <c r="D122" s="53">
        <f>D124+D527+D728+D808+D818+D854+D858+D1279+D1353+D1356+D1368+D1375+D1384</f>
        <v>25392405.673048533</v>
      </c>
      <c r="E122" s="53">
        <f>E124+E527+E728+E808+E818+E854+E858+E1279+E1353+E1356+E1368+E1375+E1384</f>
        <v>24212432.110073224</v>
      </c>
      <c r="F122" s="53">
        <f>E122/B122*100</f>
        <v>124.36990439315505</v>
      </c>
      <c r="G122" s="53">
        <f>G124+G527+G728+G808+G818+G854+G858+G1279+G1353+G1356+G1368+G1375+G1384</f>
        <v>29842181.248195123</v>
      </c>
      <c r="H122" s="53">
        <f>H124+H527+H728+H808+H818+H854+H858+H1279+H1353+H1356+H1368+H1375+H1384</f>
        <v>29256651.767025873</v>
      </c>
      <c r="I122" s="53">
        <f>H122/E122*100</f>
        <v>120.83318038444422</v>
      </c>
      <c r="J122" s="53">
        <f>J124+J527+J728+J808+J818+J854+J858+J1279+J1353+J1356+J1368+J1375+J1384</f>
        <v>34214884.431462675</v>
      </c>
      <c r="K122" s="53">
        <f>K124+K527+K728+K808+K818+K854+K858+K1279+K1353+K1356+K1368+K1375+K1384</f>
        <v>33218334.39947832</v>
      </c>
      <c r="L122" s="53">
        <f>K122/H122*100</f>
        <v>113.54113472724011</v>
      </c>
      <c r="M122" s="53">
        <f>M124+M527+M728+M808+M818+M854+M858+M1279+M1353+M1356+M1368+M1375+M1384</f>
        <v>39026071.262101255</v>
      </c>
      <c r="N122" s="53">
        <f>N124+N527+N728+N808+N818+N854+N858+N1279+N1353+N1356+N1368+N1375+N1384</f>
        <v>37889389.574855581</v>
      </c>
      <c r="O122" s="53">
        <f>N122/K122*100</f>
        <v>114.06167786501244</v>
      </c>
    </row>
    <row r="123" spans="1:16" ht="25.5" customHeight="1">
      <c r="A123" s="684" t="s">
        <v>163</v>
      </c>
      <c r="B123" s="685"/>
      <c r="C123" s="685"/>
      <c r="D123" s="685"/>
      <c r="E123" s="685"/>
      <c r="F123" s="685"/>
      <c r="G123" s="685"/>
      <c r="H123" s="685"/>
      <c r="I123" s="685"/>
      <c r="J123" s="685"/>
      <c r="K123" s="685"/>
      <c r="L123" s="685"/>
      <c r="M123" s="685"/>
      <c r="N123" s="685"/>
      <c r="O123" s="686"/>
    </row>
    <row r="124" spans="1:16" ht="18" customHeight="1">
      <c r="A124" s="51" t="s">
        <v>58</v>
      </c>
      <c r="B124" s="52">
        <v>7019775.5999999996</v>
      </c>
      <c r="C124" s="52">
        <v>96.5</v>
      </c>
      <c r="D124" s="53">
        <f>D126+D464+D524</f>
        <v>8492376.2860117964</v>
      </c>
      <c r="E124" s="53">
        <f>E126+E464+E524</f>
        <v>8341808.0321000014</v>
      </c>
      <c r="F124" s="53">
        <f>E124/B124*100</f>
        <v>118.83297283890388</v>
      </c>
      <c r="G124" s="53">
        <f>G126+G464+G524</f>
        <v>9920640.935718935</v>
      </c>
      <c r="H124" s="53">
        <f>H126+H464+H524</f>
        <v>9725734.1114116963</v>
      </c>
      <c r="I124" s="53">
        <f>H124/E124*100</f>
        <v>116.59024127606661</v>
      </c>
      <c r="J124" s="53">
        <f>J126+J464+J524</f>
        <v>11201267.031706616</v>
      </c>
      <c r="K124" s="53">
        <f>K126+K464+K524</f>
        <v>10875016.535637487</v>
      </c>
      <c r="L124" s="53">
        <f>K124/H124*100</f>
        <v>111.81692210644829</v>
      </c>
      <c r="M124" s="53">
        <f>M126+M464+M524</f>
        <v>12631776.234823471</v>
      </c>
      <c r="N124" s="53">
        <f>N126+N464+N524</f>
        <v>12263860.422158711</v>
      </c>
      <c r="O124" s="53">
        <f>N124/K124*100</f>
        <v>112.77095884838404</v>
      </c>
    </row>
    <row r="125" spans="1:16" ht="24.75" customHeight="1">
      <c r="A125" s="684" t="s">
        <v>164</v>
      </c>
      <c r="B125" s="685"/>
      <c r="C125" s="685"/>
      <c r="D125" s="685"/>
      <c r="E125" s="685"/>
      <c r="F125" s="685"/>
      <c r="G125" s="685"/>
      <c r="H125" s="685"/>
      <c r="I125" s="685"/>
      <c r="J125" s="685"/>
      <c r="K125" s="685"/>
      <c r="L125" s="685"/>
      <c r="M125" s="685"/>
      <c r="N125" s="685"/>
      <c r="O125" s="686"/>
    </row>
    <row r="126" spans="1:16" ht="18" customHeight="1">
      <c r="A126" s="51" t="s">
        <v>58</v>
      </c>
      <c r="B126" s="52">
        <v>5793240.4000000004</v>
      </c>
      <c r="C126" s="52">
        <v>94.9</v>
      </c>
      <c r="D126" s="53">
        <f>SUM(D127:D462)</f>
        <v>6953345.5366897974</v>
      </c>
      <c r="E126" s="53">
        <f>SUM(E127:E462)</f>
        <v>6830398.3661000011</v>
      </c>
      <c r="F126" s="53">
        <f>E126/B126*100</f>
        <v>117.90289880081622</v>
      </c>
      <c r="G126" s="53">
        <f>SUM(G127:G462)</f>
        <v>7798981.6759169558</v>
      </c>
      <c r="H126" s="53">
        <f>SUM(H127:H462)</f>
        <v>7646060.4665852515</v>
      </c>
      <c r="I126" s="53">
        <f>H126/D126*100</f>
        <v>109.96232570696071</v>
      </c>
      <c r="J126" s="53">
        <f>SUM(J127:J462)</f>
        <v>8802619.5544861536</v>
      </c>
      <c r="K126" s="53">
        <f>SUM(K127:K462)</f>
        <v>8546232.5771710183</v>
      </c>
      <c r="L126" s="53">
        <f>K126/G126*100</f>
        <v>109.58139065208414</v>
      </c>
      <c r="M126" s="53">
        <f>SUM(M127:M462)</f>
        <v>9914844.3201263659</v>
      </c>
      <c r="N126" s="53">
        <f>SUM(N127:N462)</f>
        <v>9626062.446724629</v>
      </c>
      <c r="O126" s="53">
        <f>N126/J126*100</f>
        <v>109.35452097118996</v>
      </c>
    </row>
    <row r="127" spans="1:16" ht="30" customHeight="1">
      <c r="A127" s="54" t="s">
        <v>165</v>
      </c>
      <c r="B127" s="56">
        <v>0</v>
      </c>
      <c r="C127" s="56">
        <v>0</v>
      </c>
      <c r="D127" s="57">
        <f>E127*101.8/100</f>
        <v>0</v>
      </c>
      <c r="E127" s="57">
        <f t="shared" ref="E127:E190" si="32">B127*F127/100</f>
        <v>0</v>
      </c>
      <c r="F127" s="57">
        <v>0</v>
      </c>
      <c r="G127" s="57">
        <f>H127*102/100</f>
        <v>0</v>
      </c>
      <c r="H127" s="57">
        <f t="shared" ref="H127:H190" si="33">D127*I127/100</f>
        <v>0</v>
      </c>
      <c r="I127" s="57">
        <v>0</v>
      </c>
      <c r="J127" s="57">
        <f t="shared" ref="J127:J190" si="34">K127*103/100</f>
        <v>0</v>
      </c>
      <c r="K127" s="57">
        <f t="shared" ref="K127:K190" si="35">G127*L127/100</f>
        <v>0</v>
      </c>
      <c r="L127" s="57">
        <v>0</v>
      </c>
      <c r="M127" s="57">
        <f t="shared" ref="M127:M190" si="36">N127*103/100</f>
        <v>0</v>
      </c>
      <c r="N127" s="57">
        <f t="shared" ref="N127:N190" si="37">J127*O127/100</f>
        <v>0</v>
      </c>
      <c r="O127" s="57">
        <v>0</v>
      </c>
    </row>
    <row r="128" spans="1:16" ht="30" customHeight="1">
      <c r="A128" s="54" t="s">
        <v>166</v>
      </c>
      <c r="B128" s="56">
        <v>27.9</v>
      </c>
      <c r="C128" s="56">
        <v>0</v>
      </c>
      <c r="D128" s="57">
        <f t="shared" ref="D128:D191" si="38">E128*101.8/100</f>
        <v>33.713411399999998</v>
      </c>
      <c r="E128" s="57">
        <f t="shared" si="32"/>
        <v>33.1173</v>
      </c>
      <c r="F128" s="58">
        <v>118.7</v>
      </c>
      <c r="G128" s="57">
        <f t="shared" ref="G128:G191" si="39">H128*102/100</f>
        <v>41.265215553600001</v>
      </c>
      <c r="H128" s="57">
        <f t="shared" si="33"/>
        <v>40.456093680000002</v>
      </c>
      <c r="I128" s="57">
        <v>120</v>
      </c>
      <c r="J128" s="57">
        <f t="shared" si="34"/>
        <v>46.96600508232985</v>
      </c>
      <c r="K128" s="57">
        <f t="shared" si="35"/>
        <v>45.598063186728005</v>
      </c>
      <c r="L128" s="57">
        <v>110.5</v>
      </c>
      <c r="M128" s="57">
        <f t="shared" si="36"/>
        <v>52.535233964992521</v>
      </c>
      <c r="N128" s="57">
        <f t="shared" si="37"/>
        <v>51.005081519410211</v>
      </c>
      <c r="O128" s="57">
        <v>108.6</v>
      </c>
    </row>
    <row r="129" spans="1:15" ht="30" customHeight="1">
      <c r="A129" s="54" t="s">
        <v>167</v>
      </c>
      <c r="B129" s="56">
        <v>0</v>
      </c>
      <c r="C129" s="56">
        <v>0</v>
      </c>
      <c r="D129" s="57">
        <f t="shared" si="38"/>
        <v>0</v>
      </c>
      <c r="E129" s="57">
        <f t="shared" si="32"/>
        <v>0</v>
      </c>
      <c r="F129" s="58">
        <v>117</v>
      </c>
      <c r="G129" s="57">
        <f t="shared" si="39"/>
        <v>0</v>
      </c>
      <c r="H129" s="57">
        <f t="shared" si="33"/>
        <v>0</v>
      </c>
      <c r="I129" s="57">
        <v>0</v>
      </c>
      <c r="J129" s="57">
        <f t="shared" si="34"/>
        <v>0</v>
      </c>
      <c r="K129" s="57">
        <f t="shared" si="35"/>
        <v>0</v>
      </c>
      <c r="L129" s="57">
        <v>0</v>
      </c>
      <c r="M129" s="57">
        <f t="shared" si="36"/>
        <v>0</v>
      </c>
      <c r="N129" s="57">
        <f t="shared" si="37"/>
        <v>0</v>
      </c>
      <c r="O129" s="57">
        <v>0</v>
      </c>
    </row>
    <row r="130" spans="1:15" ht="29.25" customHeight="1">
      <c r="A130" s="54" t="s">
        <v>168</v>
      </c>
      <c r="B130" s="56">
        <v>2800.1</v>
      </c>
      <c r="C130" s="56">
        <v>1949.9</v>
      </c>
      <c r="D130" s="57">
        <f t="shared" si="38"/>
        <v>3335.0871059999999</v>
      </c>
      <c r="E130" s="57">
        <f t="shared" si="32"/>
        <v>3276.1170000000002</v>
      </c>
      <c r="F130" s="58">
        <v>117</v>
      </c>
      <c r="G130" s="57">
        <f t="shared" si="39"/>
        <v>3721.5569998432807</v>
      </c>
      <c r="H130" s="57">
        <f t="shared" si="33"/>
        <v>3648.5852939640004</v>
      </c>
      <c r="I130" s="57">
        <v>109.4</v>
      </c>
      <c r="J130" s="57">
        <f t="shared" si="34"/>
        <v>4174.3588400142125</v>
      </c>
      <c r="K130" s="57">
        <f t="shared" si="35"/>
        <v>4052.7755728293328</v>
      </c>
      <c r="L130" s="57">
        <v>108.9</v>
      </c>
      <c r="M130" s="57">
        <f t="shared" si="36"/>
        <v>4729.5485657361023</v>
      </c>
      <c r="N130" s="57">
        <f t="shared" si="37"/>
        <v>4591.7947240156336</v>
      </c>
      <c r="O130" s="57">
        <v>110</v>
      </c>
    </row>
    <row r="131" spans="1:15" ht="30" customHeight="1">
      <c r="A131" s="54" t="s">
        <v>169</v>
      </c>
      <c r="B131" s="56">
        <v>349.3</v>
      </c>
      <c r="C131" s="56">
        <v>4.0999999999999996</v>
      </c>
      <c r="D131" s="57">
        <f t="shared" si="38"/>
        <v>414.61490839999999</v>
      </c>
      <c r="E131" s="57">
        <f t="shared" si="32"/>
        <v>407.28379999999999</v>
      </c>
      <c r="F131" s="58">
        <v>116.6</v>
      </c>
      <c r="G131" s="57">
        <f t="shared" si="39"/>
        <v>465.19792722479991</v>
      </c>
      <c r="H131" s="57">
        <f t="shared" si="33"/>
        <v>456.07639923999994</v>
      </c>
      <c r="I131" s="57">
        <v>110</v>
      </c>
      <c r="J131" s="57">
        <f t="shared" si="34"/>
        <v>520.36109743511656</v>
      </c>
      <c r="K131" s="57">
        <f t="shared" si="35"/>
        <v>505.20494896613263</v>
      </c>
      <c r="L131" s="57">
        <v>108.6</v>
      </c>
      <c r="M131" s="57">
        <f t="shared" si="36"/>
        <v>592.24898304577789</v>
      </c>
      <c r="N131" s="57">
        <f t="shared" si="37"/>
        <v>574.99901266580378</v>
      </c>
      <c r="O131" s="57">
        <v>110.5</v>
      </c>
    </row>
    <row r="132" spans="1:15" ht="30" customHeight="1">
      <c r="A132" s="54" t="s">
        <v>170</v>
      </c>
      <c r="B132" s="56">
        <v>223562.3</v>
      </c>
      <c r="C132" s="56">
        <v>0</v>
      </c>
      <c r="D132" s="57">
        <f t="shared" si="38"/>
        <v>266276.11303799995</v>
      </c>
      <c r="E132" s="57">
        <f t="shared" si="32"/>
        <v>261567.89099999997</v>
      </c>
      <c r="F132" s="58">
        <v>117</v>
      </c>
      <c r="G132" s="57">
        <f t="shared" si="39"/>
        <v>307996.25442879379</v>
      </c>
      <c r="H132" s="57">
        <f t="shared" si="33"/>
        <v>301957.11218509194</v>
      </c>
      <c r="I132" s="57">
        <v>113.4</v>
      </c>
      <c r="J132" s="57">
        <f t="shared" si="34"/>
        <v>347056.33941545343</v>
      </c>
      <c r="K132" s="57">
        <f t="shared" si="35"/>
        <v>336947.90234510042</v>
      </c>
      <c r="L132" s="57">
        <v>109.4</v>
      </c>
      <c r="M132" s="57">
        <f t="shared" si="36"/>
        <v>392142.42846891499</v>
      </c>
      <c r="N132" s="57">
        <f t="shared" si="37"/>
        <v>380720.80433875241</v>
      </c>
      <c r="O132" s="57">
        <v>109.7</v>
      </c>
    </row>
    <row r="133" spans="1:15" ht="30" customHeight="1">
      <c r="A133" s="54" t="s">
        <v>171</v>
      </c>
      <c r="B133" s="56">
        <v>334626.7</v>
      </c>
      <c r="C133" s="56">
        <v>114.6</v>
      </c>
      <c r="D133" s="57">
        <f t="shared" si="38"/>
        <v>398560.47730199998</v>
      </c>
      <c r="E133" s="57">
        <f t="shared" si="32"/>
        <v>391513.239</v>
      </c>
      <c r="F133" s="58">
        <v>117</v>
      </c>
      <c r="G133" s="57">
        <f t="shared" si="39"/>
        <v>467511.43987524597</v>
      </c>
      <c r="H133" s="57">
        <f t="shared" si="33"/>
        <v>458344.54889729997</v>
      </c>
      <c r="I133" s="57">
        <v>115</v>
      </c>
      <c r="J133" s="57">
        <f t="shared" si="34"/>
        <v>529690.46137865377</v>
      </c>
      <c r="K133" s="57">
        <f t="shared" si="35"/>
        <v>514262.58386277058</v>
      </c>
      <c r="L133" s="57">
        <v>110</v>
      </c>
      <c r="M133" s="57">
        <f t="shared" si="36"/>
        <v>594137.89981459454</v>
      </c>
      <c r="N133" s="57">
        <f t="shared" si="37"/>
        <v>576832.9124413539</v>
      </c>
      <c r="O133" s="57">
        <v>108.9</v>
      </c>
    </row>
    <row r="134" spans="1:15" ht="43.5" customHeight="1">
      <c r="A134" s="54" t="s">
        <v>172</v>
      </c>
      <c r="B134" s="56">
        <v>1777.7</v>
      </c>
      <c r="C134" s="56">
        <v>326.8</v>
      </c>
      <c r="D134" s="57">
        <f t="shared" si="38"/>
        <v>2099.2503759999995</v>
      </c>
      <c r="E134" s="57">
        <f t="shared" si="32"/>
        <v>2062.1319999999996</v>
      </c>
      <c r="F134" s="58">
        <v>115.99999999999999</v>
      </c>
      <c r="G134" s="57">
        <f t="shared" si="39"/>
        <v>2331.8053326532795</v>
      </c>
      <c r="H134" s="57">
        <f t="shared" si="33"/>
        <v>2286.0836594639995</v>
      </c>
      <c r="I134" s="57">
        <v>108.9</v>
      </c>
      <c r="J134" s="57">
        <f t="shared" si="34"/>
        <v>2653.9442393593304</v>
      </c>
      <c r="K134" s="57">
        <f t="shared" si="35"/>
        <v>2576.644892581874</v>
      </c>
      <c r="L134" s="57">
        <v>110.5</v>
      </c>
      <c r="M134" s="57">
        <f t="shared" si="36"/>
        <v>2968.648947262559</v>
      </c>
      <c r="N134" s="57">
        <f t="shared" si="37"/>
        <v>2882.1834439442323</v>
      </c>
      <c r="O134" s="57">
        <v>108.6</v>
      </c>
    </row>
    <row r="135" spans="1:15" ht="43.5" customHeight="1">
      <c r="A135" s="54" t="s">
        <v>173</v>
      </c>
      <c r="B135" s="56">
        <v>943.3</v>
      </c>
      <c r="C135" s="56">
        <v>95.4</v>
      </c>
      <c r="D135" s="57">
        <f t="shared" si="38"/>
        <v>1123.5268979999998</v>
      </c>
      <c r="E135" s="57">
        <f t="shared" si="32"/>
        <v>1103.6609999999998</v>
      </c>
      <c r="F135" s="58">
        <v>117</v>
      </c>
      <c r="G135" s="57">
        <f t="shared" si="39"/>
        <v>1244.5532154525599</v>
      </c>
      <c r="H135" s="57">
        <f t="shared" si="33"/>
        <v>1220.1502112279998</v>
      </c>
      <c r="I135" s="57">
        <v>108.6</v>
      </c>
      <c r="J135" s="57">
        <f t="shared" si="34"/>
        <v>1406.2331236720022</v>
      </c>
      <c r="K135" s="57">
        <f t="shared" si="35"/>
        <v>1365.2748773514584</v>
      </c>
      <c r="L135" s="57">
        <v>109.7</v>
      </c>
      <c r="M135" s="57">
        <f t="shared" si="36"/>
        <v>1584.5716084160856</v>
      </c>
      <c r="N135" s="57">
        <f t="shared" si="37"/>
        <v>1538.4190372971705</v>
      </c>
      <c r="O135" s="57">
        <v>109.4</v>
      </c>
    </row>
    <row r="136" spans="1:15" ht="30" customHeight="1">
      <c r="A136" s="54" t="s">
        <v>174</v>
      </c>
      <c r="B136" s="56">
        <v>977.9</v>
      </c>
      <c r="C136" s="56">
        <v>1.2</v>
      </c>
      <c r="D136" s="57">
        <f t="shared" si="38"/>
        <v>1160.7555651999999</v>
      </c>
      <c r="E136" s="57">
        <f t="shared" si="32"/>
        <v>1140.2313999999999</v>
      </c>
      <c r="F136" s="58">
        <v>116.6</v>
      </c>
      <c r="G136" s="57">
        <f t="shared" si="39"/>
        <v>1302.3677441543998</v>
      </c>
      <c r="H136" s="57">
        <f t="shared" si="33"/>
        <v>1276.8311217199998</v>
      </c>
      <c r="I136" s="57">
        <v>110</v>
      </c>
      <c r="J136" s="57">
        <f t="shared" si="34"/>
        <v>1475.582654126935</v>
      </c>
      <c r="K136" s="57">
        <f t="shared" si="35"/>
        <v>1432.6045185698397</v>
      </c>
      <c r="L136" s="57">
        <v>110</v>
      </c>
      <c r="M136" s="57">
        <f t="shared" si="36"/>
        <v>1647.5175449858057</v>
      </c>
      <c r="N136" s="57">
        <f t="shared" si="37"/>
        <v>1599.5315970735976</v>
      </c>
      <c r="O136" s="57">
        <v>108.4</v>
      </c>
    </row>
    <row r="137" spans="1:15" ht="30" customHeight="1">
      <c r="A137" s="54" t="s">
        <v>175</v>
      </c>
      <c r="B137" s="56">
        <v>16.100000000000001</v>
      </c>
      <c r="C137" s="56">
        <v>28.5</v>
      </c>
      <c r="D137" s="57">
        <f t="shared" si="38"/>
        <v>19.176066000000002</v>
      </c>
      <c r="E137" s="57">
        <f t="shared" si="32"/>
        <v>18.837000000000003</v>
      </c>
      <c r="F137" s="58">
        <v>117</v>
      </c>
      <c r="G137" s="57">
        <f t="shared" si="39"/>
        <v>21.515546052000005</v>
      </c>
      <c r="H137" s="57">
        <f t="shared" si="33"/>
        <v>21.093672600000005</v>
      </c>
      <c r="I137" s="57">
        <v>110</v>
      </c>
      <c r="J137" s="57">
        <f t="shared" si="34"/>
        <v>24.487918739083803</v>
      </c>
      <c r="K137" s="57">
        <f t="shared" si="35"/>
        <v>23.774678387460003</v>
      </c>
      <c r="L137" s="57">
        <v>110.5</v>
      </c>
      <c r="M137" s="57">
        <f t="shared" si="36"/>
        <v>27.366473586863108</v>
      </c>
      <c r="N137" s="57">
        <f t="shared" si="37"/>
        <v>26.569391831905929</v>
      </c>
      <c r="O137" s="57">
        <v>108.5</v>
      </c>
    </row>
    <row r="138" spans="1:15" ht="43.5" customHeight="1">
      <c r="A138" s="54" t="s">
        <v>176</v>
      </c>
      <c r="B138" s="56">
        <v>108388.4</v>
      </c>
      <c r="C138" s="56">
        <v>97.1</v>
      </c>
      <c r="D138" s="57">
        <f t="shared" si="38"/>
        <v>128655.73013919999</v>
      </c>
      <c r="E138" s="57">
        <f t="shared" si="32"/>
        <v>126380.8744</v>
      </c>
      <c r="F138" s="58">
        <v>116.6</v>
      </c>
      <c r="G138" s="57">
        <f t="shared" si="39"/>
        <v>145007.87343989231</v>
      </c>
      <c r="H138" s="57">
        <f t="shared" si="33"/>
        <v>142164.58180381599</v>
      </c>
      <c r="I138" s="57">
        <v>110.5</v>
      </c>
      <c r="J138" s="57">
        <f t="shared" si="34"/>
        <v>163845.8462784687</v>
      </c>
      <c r="K138" s="57">
        <f t="shared" si="35"/>
        <v>159073.63716356186</v>
      </c>
      <c r="L138" s="57">
        <v>109.7</v>
      </c>
      <c r="M138" s="57">
        <f t="shared" si="36"/>
        <v>185468.58261183824</v>
      </c>
      <c r="N138" s="57">
        <f t="shared" si="37"/>
        <v>180066.58506003712</v>
      </c>
      <c r="O138" s="57">
        <v>109.9</v>
      </c>
    </row>
    <row r="139" spans="1:15" ht="43.5" customHeight="1">
      <c r="A139" s="54" t="s">
        <v>177</v>
      </c>
      <c r="B139" s="56">
        <v>564</v>
      </c>
      <c r="C139" s="56">
        <v>89.2</v>
      </c>
      <c r="D139" s="57">
        <f t="shared" si="38"/>
        <v>671.75783999999999</v>
      </c>
      <c r="E139" s="57">
        <f t="shared" si="32"/>
        <v>659.88</v>
      </c>
      <c r="F139" s="58">
        <v>117</v>
      </c>
      <c r="G139" s="57">
        <f t="shared" si="39"/>
        <v>751.65671748959994</v>
      </c>
      <c r="H139" s="57">
        <f t="shared" si="33"/>
        <v>736.91835047999996</v>
      </c>
      <c r="I139" s="57">
        <v>109.7</v>
      </c>
      <c r="J139" s="57">
        <f t="shared" si="34"/>
        <v>843.11079030655969</v>
      </c>
      <c r="K139" s="57">
        <f t="shared" si="35"/>
        <v>818.55416534617439</v>
      </c>
      <c r="L139" s="57">
        <v>108.9</v>
      </c>
      <c r="M139" s="57">
        <f t="shared" si="36"/>
        <v>952.63931307528492</v>
      </c>
      <c r="N139" s="57">
        <f t="shared" si="37"/>
        <v>924.89253696629601</v>
      </c>
      <c r="O139" s="57">
        <v>109.7</v>
      </c>
    </row>
    <row r="140" spans="1:15" ht="43.5" customHeight="1">
      <c r="A140" s="54" t="s">
        <v>178</v>
      </c>
      <c r="B140" s="56">
        <v>99283</v>
      </c>
      <c r="C140" s="56">
        <v>62.4</v>
      </c>
      <c r="D140" s="57">
        <f t="shared" si="38"/>
        <v>119060.57073200001</v>
      </c>
      <c r="E140" s="57">
        <f t="shared" si="32"/>
        <v>116955.37400000001</v>
      </c>
      <c r="F140" s="58">
        <v>117.8</v>
      </c>
      <c r="G140" s="57">
        <f t="shared" si="39"/>
        <v>132250.10075769096</v>
      </c>
      <c r="H140" s="57">
        <f t="shared" si="33"/>
        <v>129656.96152714801</v>
      </c>
      <c r="I140" s="57">
        <v>108.9</v>
      </c>
      <c r="J140" s="57">
        <f t="shared" si="34"/>
        <v>147932.31770553795</v>
      </c>
      <c r="K140" s="57">
        <f t="shared" si="35"/>
        <v>143623.60942285237</v>
      </c>
      <c r="L140" s="57">
        <v>108.6</v>
      </c>
      <c r="M140" s="57">
        <f t="shared" si="36"/>
        <v>165931.24280077076</v>
      </c>
      <c r="N140" s="57">
        <f t="shared" si="37"/>
        <v>161098.29398133085</v>
      </c>
      <c r="O140" s="57">
        <v>108.9</v>
      </c>
    </row>
    <row r="141" spans="1:15" ht="43.5" customHeight="1">
      <c r="A141" s="54" t="s">
        <v>179</v>
      </c>
      <c r="B141" s="56">
        <v>242883.3</v>
      </c>
      <c r="C141" s="56">
        <v>134.19999999999999</v>
      </c>
      <c r="D141" s="57">
        <f t="shared" si="38"/>
        <v>292750.15608959994</v>
      </c>
      <c r="E141" s="57">
        <f t="shared" si="32"/>
        <v>287573.82719999994</v>
      </c>
      <c r="F141" s="58">
        <v>118.39999999999999</v>
      </c>
      <c r="G141" s="57">
        <f t="shared" si="39"/>
        <v>324285.20290357166</v>
      </c>
      <c r="H141" s="57">
        <f t="shared" si="33"/>
        <v>317926.66951330553</v>
      </c>
      <c r="I141" s="57">
        <v>108.6</v>
      </c>
      <c r="J141" s="57">
        <f t="shared" si="34"/>
        <v>365411.05233580264</v>
      </c>
      <c r="K141" s="57">
        <f t="shared" si="35"/>
        <v>354768.01197650738</v>
      </c>
      <c r="L141" s="57">
        <v>109.4</v>
      </c>
      <c r="M141" s="57">
        <f t="shared" si="36"/>
        <v>408741.49492178217</v>
      </c>
      <c r="N141" s="57">
        <f t="shared" si="37"/>
        <v>396836.40283668169</v>
      </c>
      <c r="O141" s="57">
        <v>108.6</v>
      </c>
    </row>
    <row r="142" spans="1:15" ht="44.25" customHeight="1">
      <c r="A142" s="54" t="s">
        <v>180</v>
      </c>
      <c r="B142" s="56">
        <v>56506.6</v>
      </c>
      <c r="C142" s="56">
        <v>121.8</v>
      </c>
      <c r="D142" s="57">
        <f t="shared" si="38"/>
        <v>67302.750996000002</v>
      </c>
      <c r="E142" s="57">
        <f t="shared" si="32"/>
        <v>66112.722000000009</v>
      </c>
      <c r="F142" s="58">
        <v>117</v>
      </c>
      <c r="G142" s="57">
        <f t="shared" si="39"/>
        <v>74552.603333289124</v>
      </c>
      <c r="H142" s="57">
        <f t="shared" si="33"/>
        <v>73090.787581655997</v>
      </c>
      <c r="I142" s="57">
        <v>108.6</v>
      </c>
      <c r="J142" s="57">
        <f t="shared" si="34"/>
        <v>84468.099576616587</v>
      </c>
      <c r="K142" s="57">
        <f t="shared" si="35"/>
        <v>82007.863666618039</v>
      </c>
      <c r="L142" s="57">
        <v>110</v>
      </c>
      <c r="M142" s="57">
        <f t="shared" si="36"/>
        <v>95180.3439649231</v>
      </c>
      <c r="N142" s="57">
        <f t="shared" si="37"/>
        <v>92408.100936818548</v>
      </c>
      <c r="O142" s="57">
        <v>109.4</v>
      </c>
    </row>
    <row r="143" spans="1:15" ht="43.5" customHeight="1">
      <c r="A143" s="54" t="s">
        <v>181</v>
      </c>
      <c r="B143" s="56">
        <v>30417.4</v>
      </c>
      <c r="C143" s="56">
        <v>72.900000000000006</v>
      </c>
      <c r="D143" s="57">
        <f t="shared" si="38"/>
        <v>36228.948444000001</v>
      </c>
      <c r="E143" s="57">
        <f t="shared" si="32"/>
        <v>35588.358</v>
      </c>
      <c r="F143" s="58">
        <v>117</v>
      </c>
      <c r="G143" s="57">
        <f t="shared" si="39"/>
        <v>44344.232895456</v>
      </c>
      <c r="H143" s="57">
        <f t="shared" si="33"/>
        <v>43474.738132800005</v>
      </c>
      <c r="I143" s="57">
        <v>120</v>
      </c>
      <c r="J143" s="57">
        <f t="shared" si="34"/>
        <v>50470.388669963249</v>
      </c>
      <c r="K143" s="57">
        <f t="shared" si="35"/>
        <v>49000.377349478884</v>
      </c>
      <c r="L143" s="57">
        <v>110.5</v>
      </c>
      <c r="M143" s="57">
        <f t="shared" si="36"/>
        <v>57182.950363068354</v>
      </c>
      <c r="N143" s="57">
        <f t="shared" si="37"/>
        <v>55517.427536959571</v>
      </c>
      <c r="O143" s="57">
        <v>110</v>
      </c>
    </row>
    <row r="144" spans="1:15" ht="43.5" customHeight="1">
      <c r="A144" s="54" t="s">
        <v>182</v>
      </c>
      <c r="B144" s="56">
        <v>219.7</v>
      </c>
      <c r="C144" s="56">
        <v>140.69999999999999</v>
      </c>
      <c r="D144" s="57">
        <f t="shared" si="38"/>
        <v>260.78126359999993</v>
      </c>
      <c r="E144" s="57">
        <f t="shared" si="32"/>
        <v>256.17019999999997</v>
      </c>
      <c r="F144" s="58">
        <v>116.6</v>
      </c>
      <c r="G144" s="57">
        <f t="shared" si="39"/>
        <v>319.19626664639992</v>
      </c>
      <c r="H144" s="57">
        <f t="shared" si="33"/>
        <v>312.93751631999993</v>
      </c>
      <c r="I144" s="57">
        <v>120</v>
      </c>
      <c r="J144" s="57">
        <f t="shared" si="34"/>
        <v>366.58095243005801</v>
      </c>
      <c r="K144" s="57">
        <f t="shared" si="35"/>
        <v>355.90383731073592</v>
      </c>
      <c r="L144" s="57">
        <v>111.5</v>
      </c>
      <c r="M144" s="57">
        <f t="shared" si="36"/>
        <v>417.22411100827054</v>
      </c>
      <c r="N144" s="57">
        <f t="shared" si="37"/>
        <v>405.07195243521414</v>
      </c>
      <c r="O144" s="57">
        <v>110.5</v>
      </c>
    </row>
    <row r="145" spans="1:15" ht="43.5" customHeight="1">
      <c r="A145" s="54" t="s">
        <v>183</v>
      </c>
      <c r="B145" s="56">
        <v>1584.6</v>
      </c>
      <c r="C145" s="56">
        <v>3</v>
      </c>
      <c r="D145" s="57">
        <f t="shared" si="38"/>
        <v>1874.4486935999996</v>
      </c>
      <c r="E145" s="57">
        <f t="shared" si="32"/>
        <v>1841.3051999999996</v>
      </c>
      <c r="F145" s="58">
        <v>116.19999999999999</v>
      </c>
      <c r="G145" s="57">
        <f t="shared" si="39"/>
        <v>2091.6598082143673</v>
      </c>
      <c r="H145" s="57">
        <f t="shared" si="33"/>
        <v>2050.6468707983995</v>
      </c>
      <c r="I145" s="57">
        <v>109.4</v>
      </c>
      <c r="J145" s="57">
        <f t="shared" si="34"/>
        <v>2369.850562706878</v>
      </c>
      <c r="K145" s="57">
        <f t="shared" si="35"/>
        <v>2300.8257890358041</v>
      </c>
      <c r="L145" s="57">
        <v>110</v>
      </c>
      <c r="M145" s="57">
        <f t="shared" si="36"/>
        <v>2677.7178493081287</v>
      </c>
      <c r="N145" s="57">
        <f t="shared" si="37"/>
        <v>2599.7260672894454</v>
      </c>
      <c r="O145" s="57">
        <v>109.7</v>
      </c>
    </row>
    <row r="146" spans="1:15" ht="43.5" customHeight="1">
      <c r="A146" s="54" t="s">
        <v>184</v>
      </c>
      <c r="B146" s="56">
        <v>115062.9</v>
      </c>
      <c r="C146" s="56">
        <v>86.3</v>
      </c>
      <c r="D146" s="57">
        <f t="shared" si="38"/>
        <v>137046.81767399999</v>
      </c>
      <c r="E146" s="57">
        <f t="shared" si="32"/>
        <v>134623.59299999999</v>
      </c>
      <c r="F146" s="58">
        <v>117</v>
      </c>
      <c r="G146" s="57">
        <f t="shared" si="39"/>
        <v>153766.52943022799</v>
      </c>
      <c r="H146" s="57">
        <f t="shared" si="33"/>
        <v>150751.4994414</v>
      </c>
      <c r="I146" s="57">
        <v>110</v>
      </c>
      <c r="J146" s="57">
        <f t="shared" si="34"/>
        <v>175009.37547101398</v>
      </c>
      <c r="K146" s="57">
        <f t="shared" si="35"/>
        <v>169912.01502040192</v>
      </c>
      <c r="L146" s="57">
        <v>110.5</v>
      </c>
      <c r="M146" s="57">
        <f t="shared" si="36"/>
        <v>196302.76618457225</v>
      </c>
      <c r="N146" s="57">
        <f t="shared" si="37"/>
        <v>190585.20988793421</v>
      </c>
      <c r="O146" s="57">
        <v>108.9</v>
      </c>
    </row>
    <row r="147" spans="1:15" ht="44.25" customHeight="1">
      <c r="A147" s="54" t="s">
        <v>185</v>
      </c>
      <c r="B147" s="56">
        <v>25073.200000000001</v>
      </c>
      <c r="C147" s="56">
        <v>69.099999999999994</v>
      </c>
      <c r="D147" s="57">
        <f t="shared" si="38"/>
        <v>29863.685592000002</v>
      </c>
      <c r="E147" s="57">
        <f t="shared" si="32"/>
        <v>29335.644</v>
      </c>
      <c r="F147" s="58">
        <v>117</v>
      </c>
      <c r="G147" s="57">
        <f t="shared" si="39"/>
        <v>33659.360030743199</v>
      </c>
      <c r="H147" s="57">
        <f t="shared" si="33"/>
        <v>32999.372579160001</v>
      </c>
      <c r="I147" s="57">
        <v>110.5</v>
      </c>
      <c r="J147" s="57">
        <f t="shared" si="34"/>
        <v>38136.054914832042</v>
      </c>
      <c r="K147" s="57">
        <f t="shared" si="35"/>
        <v>37025.296033817518</v>
      </c>
      <c r="L147" s="57">
        <v>110</v>
      </c>
      <c r="M147" s="57">
        <f t="shared" si="36"/>
        <v>42658.228306632824</v>
      </c>
      <c r="N147" s="57">
        <f t="shared" si="37"/>
        <v>41415.755637507595</v>
      </c>
      <c r="O147" s="57">
        <v>108.6</v>
      </c>
    </row>
    <row r="148" spans="1:15" ht="43.5" customHeight="1">
      <c r="A148" s="54" t="s">
        <v>186</v>
      </c>
      <c r="B148" s="56">
        <v>5394.6</v>
      </c>
      <c r="C148" s="56">
        <v>24.3</v>
      </c>
      <c r="D148" s="57">
        <f t="shared" si="38"/>
        <v>6425.292276000001</v>
      </c>
      <c r="E148" s="57">
        <f t="shared" si="32"/>
        <v>6311.6820000000007</v>
      </c>
      <c r="F148" s="58">
        <v>117</v>
      </c>
      <c r="G148" s="57">
        <f t="shared" si="39"/>
        <v>7189.5165393074412</v>
      </c>
      <c r="H148" s="57">
        <f t="shared" si="33"/>
        <v>7048.5456267720019</v>
      </c>
      <c r="I148" s="57">
        <v>109.7</v>
      </c>
      <c r="J148" s="57">
        <f t="shared" si="34"/>
        <v>8182.7482492127629</v>
      </c>
      <c r="K148" s="57">
        <f t="shared" si="35"/>
        <v>7944.4157759347218</v>
      </c>
      <c r="L148" s="57">
        <v>110.5</v>
      </c>
      <c r="M148" s="57">
        <f t="shared" si="36"/>
        <v>9220.4843821779286</v>
      </c>
      <c r="N148" s="57">
        <f t="shared" si="37"/>
        <v>8951.9265846387643</v>
      </c>
      <c r="O148" s="57">
        <v>109.4</v>
      </c>
    </row>
    <row r="149" spans="1:15" ht="43.5" customHeight="1">
      <c r="A149" s="54" t="s">
        <v>187</v>
      </c>
      <c r="B149" s="56">
        <v>3005.1</v>
      </c>
      <c r="C149" s="56">
        <v>10.4</v>
      </c>
      <c r="D149" s="57">
        <f t="shared" si="38"/>
        <v>3563.9584469999995</v>
      </c>
      <c r="E149" s="57">
        <f t="shared" si="32"/>
        <v>3500.9414999999995</v>
      </c>
      <c r="F149" s="58">
        <v>116.5</v>
      </c>
      <c r="G149" s="57">
        <f t="shared" si="39"/>
        <v>3958.7737637586597</v>
      </c>
      <c r="H149" s="57">
        <f t="shared" si="33"/>
        <v>3881.1507487829995</v>
      </c>
      <c r="I149" s="57">
        <v>108.9</v>
      </c>
      <c r="J149" s="57">
        <f t="shared" si="34"/>
        <v>4473.0580634085472</v>
      </c>
      <c r="K149" s="57">
        <f t="shared" si="35"/>
        <v>4342.7748188432497</v>
      </c>
      <c r="L149" s="57">
        <v>109.7</v>
      </c>
      <c r="M149" s="57">
        <f t="shared" si="36"/>
        <v>5067.9747858418841</v>
      </c>
      <c r="N149" s="57">
        <f t="shared" si="37"/>
        <v>4920.3638697494016</v>
      </c>
      <c r="O149" s="57">
        <v>110</v>
      </c>
    </row>
    <row r="150" spans="1:15" ht="43.5" customHeight="1">
      <c r="A150" s="54" t="s">
        <v>188</v>
      </c>
      <c r="B150" s="56">
        <v>133182.1</v>
      </c>
      <c r="C150" s="56">
        <v>87.7</v>
      </c>
      <c r="D150" s="57">
        <f t="shared" si="38"/>
        <v>158627.872026</v>
      </c>
      <c r="E150" s="57">
        <f t="shared" si="32"/>
        <v>155823.057</v>
      </c>
      <c r="F150" s="58">
        <v>117</v>
      </c>
      <c r="G150" s="57">
        <f t="shared" si="39"/>
        <v>175715.26640064071</v>
      </c>
      <c r="H150" s="57">
        <f t="shared" si="33"/>
        <v>172269.86902023599</v>
      </c>
      <c r="I150" s="57">
        <v>108.6</v>
      </c>
      <c r="J150" s="57">
        <f t="shared" si="34"/>
        <v>197094.54286360671</v>
      </c>
      <c r="K150" s="57">
        <f t="shared" si="35"/>
        <v>191353.92511029777</v>
      </c>
      <c r="L150" s="57">
        <v>108.9</v>
      </c>
      <c r="M150" s="57">
        <f t="shared" si="36"/>
        <v>224323.15396021397</v>
      </c>
      <c r="N150" s="57">
        <f t="shared" si="37"/>
        <v>217789.46986428541</v>
      </c>
      <c r="O150" s="57">
        <v>110.5</v>
      </c>
    </row>
    <row r="151" spans="1:15" ht="43.5" customHeight="1">
      <c r="A151" s="54" t="s">
        <v>189</v>
      </c>
      <c r="B151" s="56">
        <v>1855</v>
      </c>
      <c r="C151" s="56">
        <v>26</v>
      </c>
      <c r="D151" s="57">
        <f t="shared" si="38"/>
        <v>2181.0904500000001</v>
      </c>
      <c r="E151" s="57">
        <f t="shared" si="32"/>
        <v>2142.5250000000001</v>
      </c>
      <c r="F151" s="58">
        <v>115.5</v>
      </c>
      <c r="G151" s="57">
        <f t="shared" si="39"/>
        <v>2447.1834849000002</v>
      </c>
      <c r="H151" s="57">
        <f t="shared" si="33"/>
        <v>2399.1994950000003</v>
      </c>
      <c r="I151" s="57">
        <v>110</v>
      </c>
      <c r="J151" s="57">
        <f t="shared" si="34"/>
        <v>2737.370502539442</v>
      </c>
      <c r="K151" s="57">
        <f t="shared" si="35"/>
        <v>2657.6412646014001</v>
      </c>
      <c r="L151" s="57">
        <v>108.6</v>
      </c>
      <c r="M151" s="57">
        <f t="shared" si="36"/>
        <v>3092.9823045243415</v>
      </c>
      <c r="N151" s="57">
        <f t="shared" si="37"/>
        <v>3002.8954412857684</v>
      </c>
      <c r="O151" s="57">
        <v>109.7</v>
      </c>
    </row>
    <row r="152" spans="1:15" ht="44.25" customHeight="1">
      <c r="A152" s="54" t="s">
        <v>190</v>
      </c>
      <c r="B152" s="56">
        <v>134964.4</v>
      </c>
      <c r="C152" s="56">
        <v>69</v>
      </c>
      <c r="D152" s="57">
        <f t="shared" si="38"/>
        <v>160750.69826399998</v>
      </c>
      <c r="E152" s="57">
        <f t="shared" si="32"/>
        <v>157908.348</v>
      </c>
      <c r="F152" s="58">
        <v>117</v>
      </c>
      <c r="G152" s="57">
        <f t="shared" si="39"/>
        <v>180362.28345220801</v>
      </c>
      <c r="H152" s="57">
        <f t="shared" si="33"/>
        <v>176825.7680904</v>
      </c>
      <c r="I152" s="57">
        <v>110</v>
      </c>
      <c r="J152" s="57">
        <f t="shared" si="34"/>
        <v>203235.82823961705</v>
      </c>
      <c r="K152" s="57">
        <f t="shared" si="35"/>
        <v>197316.3380967156</v>
      </c>
      <c r="L152" s="57">
        <v>109.4</v>
      </c>
      <c r="M152" s="57">
        <f t="shared" si="36"/>
        <v>227963.53146153127</v>
      </c>
      <c r="N152" s="57">
        <f t="shared" si="37"/>
        <v>221323.81695294299</v>
      </c>
      <c r="O152" s="57">
        <v>108.9</v>
      </c>
    </row>
    <row r="153" spans="1:15" ht="43.5" customHeight="1">
      <c r="A153" s="54" t="s">
        <v>191</v>
      </c>
      <c r="B153" s="56">
        <v>107780.2</v>
      </c>
      <c r="C153" s="56">
        <v>99.3</v>
      </c>
      <c r="D153" s="57">
        <f t="shared" si="38"/>
        <v>128043.52428119998</v>
      </c>
      <c r="E153" s="57">
        <f t="shared" si="32"/>
        <v>125779.49339999999</v>
      </c>
      <c r="F153" s="58">
        <v>116.7</v>
      </c>
      <c r="G153" s="57">
        <f t="shared" si="39"/>
        <v>144317.85621734048</v>
      </c>
      <c r="H153" s="57">
        <f t="shared" si="33"/>
        <v>141488.09433072596</v>
      </c>
      <c r="I153" s="57">
        <v>110.5</v>
      </c>
      <c r="J153" s="57">
        <f t="shared" si="34"/>
        <v>163512.13109424675</v>
      </c>
      <c r="K153" s="57">
        <f t="shared" si="35"/>
        <v>158749.64183907452</v>
      </c>
      <c r="L153" s="57">
        <v>110</v>
      </c>
      <c r="M153" s="57">
        <f t="shared" si="36"/>
        <v>182901.3995994025</v>
      </c>
      <c r="N153" s="57">
        <f t="shared" si="37"/>
        <v>177574.17436835196</v>
      </c>
      <c r="O153" s="57">
        <v>108.6</v>
      </c>
    </row>
    <row r="154" spans="1:15" ht="43.5" customHeight="1">
      <c r="A154" s="54" t="s">
        <v>192</v>
      </c>
      <c r="B154" s="56">
        <v>31848.6</v>
      </c>
      <c r="C154" s="56">
        <v>24.7</v>
      </c>
      <c r="D154" s="57">
        <f t="shared" si="38"/>
        <v>37933.593515999994</v>
      </c>
      <c r="E154" s="57">
        <f t="shared" si="32"/>
        <v>37262.861999999994</v>
      </c>
      <c r="F154" s="58">
        <v>117</v>
      </c>
      <c r="G154" s="57">
        <f t="shared" si="39"/>
        <v>42445.415128793036</v>
      </c>
      <c r="H154" s="57">
        <f t="shared" si="33"/>
        <v>41613.152087051996</v>
      </c>
      <c r="I154" s="57">
        <v>109.7</v>
      </c>
      <c r="J154" s="57">
        <f t="shared" si="34"/>
        <v>48309.249228835797</v>
      </c>
      <c r="K154" s="57">
        <f t="shared" si="35"/>
        <v>46902.183717316308</v>
      </c>
      <c r="L154" s="57">
        <v>110.5</v>
      </c>
      <c r="M154" s="57">
        <f t="shared" si="36"/>
        <v>54435.828216036753</v>
      </c>
      <c r="N154" s="57">
        <f t="shared" si="37"/>
        <v>52850.318656346361</v>
      </c>
      <c r="O154" s="57">
        <v>109.4</v>
      </c>
    </row>
    <row r="155" spans="1:15" ht="43.5" customHeight="1">
      <c r="A155" s="54" t="s">
        <v>193</v>
      </c>
      <c r="B155" s="56">
        <v>447319.9</v>
      </c>
      <c r="C155" s="56">
        <v>84.7</v>
      </c>
      <c r="D155" s="57">
        <f t="shared" si="38"/>
        <v>532784.84009399998</v>
      </c>
      <c r="E155" s="57">
        <f t="shared" si="32"/>
        <v>523364.28300000005</v>
      </c>
      <c r="F155" s="58">
        <v>117</v>
      </c>
      <c r="G155" s="57">
        <f t="shared" si="39"/>
        <v>591806.74467961339</v>
      </c>
      <c r="H155" s="57">
        <f t="shared" si="33"/>
        <v>580202.690862366</v>
      </c>
      <c r="I155" s="57">
        <v>108.9</v>
      </c>
      <c r="J155" s="57">
        <f t="shared" si="34"/>
        <v>668688.35888094199</v>
      </c>
      <c r="K155" s="57">
        <f t="shared" si="35"/>
        <v>649211.99891353596</v>
      </c>
      <c r="L155" s="57">
        <v>109.7</v>
      </c>
      <c r="M155" s="57">
        <f t="shared" si="36"/>
        <v>757623.91061210725</v>
      </c>
      <c r="N155" s="57">
        <f t="shared" si="37"/>
        <v>735557.19476903614</v>
      </c>
      <c r="O155" s="57">
        <v>110</v>
      </c>
    </row>
    <row r="156" spans="1:15" ht="30" customHeight="1">
      <c r="A156" s="54" t="s">
        <v>194</v>
      </c>
      <c r="B156" s="56">
        <v>0</v>
      </c>
      <c r="C156" s="56">
        <v>0</v>
      </c>
      <c r="D156" s="57">
        <f t="shared" si="38"/>
        <v>0</v>
      </c>
      <c r="E156" s="57">
        <f t="shared" si="32"/>
        <v>0</v>
      </c>
      <c r="F156" s="58">
        <v>117</v>
      </c>
      <c r="G156" s="57">
        <f t="shared" si="39"/>
        <v>0</v>
      </c>
      <c r="H156" s="57">
        <f t="shared" si="33"/>
        <v>0</v>
      </c>
      <c r="I156" s="57">
        <v>0</v>
      </c>
      <c r="J156" s="57">
        <f t="shared" si="34"/>
        <v>0</v>
      </c>
      <c r="K156" s="57">
        <f t="shared" si="35"/>
        <v>0</v>
      </c>
      <c r="L156" s="57">
        <v>0</v>
      </c>
      <c r="M156" s="57">
        <f t="shared" si="36"/>
        <v>0</v>
      </c>
      <c r="N156" s="57">
        <f t="shared" si="37"/>
        <v>0</v>
      </c>
      <c r="O156" s="57">
        <v>0</v>
      </c>
    </row>
    <row r="157" spans="1:15" ht="30" customHeight="1">
      <c r="A157" s="54" t="s">
        <v>195</v>
      </c>
      <c r="B157" s="56">
        <v>14.4</v>
      </c>
      <c r="C157" s="56">
        <v>0</v>
      </c>
      <c r="D157" s="57">
        <f t="shared" si="38"/>
        <v>17.151263999999998</v>
      </c>
      <c r="E157" s="57">
        <f t="shared" si="32"/>
        <v>16.847999999999999</v>
      </c>
      <c r="F157" s="58">
        <v>117</v>
      </c>
      <c r="G157" s="57">
        <f t="shared" si="39"/>
        <v>20.993147135999997</v>
      </c>
      <c r="H157" s="57">
        <f t="shared" si="33"/>
        <v>20.581516799999999</v>
      </c>
      <c r="I157" s="57">
        <v>120</v>
      </c>
      <c r="J157" s="57">
        <f t="shared" si="34"/>
        <v>23.893350412838394</v>
      </c>
      <c r="K157" s="57">
        <f t="shared" si="35"/>
        <v>23.197427585279996</v>
      </c>
      <c r="L157" s="57">
        <v>110.5</v>
      </c>
      <c r="M157" s="57">
        <f t="shared" si="36"/>
        <v>26.997335564970232</v>
      </c>
      <c r="N157" s="57">
        <f t="shared" si="37"/>
        <v>26.211005402883721</v>
      </c>
      <c r="O157" s="57">
        <v>109.7</v>
      </c>
    </row>
    <row r="158" spans="1:15" ht="18" customHeight="1">
      <c r="A158" s="54" t="s">
        <v>196</v>
      </c>
      <c r="B158" s="56">
        <v>6179.5</v>
      </c>
      <c r="C158" s="56">
        <v>141.19999999999999</v>
      </c>
      <c r="D158" s="57">
        <f t="shared" si="38"/>
        <v>7750.1805920000006</v>
      </c>
      <c r="E158" s="57">
        <f t="shared" si="32"/>
        <v>7613.1440000000002</v>
      </c>
      <c r="F158" s="57">
        <v>123.2</v>
      </c>
      <c r="G158" s="57">
        <f t="shared" si="39"/>
        <v>9486.2210446079989</v>
      </c>
      <c r="H158" s="57">
        <f t="shared" si="33"/>
        <v>9300.2167104</v>
      </c>
      <c r="I158" s="57">
        <v>120</v>
      </c>
      <c r="J158" s="57">
        <f t="shared" si="34"/>
        <v>10718.576020513026</v>
      </c>
      <c r="K158" s="57">
        <f t="shared" si="35"/>
        <v>10406.384485934976</v>
      </c>
      <c r="L158" s="57">
        <v>109.7</v>
      </c>
      <c r="M158" s="57">
        <f t="shared" si="36"/>
        <v>12022.705164928848</v>
      </c>
      <c r="N158" s="57">
        <f t="shared" si="37"/>
        <v>11672.529286338688</v>
      </c>
      <c r="O158" s="57">
        <v>108.9</v>
      </c>
    </row>
    <row r="159" spans="1:15" ht="30" customHeight="1">
      <c r="A159" s="54" t="s">
        <v>197</v>
      </c>
      <c r="B159" s="56">
        <v>499.6</v>
      </c>
      <c r="C159" s="56">
        <v>100.6</v>
      </c>
      <c r="D159" s="57">
        <f t="shared" si="38"/>
        <v>639.30114960000003</v>
      </c>
      <c r="E159" s="57">
        <f t="shared" si="32"/>
        <v>627.99720000000002</v>
      </c>
      <c r="F159" s="57">
        <v>125.7</v>
      </c>
      <c r="G159" s="57">
        <f t="shared" si="39"/>
        <v>713.38336681564795</v>
      </c>
      <c r="H159" s="57">
        <f t="shared" si="33"/>
        <v>699.39545766239996</v>
      </c>
      <c r="I159" s="57">
        <v>109.4</v>
      </c>
      <c r="J159" s="57">
        <f t="shared" si="34"/>
        <v>800.18072105610781</v>
      </c>
      <c r="K159" s="57">
        <f t="shared" si="35"/>
        <v>776.87448646224061</v>
      </c>
      <c r="L159" s="57">
        <v>108.9</v>
      </c>
      <c r="M159" s="57">
        <f t="shared" si="36"/>
        <v>895.06615095894097</v>
      </c>
      <c r="N159" s="57">
        <f t="shared" si="37"/>
        <v>868.99626306693301</v>
      </c>
      <c r="O159" s="57">
        <v>108.6</v>
      </c>
    </row>
    <row r="160" spans="1:15" ht="18" customHeight="1">
      <c r="A160" s="54" t="s">
        <v>198</v>
      </c>
      <c r="B160" s="56">
        <v>543.29999999999995</v>
      </c>
      <c r="C160" s="56">
        <v>146.30000000000001</v>
      </c>
      <c r="D160" s="57">
        <f t="shared" si="38"/>
        <v>642.67826279999997</v>
      </c>
      <c r="E160" s="57">
        <f t="shared" si="32"/>
        <v>631.31459999999993</v>
      </c>
      <c r="F160" s="58">
        <v>116.19999999999999</v>
      </c>
      <c r="G160" s="57">
        <f t="shared" si="39"/>
        <v>717.15181989326402</v>
      </c>
      <c r="H160" s="57">
        <f t="shared" si="33"/>
        <v>703.09001950319998</v>
      </c>
      <c r="I160" s="57">
        <v>109.4</v>
      </c>
      <c r="J160" s="57">
        <f t="shared" si="34"/>
        <v>802.19168269620718</v>
      </c>
      <c r="K160" s="57">
        <f t="shared" si="35"/>
        <v>778.8268764040846</v>
      </c>
      <c r="L160" s="57">
        <v>108.6</v>
      </c>
      <c r="M160" s="57">
        <f t="shared" si="36"/>
        <v>903.92563189574025</v>
      </c>
      <c r="N160" s="57">
        <f t="shared" si="37"/>
        <v>877.59770086965068</v>
      </c>
      <c r="O160" s="57">
        <v>109.4</v>
      </c>
    </row>
    <row r="161" spans="1:15" ht="34.5" customHeight="1">
      <c r="A161" s="54" t="s">
        <v>199</v>
      </c>
      <c r="B161" s="56">
        <v>480</v>
      </c>
      <c r="C161" s="56">
        <v>138.9</v>
      </c>
      <c r="D161" s="57">
        <f t="shared" si="38"/>
        <v>571.7088</v>
      </c>
      <c r="E161" s="57">
        <f t="shared" si="32"/>
        <v>561.6</v>
      </c>
      <c r="F161" s="58">
        <v>117</v>
      </c>
      <c r="G161" s="57">
        <f t="shared" si="39"/>
        <v>641.45727360000001</v>
      </c>
      <c r="H161" s="57">
        <f t="shared" si="33"/>
        <v>628.87968000000001</v>
      </c>
      <c r="I161" s="57">
        <v>110</v>
      </c>
      <c r="J161" s="57">
        <f t="shared" si="34"/>
        <v>722.80688503795204</v>
      </c>
      <c r="K161" s="57">
        <f t="shared" si="35"/>
        <v>701.75425731840005</v>
      </c>
      <c r="L161" s="57">
        <v>109.4</v>
      </c>
      <c r="M161" s="57">
        <f t="shared" si="36"/>
        <v>807.02834328257416</v>
      </c>
      <c r="N161" s="57">
        <f t="shared" si="37"/>
        <v>783.52266338113998</v>
      </c>
      <c r="O161" s="57">
        <v>108.4</v>
      </c>
    </row>
    <row r="162" spans="1:15" ht="18" customHeight="1">
      <c r="A162" s="54" t="s">
        <v>200</v>
      </c>
      <c r="B162" s="56">
        <v>349.1</v>
      </c>
      <c r="C162" s="56">
        <v>0</v>
      </c>
      <c r="D162" s="57">
        <f t="shared" si="38"/>
        <v>415.79904600000003</v>
      </c>
      <c r="E162" s="57">
        <f t="shared" si="32"/>
        <v>408.44700000000006</v>
      </c>
      <c r="F162" s="58">
        <v>117</v>
      </c>
      <c r="G162" s="57">
        <f t="shared" si="39"/>
        <v>468.64710474660001</v>
      </c>
      <c r="H162" s="57">
        <f t="shared" si="33"/>
        <v>459.45794583000003</v>
      </c>
      <c r="I162" s="57">
        <v>110.5</v>
      </c>
      <c r="J162" s="57">
        <f t="shared" si="34"/>
        <v>530.97716967789779</v>
      </c>
      <c r="K162" s="57">
        <f t="shared" si="35"/>
        <v>515.51181522126001</v>
      </c>
      <c r="L162" s="57">
        <v>110</v>
      </c>
      <c r="M162" s="57">
        <f t="shared" si="36"/>
        <v>593.39353597353477</v>
      </c>
      <c r="N162" s="57">
        <f t="shared" si="37"/>
        <v>576.11022910051918</v>
      </c>
      <c r="O162" s="57">
        <v>108.5</v>
      </c>
    </row>
    <row r="163" spans="1:15" ht="39" customHeight="1">
      <c r="A163" s="54" t="s">
        <v>201</v>
      </c>
      <c r="B163" s="56">
        <v>3001.7</v>
      </c>
      <c r="C163" s="56">
        <v>251.7</v>
      </c>
      <c r="D163" s="57">
        <f t="shared" si="38"/>
        <v>3575.2048019999993</v>
      </c>
      <c r="E163" s="57">
        <f t="shared" si="32"/>
        <v>3511.9889999999996</v>
      </c>
      <c r="F163" s="58">
        <v>117</v>
      </c>
      <c r="G163" s="57">
        <f t="shared" si="39"/>
        <v>4000.4396611498792</v>
      </c>
      <c r="H163" s="57">
        <f t="shared" si="33"/>
        <v>3921.9996677939994</v>
      </c>
      <c r="I163" s="57">
        <v>109.7</v>
      </c>
      <c r="J163" s="57">
        <f t="shared" si="34"/>
        <v>4553.1004003377348</v>
      </c>
      <c r="K163" s="57">
        <f t="shared" si="35"/>
        <v>4420.4858255706167</v>
      </c>
      <c r="L163" s="57">
        <v>110.5</v>
      </c>
      <c r="M163" s="57">
        <f t="shared" si="36"/>
        <v>5153.9730601703068</v>
      </c>
      <c r="N163" s="57">
        <f t="shared" si="37"/>
        <v>5003.8573399711713</v>
      </c>
      <c r="O163" s="57">
        <v>109.9</v>
      </c>
    </row>
    <row r="164" spans="1:15" ht="30" customHeight="1">
      <c r="A164" s="54" t="s">
        <v>202</v>
      </c>
      <c r="B164" s="56">
        <v>0.5</v>
      </c>
      <c r="C164" s="56">
        <v>0.1</v>
      </c>
      <c r="D164" s="57">
        <f t="shared" si="38"/>
        <v>0.59298499999999998</v>
      </c>
      <c r="E164" s="57">
        <f t="shared" si="32"/>
        <v>0.58250000000000002</v>
      </c>
      <c r="F164" s="58">
        <v>116.5</v>
      </c>
      <c r="G164" s="57">
        <f t="shared" si="39"/>
        <v>0.65867587829999996</v>
      </c>
      <c r="H164" s="57">
        <f t="shared" si="33"/>
        <v>0.64576066499999996</v>
      </c>
      <c r="I164" s="57">
        <v>108.9</v>
      </c>
      <c r="J164" s="57">
        <f t="shared" si="34"/>
        <v>0.75645631243363498</v>
      </c>
      <c r="K164" s="57">
        <f t="shared" si="35"/>
        <v>0.73442360430449993</v>
      </c>
      <c r="L164" s="57">
        <v>111.5</v>
      </c>
      <c r="M164" s="57">
        <f t="shared" si="36"/>
        <v>0.85472755198188854</v>
      </c>
      <c r="N164" s="57">
        <f t="shared" si="37"/>
        <v>0.82983257473969763</v>
      </c>
      <c r="O164" s="57">
        <v>109.7</v>
      </c>
    </row>
    <row r="165" spans="1:15" ht="30" customHeight="1">
      <c r="A165" s="54" t="s">
        <v>203</v>
      </c>
      <c r="B165" s="56">
        <v>0</v>
      </c>
      <c r="C165" s="56">
        <v>0</v>
      </c>
      <c r="D165" s="57">
        <f t="shared" si="38"/>
        <v>0</v>
      </c>
      <c r="E165" s="57">
        <f t="shared" si="32"/>
        <v>0</v>
      </c>
      <c r="F165" s="58">
        <v>0</v>
      </c>
      <c r="G165" s="57">
        <f t="shared" si="39"/>
        <v>0</v>
      </c>
      <c r="H165" s="57">
        <f t="shared" si="33"/>
        <v>0</v>
      </c>
      <c r="I165" s="57">
        <v>0</v>
      </c>
      <c r="J165" s="57">
        <f t="shared" si="34"/>
        <v>0</v>
      </c>
      <c r="K165" s="57">
        <f t="shared" si="35"/>
        <v>0</v>
      </c>
      <c r="L165" s="57">
        <v>0</v>
      </c>
      <c r="M165" s="57">
        <f t="shared" si="36"/>
        <v>0</v>
      </c>
      <c r="N165" s="57">
        <f t="shared" si="37"/>
        <v>0</v>
      </c>
      <c r="O165" s="57">
        <v>0</v>
      </c>
    </row>
    <row r="166" spans="1:15" ht="30" customHeight="1">
      <c r="A166" s="54" t="s">
        <v>204</v>
      </c>
      <c r="B166" s="56">
        <v>96.2</v>
      </c>
      <c r="C166" s="56">
        <v>185.4</v>
      </c>
      <c r="D166" s="57">
        <f t="shared" si="38"/>
        <v>113.110998</v>
      </c>
      <c r="E166" s="57">
        <f t="shared" si="32"/>
        <v>111.111</v>
      </c>
      <c r="F166" s="58">
        <v>115.5</v>
      </c>
      <c r="G166" s="57">
        <f t="shared" si="39"/>
        <v>126.91053975599998</v>
      </c>
      <c r="H166" s="57">
        <f t="shared" si="33"/>
        <v>124.42209779999999</v>
      </c>
      <c r="I166" s="57">
        <v>110</v>
      </c>
      <c r="J166" s="57">
        <f t="shared" si="34"/>
        <v>144.4432308232914</v>
      </c>
      <c r="K166" s="57">
        <f t="shared" si="35"/>
        <v>140.23614643037999</v>
      </c>
      <c r="L166" s="57">
        <v>110.5</v>
      </c>
      <c r="M166" s="57">
        <f t="shared" si="36"/>
        <v>161.57130913431729</v>
      </c>
      <c r="N166" s="57">
        <f t="shared" si="37"/>
        <v>156.86534867409446</v>
      </c>
      <c r="O166" s="57">
        <v>108.6</v>
      </c>
    </row>
    <row r="167" spans="1:15" ht="18" customHeight="1">
      <c r="A167" s="54" t="s">
        <v>205</v>
      </c>
      <c r="B167" s="56">
        <v>108.5</v>
      </c>
      <c r="C167" s="56">
        <v>146</v>
      </c>
      <c r="D167" s="57">
        <f t="shared" si="38"/>
        <v>129.23000999999999</v>
      </c>
      <c r="E167" s="57">
        <f t="shared" si="32"/>
        <v>126.94499999999999</v>
      </c>
      <c r="F167" s="58">
        <v>117</v>
      </c>
      <c r="G167" s="57">
        <f t="shared" si="39"/>
        <v>144.99607122</v>
      </c>
      <c r="H167" s="57">
        <f t="shared" si="33"/>
        <v>142.15301099999999</v>
      </c>
      <c r="I167" s="57">
        <v>110</v>
      </c>
      <c r="J167" s="57">
        <f t="shared" si="34"/>
        <v>164.28054869226003</v>
      </c>
      <c r="K167" s="57">
        <f t="shared" si="35"/>
        <v>159.49567834200002</v>
      </c>
      <c r="L167" s="57">
        <v>110</v>
      </c>
      <c r="M167" s="57">
        <f t="shared" si="36"/>
        <v>185.11460787741242</v>
      </c>
      <c r="N167" s="57">
        <f t="shared" si="37"/>
        <v>179.72292026933246</v>
      </c>
      <c r="O167" s="57">
        <v>109.4</v>
      </c>
    </row>
    <row r="168" spans="1:15" ht="38.25" customHeight="1">
      <c r="A168" s="54" t="s">
        <v>206</v>
      </c>
      <c r="B168" s="56">
        <v>35.799999999999997</v>
      </c>
      <c r="C168" s="56">
        <v>60</v>
      </c>
      <c r="D168" s="57">
        <f t="shared" si="38"/>
        <v>44.899500799999998</v>
      </c>
      <c r="E168" s="57">
        <f t="shared" si="32"/>
        <v>44.105599999999995</v>
      </c>
      <c r="F168" s="57">
        <v>123.2</v>
      </c>
      <c r="G168" s="57">
        <f t="shared" si="39"/>
        <v>50.606227351679998</v>
      </c>
      <c r="H168" s="57">
        <f t="shared" si="33"/>
        <v>49.613948383999997</v>
      </c>
      <c r="I168" s="57">
        <v>110.5</v>
      </c>
      <c r="J168" s="57">
        <f t="shared" si="34"/>
        <v>57.597477660314588</v>
      </c>
      <c r="K168" s="57">
        <f t="shared" si="35"/>
        <v>55.919881223606396</v>
      </c>
      <c r="L168" s="57">
        <v>110.5</v>
      </c>
      <c r="M168" s="57">
        <f t="shared" si="36"/>
        <v>65.257942189136429</v>
      </c>
      <c r="N168" s="57">
        <f t="shared" si="37"/>
        <v>63.357225426346048</v>
      </c>
      <c r="O168" s="57">
        <v>110</v>
      </c>
    </row>
    <row r="169" spans="1:15" ht="30" customHeight="1">
      <c r="A169" s="54" t="s">
        <v>207</v>
      </c>
      <c r="B169" s="56">
        <v>352.6</v>
      </c>
      <c r="C169" s="56">
        <v>0</v>
      </c>
      <c r="D169" s="57">
        <f t="shared" si="38"/>
        <v>451.19612760000001</v>
      </c>
      <c r="E169" s="57">
        <f t="shared" si="32"/>
        <v>443.21820000000008</v>
      </c>
      <c r="F169" s="57">
        <v>125.7</v>
      </c>
      <c r="G169" s="57">
        <f t="shared" si="39"/>
        <v>504.86139501674404</v>
      </c>
      <c r="H169" s="57">
        <f t="shared" si="33"/>
        <v>494.96215197720005</v>
      </c>
      <c r="I169" s="57">
        <v>109.7</v>
      </c>
      <c r="J169" s="57">
        <f t="shared" si="34"/>
        <v>570.44793884336923</v>
      </c>
      <c r="K169" s="57">
        <f t="shared" si="35"/>
        <v>553.83295033336822</v>
      </c>
      <c r="L169" s="57">
        <v>109.7</v>
      </c>
      <c r="M169" s="57">
        <f t="shared" si="36"/>
        <v>649.25532159458066</v>
      </c>
      <c r="N169" s="57">
        <f t="shared" si="37"/>
        <v>630.34497242192299</v>
      </c>
      <c r="O169" s="57">
        <v>110.5</v>
      </c>
    </row>
    <row r="170" spans="1:15" ht="18" customHeight="1">
      <c r="A170" s="54" t="s">
        <v>208</v>
      </c>
      <c r="B170" s="56">
        <v>256.5</v>
      </c>
      <c r="C170" s="56">
        <v>54.5</v>
      </c>
      <c r="D170" s="57">
        <f t="shared" si="38"/>
        <v>326.65736699999997</v>
      </c>
      <c r="E170" s="57">
        <f t="shared" si="32"/>
        <v>320.88149999999996</v>
      </c>
      <c r="F170" s="57">
        <v>125.1</v>
      </c>
      <c r="G170" s="57">
        <f t="shared" si="39"/>
        <v>362.84447011625997</v>
      </c>
      <c r="H170" s="57">
        <f t="shared" si="33"/>
        <v>355.72987266299998</v>
      </c>
      <c r="I170" s="57">
        <v>108.9</v>
      </c>
      <c r="J170" s="57">
        <f t="shared" si="34"/>
        <v>406.99175679530532</v>
      </c>
      <c r="K170" s="57">
        <f t="shared" si="35"/>
        <v>395.1376279566071</v>
      </c>
      <c r="L170" s="57">
        <v>108.9</v>
      </c>
      <c r="M170" s="57">
        <f t="shared" si="36"/>
        <v>459.86405592058344</v>
      </c>
      <c r="N170" s="57">
        <f t="shared" si="37"/>
        <v>446.46995720444994</v>
      </c>
      <c r="O170" s="57">
        <v>109.7</v>
      </c>
    </row>
    <row r="171" spans="1:15" ht="18" customHeight="1">
      <c r="A171" s="54" t="s">
        <v>209</v>
      </c>
      <c r="B171" s="56">
        <v>2363.1</v>
      </c>
      <c r="C171" s="56">
        <v>235.4</v>
      </c>
      <c r="D171" s="57">
        <f t="shared" si="38"/>
        <v>2997.422206799999</v>
      </c>
      <c r="E171" s="57">
        <f t="shared" si="32"/>
        <v>2944.4225999999994</v>
      </c>
      <c r="F171" s="57">
        <v>124.6</v>
      </c>
      <c r="G171" s="57">
        <f t="shared" si="39"/>
        <v>3320.3045269164945</v>
      </c>
      <c r="H171" s="57">
        <f t="shared" si="33"/>
        <v>3255.2005165847986</v>
      </c>
      <c r="I171" s="57">
        <v>108.6</v>
      </c>
      <c r="J171" s="57">
        <f t="shared" si="34"/>
        <v>3714.0262377182521</v>
      </c>
      <c r="K171" s="57">
        <f t="shared" si="35"/>
        <v>3605.8507162313126</v>
      </c>
      <c r="L171" s="57">
        <v>108.6</v>
      </c>
      <c r="M171" s="57">
        <f t="shared" si="36"/>
        <v>4165.9118100614323</v>
      </c>
      <c r="N171" s="57">
        <f t="shared" si="37"/>
        <v>4044.5745728751767</v>
      </c>
      <c r="O171" s="57">
        <v>108.9</v>
      </c>
    </row>
    <row r="172" spans="1:15" ht="18" customHeight="1">
      <c r="A172" s="54" t="s">
        <v>210</v>
      </c>
      <c r="B172" s="56">
        <v>93010</v>
      </c>
      <c r="C172" s="56">
        <v>96.7</v>
      </c>
      <c r="D172" s="57">
        <f t="shared" si="38"/>
        <v>108886.80699999999</v>
      </c>
      <c r="E172" s="57">
        <f t="shared" si="32"/>
        <v>106961.5</v>
      </c>
      <c r="F172" s="57">
        <v>115</v>
      </c>
      <c r="G172" s="57">
        <f t="shared" si="39"/>
        <v>0</v>
      </c>
      <c r="H172" s="57">
        <f t="shared" si="33"/>
        <v>0</v>
      </c>
      <c r="I172" s="57">
        <v>0</v>
      </c>
      <c r="J172" s="57">
        <f t="shared" si="34"/>
        <v>0</v>
      </c>
      <c r="K172" s="57">
        <f t="shared" si="35"/>
        <v>0</v>
      </c>
      <c r="L172" s="57">
        <v>109.4</v>
      </c>
      <c r="M172" s="57">
        <f t="shared" si="36"/>
        <v>0</v>
      </c>
      <c r="N172" s="57">
        <f t="shared" si="37"/>
        <v>0</v>
      </c>
      <c r="O172" s="57">
        <v>108.6</v>
      </c>
    </row>
    <row r="173" spans="1:15" ht="18" customHeight="1">
      <c r="A173" s="54" t="s">
        <v>211</v>
      </c>
      <c r="B173" s="56">
        <v>483.5</v>
      </c>
      <c r="C173" s="56">
        <v>114.7</v>
      </c>
      <c r="D173" s="57">
        <f t="shared" si="38"/>
        <v>575.87751000000003</v>
      </c>
      <c r="E173" s="57">
        <f t="shared" si="32"/>
        <v>565.69500000000005</v>
      </c>
      <c r="F173" s="57">
        <v>117</v>
      </c>
      <c r="G173" s="57">
        <f t="shared" si="39"/>
        <v>704.87407223999992</v>
      </c>
      <c r="H173" s="57">
        <f t="shared" si="33"/>
        <v>691.05301199999997</v>
      </c>
      <c r="I173" s="57">
        <v>120</v>
      </c>
      <c r="J173" s="57">
        <f t="shared" si="34"/>
        <v>798.62232384791992</v>
      </c>
      <c r="K173" s="57">
        <f t="shared" si="35"/>
        <v>775.3614794639999</v>
      </c>
      <c r="L173" s="57">
        <v>110</v>
      </c>
      <c r="M173" s="57">
        <f t="shared" si="36"/>
        <v>899.90360695831316</v>
      </c>
      <c r="N173" s="57">
        <f t="shared" si="37"/>
        <v>873.69282228962447</v>
      </c>
      <c r="O173" s="57">
        <v>109.4</v>
      </c>
    </row>
    <row r="174" spans="1:15" ht="18" customHeight="1">
      <c r="A174" s="54" t="s">
        <v>212</v>
      </c>
      <c r="B174" s="56">
        <v>674.7</v>
      </c>
      <c r="C174" s="56">
        <v>105.3</v>
      </c>
      <c r="D174" s="57">
        <f t="shared" si="38"/>
        <v>800.17395900000008</v>
      </c>
      <c r="E174" s="57">
        <f t="shared" si="32"/>
        <v>786.02550000000008</v>
      </c>
      <c r="F174" s="58">
        <v>116.5</v>
      </c>
      <c r="G174" s="57">
        <f t="shared" si="39"/>
        <v>892.89811736892023</v>
      </c>
      <c r="H174" s="57">
        <f t="shared" si="33"/>
        <v>875.39031114600016</v>
      </c>
      <c r="I174" s="57">
        <v>109.4</v>
      </c>
      <c r="J174" s="57">
        <f t="shared" si="34"/>
        <v>1016.2519922834366</v>
      </c>
      <c r="K174" s="57">
        <f t="shared" si="35"/>
        <v>986.65241969265685</v>
      </c>
      <c r="L174" s="57">
        <v>110.5</v>
      </c>
      <c r="M174" s="57">
        <f t="shared" si="36"/>
        <v>1151.4135072571337</v>
      </c>
      <c r="N174" s="57">
        <f t="shared" si="37"/>
        <v>1117.8771915117802</v>
      </c>
      <c r="O174" s="57">
        <v>110</v>
      </c>
    </row>
    <row r="175" spans="1:15" ht="18" customHeight="1">
      <c r="A175" s="54" t="s">
        <v>213</v>
      </c>
      <c r="B175" s="56">
        <v>603.1</v>
      </c>
      <c r="C175" s="56">
        <v>111.5</v>
      </c>
      <c r="D175" s="57">
        <f t="shared" si="38"/>
        <v>718.32828599999993</v>
      </c>
      <c r="E175" s="57">
        <f t="shared" si="32"/>
        <v>705.62699999999995</v>
      </c>
      <c r="F175" s="58">
        <v>117</v>
      </c>
      <c r="G175" s="57">
        <f t="shared" si="39"/>
        <v>801.5681677816799</v>
      </c>
      <c r="H175" s="57">
        <f t="shared" si="33"/>
        <v>785.85114488399995</v>
      </c>
      <c r="I175" s="57">
        <v>109.4</v>
      </c>
      <c r="J175" s="57">
        <f t="shared" si="34"/>
        <v>905.69988845819796</v>
      </c>
      <c r="K175" s="57">
        <f t="shared" si="35"/>
        <v>879.32028005650284</v>
      </c>
      <c r="L175" s="57">
        <v>109.7</v>
      </c>
      <c r="M175" s="57">
        <f t="shared" si="36"/>
        <v>1030.8223280486982</v>
      </c>
      <c r="N175" s="57">
        <f t="shared" si="37"/>
        <v>1000.7983767463088</v>
      </c>
      <c r="O175" s="57">
        <v>110.5</v>
      </c>
    </row>
    <row r="176" spans="1:15" ht="18" customHeight="1">
      <c r="A176" s="54" t="s">
        <v>214</v>
      </c>
      <c r="B176" s="56">
        <v>143.1</v>
      </c>
      <c r="C176" s="56">
        <v>0</v>
      </c>
      <c r="D176" s="57">
        <f t="shared" si="38"/>
        <v>168.255549</v>
      </c>
      <c r="E176" s="57">
        <f t="shared" si="32"/>
        <v>165.28049999999999</v>
      </c>
      <c r="F176" s="58">
        <v>115.5</v>
      </c>
      <c r="G176" s="57">
        <f t="shared" si="39"/>
        <v>188.78272597800003</v>
      </c>
      <c r="H176" s="57">
        <f t="shared" si="33"/>
        <v>185.08110390000002</v>
      </c>
      <c r="I176" s="57">
        <v>110</v>
      </c>
      <c r="J176" s="57">
        <f t="shared" si="34"/>
        <v>213.89082853307406</v>
      </c>
      <c r="K176" s="57">
        <f t="shared" si="35"/>
        <v>207.66099857580005</v>
      </c>
      <c r="L176" s="57">
        <v>110</v>
      </c>
      <c r="M176" s="57">
        <f t="shared" si="36"/>
        <v>241.67738606780571</v>
      </c>
      <c r="N176" s="57">
        <f t="shared" si="37"/>
        <v>234.63823890078223</v>
      </c>
      <c r="O176" s="57">
        <v>109.7</v>
      </c>
    </row>
    <row r="177" spans="1:15" ht="38.25" customHeight="1">
      <c r="A177" s="54" t="s">
        <v>215</v>
      </c>
      <c r="B177" s="56">
        <v>346.1</v>
      </c>
      <c r="C177" s="56">
        <v>0</v>
      </c>
      <c r="D177" s="57">
        <f t="shared" si="38"/>
        <v>412.225866</v>
      </c>
      <c r="E177" s="57">
        <f t="shared" si="32"/>
        <v>404.93700000000007</v>
      </c>
      <c r="F177" s="58">
        <v>117</v>
      </c>
      <c r="G177" s="57">
        <f t="shared" si="39"/>
        <v>464.61977356860001</v>
      </c>
      <c r="H177" s="57">
        <f t="shared" si="33"/>
        <v>455.50958192999997</v>
      </c>
      <c r="I177" s="57">
        <v>110.5</v>
      </c>
      <c r="J177" s="57">
        <f t="shared" si="34"/>
        <v>528.80699528710215</v>
      </c>
      <c r="K177" s="57">
        <f t="shared" si="35"/>
        <v>513.40484979330301</v>
      </c>
      <c r="L177" s="57">
        <v>110.5</v>
      </c>
      <c r="M177" s="57">
        <f t="shared" si="36"/>
        <v>593.14694240368397</v>
      </c>
      <c r="N177" s="57">
        <f t="shared" si="37"/>
        <v>575.8708178676543</v>
      </c>
      <c r="O177" s="57">
        <v>108.9</v>
      </c>
    </row>
    <row r="178" spans="1:15" ht="18" customHeight="1">
      <c r="A178" s="54" t="s">
        <v>216</v>
      </c>
      <c r="B178" s="56">
        <v>4.0999999999999996</v>
      </c>
      <c r="C178" s="56">
        <v>16</v>
      </c>
      <c r="D178" s="57">
        <f t="shared" si="38"/>
        <v>4.8708245999999997</v>
      </c>
      <c r="E178" s="57">
        <f t="shared" si="32"/>
        <v>4.7847</v>
      </c>
      <c r="F178" s="58">
        <v>116.7</v>
      </c>
      <c r="G178" s="57">
        <f t="shared" si="39"/>
        <v>5.4501604779239994</v>
      </c>
      <c r="H178" s="57">
        <f t="shared" si="33"/>
        <v>5.3432945861999999</v>
      </c>
      <c r="I178" s="57">
        <v>109.7</v>
      </c>
      <c r="J178" s="57">
        <f t="shared" si="34"/>
        <v>6.1581908256111069</v>
      </c>
      <c r="K178" s="57">
        <f t="shared" si="35"/>
        <v>5.978826044282628</v>
      </c>
      <c r="L178" s="57">
        <v>109.7</v>
      </c>
      <c r="M178" s="57">
        <f t="shared" si="36"/>
        <v>6.8884290937120713</v>
      </c>
      <c r="N178" s="57">
        <f t="shared" si="37"/>
        <v>6.6877952366136615</v>
      </c>
      <c r="O178" s="57">
        <v>108.6</v>
      </c>
    </row>
    <row r="179" spans="1:15" ht="36.75" customHeight="1">
      <c r="A179" s="54" t="s">
        <v>217</v>
      </c>
      <c r="B179" s="56">
        <v>450255.2</v>
      </c>
      <c r="C179" s="56">
        <v>181.2</v>
      </c>
      <c r="D179" s="57">
        <f t="shared" si="38"/>
        <v>536280.95851200004</v>
      </c>
      <c r="E179" s="57">
        <f t="shared" si="32"/>
        <v>526798.58400000003</v>
      </c>
      <c r="F179" s="58">
        <v>117</v>
      </c>
      <c r="G179" s="57">
        <f t="shared" si="39"/>
        <v>612647.36700410885</v>
      </c>
      <c r="H179" s="57">
        <f t="shared" si="33"/>
        <v>600634.6735334401</v>
      </c>
      <c r="I179" s="57">
        <v>112</v>
      </c>
      <c r="J179" s="57">
        <f t="shared" si="34"/>
        <v>687188.1721474987</v>
      </c>
      <c r="K179" s="57">
        <f t="shared" si="35"/>
        <v>667172.98266747454</v>
      </c>
      <c r="L179" s="57">
        <v>108.9</v>
      </c>
      <c r="M179" s="57">
        <f t="shared" si="36"/>
        <v>774337.37613924453</v>
      </c>
      <c r="N179" s="57">
        <f t="shared" si="37"/>
        <v>751783.86032936361</v>
      </c>
      <c r="O179" s="57">
        <v>109.4</v>
      </c>
    </row>
    <row r="180" spans="1:15" ht="18" customHeight="1">
      <c r="A180" s="54" t="s">
        <v>218</v>
      </c>
      <c r="B180" s="56">
        <v>29260.7</v>
      </c>
      <c r="C180" s="56">
        <v>97.2</v>
      </c>
      <c r="D180" s="57">
        <f t="shared" si="38"/>
        <v>34851.249342000003</v>
      </c>
      <c r="E180" s="57">
        <f t="shared" si="32"/>
        <v>34235.019</v>
      </c>
      <c r="F180" s="58">
        <v>117</v>
      </c>
      <c r="G180" s="57">
        <f t="shared" si="39"/>
        <v>38605.425921120244</v>
      </c>
      <c r="H180" s="57">
        <f t="shared" si="33"/>
        <v>37848.456785412003</v>
      </c>
      <c r="I180" s="57">
        <v>108.6</v>
      </c>
      <c r="J180" s="57">
        <f t="shared" si="34"/>
        <v>43183.25732684668</v>
      </c>
      <c r="K180" s="57">
        <f t="shared" si="35"/>
        <v>41925.492550336581</v>
      </c>
      <c r="L180" s="57">
        <v>108.6</v>
      </c>
      <c r="M180" s="57">
        <f t="shared" si="36"/>
        <v>48926.630551317285</v>
      </c>
      <c r="N180" s="57">
        <f t="shared" si="37"/>
        <v>47501.583059531345</v>
      </c>
      <c r="O180" s="57">
        <v>110</v>
      </c>
    </row>
    <row r="181" spans="1:15" ht="18" customHeight="1">
      <c r="A181" s="54" t="s">
        <v>219</v>
      </c>
      <c r="B181" s="56">
        <v>0.5</v>
      </c>
      <c r="C181" s="56">
        <v>100</v>
      </c>
      <c r="D181" s="57">
        <f t="shared" si="38"/>
        <v>0.59553</v>
      </c>
      <c r="E181" s="57">
        <f t="shared" si="32"/>
        <v>0.58499999999999996</v>
      </c>
      <c r="F181" s="58">
        <v>117</v>
      </c>
      <c r="G181" s="57">
        <f t="shared" si="39"/>
        <v>0.6681846600000001</v>
      </c>
      <c r="H181" s="57">
        <f t="shared" si="33"/>
        <v>0.65508300000000008</v>
      </c>
      <c r="I181" s="57">
        <v>110</v>
      </c>
      <c r="J181" s="57">
        <f t="shared" si="34"/>
        <v>0.75292383858120004</v>
      </c>
      <c r="K181" s="57">
        <f t="shared" si="35"/>
        <v>0.73099401804000008</v>
      </c>
      <c r="L181" s="57">
        <v>109.4</v>
      </c>
      <c r="M181" s="57">
        <f t="shared" si="36"/>
        <v>0.85694026688119285</v>
      </c>
      <c r="N181" s="57">
        <f t="shared" si="37"/>
        <v>0.83198084163222608</v>
      </c>
      <c r="O181" s="57">
        <v>110.5</v>
      </c>
    </row>
    <row r="182" spans="1:15" ht="18" customHeight="1">
      <c r="A182" s="54" t="s">
        <v>220</v>
      </c>
      <c r="B182" s="56">
        <v>50427.3</v>
      </c>
      <c r="C182" s="56">
        <v>1109.5</v>
      </c>
      <c r="D182" s="57">
        <f t="shared" si="38"/>
        <v>60061.939938000003</v>
      </c>
      <c r="E182" s="57">
        <f t="shared" si="32"/>
        <v>58999.941000000006</v>
      </c>
      <c r="F182" s="58">
        <v>117</v>
      </c>
      <c r="G182" s="57">
        <f t="shared" si="39"/>
        <v>67389.496610436006</v>
      </c>
      <c r="H182" s="57">
        <f t="shared" si="33"/>
        <v>66068.13393180001</v>
      </c>
      <c r="I182" s="57">
        <v>110</v>
      </c>
      <c r="J182" s="57">
        <f t="shared" si="34"/>
        <v>76352.299659623997</v>
      </c>
      <c r="K182" s="57">
        <f t="shared" si="35"/>
        <v>74128.44627147961</v>
      </c>
      <c r="L182" s="57">
        <v>110</v>
      </c>
      <c r="M182" s="57">
        <f t="shared" si="36"/>
        <v>86271.226908405733</v>
      </c>
      <c r="N182" s="57">
        <f t="shared" si="37"/>
        <v>83758.472726607521</v>
      </c>
      <c r="O182" s="57">
        <v>109.7</v>
      </c>
    </row>
    <row r="183" spans="1:15" ht="34.5" customHeight="1">
      <c r="A183" s="54" t="s">
        <v>221</v>
      </c>
      <c r="B183" s="56">
        <v>28895.5</v>
      </c>
      <c r="C183" s="56">
        <v>154.5</v>
      </c>
      <c r="D183" s="57">
        <f t="shared" si="38"/>
        <v>36240.042607999996</v>
      </c>
      <c r="E183" s="57">
        <f t="shared" si="32"/>
        <v>35599.256000000001</v>
      </c>
      <c r="F183" s="57">
        <v>123.2</v>
      </c>
      <c r="G183" s="57">
        <f t="shared" si="39"/>
        <v>40846.152023476796</v>
      </c>
      <c r="H183" s="57">
        <f t="shared" si="33"/>
        <v>40045.247081839996</v>
      </c>
      <c r="I183" s="57">
        <v>110.5</v>
      </c>
      <c r="J183" s="57">
        <f t="shared" si="34"/>
        <v>46489.047925520121</v>
      </c>
      <c r="K183" s="57">
        <f t="shared" si="35"/>
        <v>45134.99798594186</v>
      </c>
      <c r="L183" s="57">
        <v>110.5</v>
      </c>
      <c r="M183" s="57">
        <f t="shared" si="36"/>
        <v>52145.37038661816</v>
      </c>
      <c r="N183" s="57">
        <f t="shared" si="37"/>
        <v>50626.573190891417</v>
      </c>
      <c r="O183" s="57">
        <v>108.9</v>
      </c>
    </row>
    <row r="184" spans="1:15" ht="18" customHeight="1">
      <c r="A184" s="54" t="s">
        <v>222</v>
      </c>
      <c r="B184" s="56">
        <v>782.5</v>
      </c>
      <c r="C184" s="56">
        <v>103.1</v>
      </c>
      <c r="D184" s="57">
        <f t="shared" si="38"/>
        <v>1001.3073449999999</v>
      </c>
      <c r="E184" s="57">
        <f t="shared" si="32"/>
        <v>983.60249999999996</v>
      </c>
      <c r="F184" s="57">
        <v>125.7</v>
      </c>
      <c r="G184" s="57">
        <f t="shared" si="39"/>
        <v>1120.4028406143</v>
      </c>
      <c r="H184" s="57">
        <f t="shared" si="33"/>
        <v>1098.434157465</v>
      </c>
      <c r="I184" s="57">
        <v>109.7</v>
      </c>
      <c r="J184" s="57">
        <f t="shared" si="34"/>
        <v>1286.7266423034928</v>
      </c>
      <c r="K184" s="57">
        <f t="shared" si="35"/>
        <v>1249.2491672849444</v>
      </c>
      <c r="L184" s="57">
        <v>111.5</v>
      </c>
      <c r="M184" s="57">
        <f t="shared" si="36"/>
        <v>1439.306687547841</v>
      </c>
      <c r="N184" s="57">
        <f t="shared" si="37"/>
        <v>1397.3851335415932</v>
      </c>
      <c r="O184" s="57">
        <v>108.6</v>
      </c>
    </row>
    <row r="185" spans="1:15" ht="30" customHeight="1">
      <c r="A185" s="54" t="s">
        <v>223</v>
      </c>
      <c r="B185" s="56">
        <v>574.9</v>
      </c>
      <c r="C185" s="56">
        <v>124</v>
      </c>
      <c r="D185" s="57">
        <f t="shared" si="38"/>
        <v>680.05840839999985</v>
      </c>
      <c r="E185" s="57">
        <f t="shared" si="32"/>
        <v>668.03379999999993</v>
      </c>
      <c r="F185" s="58">
        <v>116.19999999999999</v>
      </c>
      <c r="G185" s="57">
        <f t="shared" si="39"/>
        <v>755.39527888255179</v>
      </c>
      <c r="H185" s="57">
        <f t="shared" si="33"/>
        <v>740.58360674759979</v>
      </c>
      <c r="I185" s="57">
        <v>108.9</v>
      </c>
      <c r="J185" s="57">
        <f t="shared" si="34"/>
        <v>855.86285097393102</v>
      </c>
      <c r="K185" s="57">
        <f t="shared" si="35"/>
        <v>830.93480677080686</v>
      </c>
      <c r="L185" s="57">
        <v>110</v>
      </c>
      <c r="M185" s="57">
        <f t="shared" si="36"/>
        <v>964.40337773444492</v>
      </c>
      <c r="N185" s="57">
        <f t="shared" si="37"/>
        <v>936.31395896548054</v>
      </c>
      <c r="O185" s="57">
        <v>109.4</v>
      </c>
    </row>
    <row r="186" spans="1:15" ht="30" customHeight="1">
      <c r="A186" s="54" t="s">
        <v>224</v>
      </c>
      <c r="B186" s="56">
        <v>107.3</v>
      </c>
      <c r="C186" s="56">
        <v>0</v>
      </c>
      <c r="D186" s="57">
        <f t="shared" si="38"/>
        <v>127.800738</v>
      </c>
      <c r="E186" s="57">
        <f t="shared" si="32"/>
        <v>125.541</v>
      </c>
      <c r="F186" s="58">
        <v>117</v>
      </c>
      <c r="G186" s="57">
        <f t="shared" si="39"/>
        <v>141.56743349735999</v>
      </c>
      <c r="H186" s="57">
        <f t="shared" si="33"/>
        <v>138.79160146799998</v>
      </c>
      <c r="I186" s="57">
        <v>108.6</v>
      </c>
      <c r="J186" s="57">
        <f t="shared" si="34"/>
        <v>161.12497443502028</v>
      </c>
      <c r="K186" s="57">
        <f t="shared" si="35"/>
        <v>156.43201401458279</v>
      </c>
      <c r="L186" s="57">
        <v>110.5</v>
      </c>
      <c r="M186" s="57">
        <f t="shared" si="36"/>
        <v>179.89925645618885</v>
      </c>
      <c r="N186" s="57">
        <f t="shared" si="37"/>
        <v>174.65947228756198</v>
      </c>
      <c r="O186" s="57">
        <v>108.4</v>
      </c>
    </row>
    <row r="187" spans="1:15" ht="30" customHeight="1">
      <c r="A187" s="54" t="s">
        <v>225</v>
      </c>
      <c r="B187" s="56">
        <v>84</v>
      </c>
      <c r="C187" s="56">
        <v>120</v>
      </c>
      <c r="D187" s="57">
        <f t="shared" si="38"/>
        <v>100.04904000000001</v>
      </c>
      <c r="E187" s="57">
        <f t="shared" si="32"/>
        <v>98.28</v>
      </c>
      <c r="F187" s="58">
        <v>117</v>
      </c>
      <c r="G187" s="57">
        <f t="shared" si="39"/>
        <v>112.25502288000001</v>
      </c>
      <c r="H187" s="57">
        <f t="shared" si="33"/>
        <v>110.05394400000002</v>
      </c>
      <c r="I187" s="57">
        <v>110</v>
      </c>
      <c r="J187" s="57">
        <f t="shared" si="34"/>
        <v>127.18494092304003</v>
      </c>
      <c r="K187" s="57">
        <f t="shared" si="35"/>
        <v>123.48052516800003</v>
      </c>
      <c r="L187" s="57">
        <v>110</v>
      </c>
      <c r="M187" s="57">
        <f t="shared" si="36"/>
        <v>142.13553072854339</v>
      </c>
      <c r="N187" s="57">
        <f t="shared" si="37"/>
        <v>137.99566090149844</v>
      </c>
      <c r="O187" s="57">
        <v>108.5</v>
      </c>
    </row>
    <row r="188" spans="1:15" ht="18" customHeight="1">
      <c r="A188" s="54" t="s">
        <v>226</v>
      </c>
      <c r="B188" s="56">
        <v>187.1</v>
      </c>
      <c r="C188" s="56">
        <v>1039.4000000000001</v>
      </c>
      <c r="D188" s="57">
        <f t="shared" si="38"/>
        <v>222.84732599999998</v>
      </c>
      <c r="E188" s="57">
        <f t="shared" si="32"/>
        <v>218.90700000000001</v>
      </c>
      <c r="F188" s="58">
        <v>117</v>
      </c>
      <c r="G188" s="57">
        <f t="shared" si="39"/>
        <v>272.76512702399998</v>
      </c>
      <c r="H188" s="57">
        <f t="shared" si="33"/>
        <v>267.41679119999998</v>
      </c>
      <c r="I188" s="57">
        <v>120</v>
      </c>
      <c r="J188" s="57">
        <f t="shared" si="34"/>
        <v>310.44762932236557</v>
      </c>
      <c r="K188" s="57">
        <f t="shared" si="35"/>
        <v>301.40546536151999</v>
      </c>
      <c r="L188" s="57">
        <v>110.5</v>
      </c>
      <c r="M188" s="57">
        <f t="shared" si="36"/>
        <v>351.41740296403822</v>
      </c>
      <c r="N188" s="57">
        <f t="shared" si="37"/>
        <v>341.18194462527981</v>
      </c>
      <c r="O188" s="57">
        <v>109.9</v>
      </c>
    </row>
    <row r="189" spans="1:15" ht="18" customHeight="1">
      <c r="A189" s="54" t="s">
        <v>227</v>
      </c>
      <c r="B189" s="56">
        <v>97063.1</v>
      </c>
      <c r="C189" s="56">
        <v>87.4</v>
      </c>
      <c r="D189" s="57">
        <f t="shared" si="38"/>
        <v>115113.92470700001</v>
      </c>
      <c r="E189" s="57">
        <f t="shared" si="32"/>
        <v>113078.51150000001</v>
      </c>
      <c r="F189" s="58">
        <v>116.5</v>
      </c>
      <c r="G189" s="57">
        <f t="shared" si="39"/>
        <v>140899.44384136802</v>
      </c>
      <c r="H189" s="57">
        <f t="shared" si="33"/>
        <v>138136.70964840002</v>
      </c>
      <c r="I189" s="57">
        <v>120</v>
      </c>
      <c r="J189" s="57">
        <f t="shared" si="34"/>
        <v>159203.69059080014</v>
      </c>
      <c r="K189" s="57">
        <f t="shared" si="35"/>
        <v>154566.68989398071</v>
      </c>
      <c r="L189" s="57">
        <v>109.7</v>
      </c>
      <c r="M189" s="57">
        <f t="shared" si="36"/>
        <v>179885.84203545097</v>
      </c>
      <c r="N189" s="57">
        <f t="shared" si="37"/>
        <v>174646.44857810775</v>
      </c>
      <c r="O189" s="57">
        <v>109.7</v>
      </c>
    </row>
    <row r="190" spans="1:15" ht="18" customHeight="1">
      <c r="A190" s="54" t="s">
        <v>228</v>
      </c>
      <c r="B190" s="56">
        <v>1502.5</v>
      </c>
      <c r="C190" s="56">
        <v>101</v>
      </c>
      <c r="D190" s="57">
        <f t="shared" si="38"/>
        <v>1789.56765</v>
      </c>
      <c r="E190" s="57">
        <f t="shared" si="32"/>
        <v>1757.925</v>
      </c>
      <c r="F190" s="58">
        <v>117</v>
      </c>
      <c r="G190" s="57">
        <f t="shared" si="39"/>
        <v>1996.9427492820002</v>
      </c>
      <c r="H190" s="57">
        <f t="shared" si="33"/>
        <v>1957.7870091000002</v>
      </c>
      <c r="I190" s="57">
        <v>109.4</v>
      </c>
      <c r="J190" s="57">
        <f t="shared" si="34"/>
        <v>2239.9107735871412</v>
      </c>
      <c r="K190" s="57">
        <f t="shared" si="35"/>
        <v>2174.6706539680981</v>
      </c>
      <c r="L190" s="57">
        <v>108.9</v>
      </c>
      <c r="M190" s="57">
        <f t="shared" si="36"/>
        <v>2512.440717409489</v>
      </c>
      <c r="N190" s="57">
        <f t="shared" si="37"/>
        <v>2439.2628324363968</v>
      </c>
      <c r="O190" s="57">
        <v>108.9</v>
      </c>
    </row>
    <row r="191" spans="1:15" ht="35.25" customHeight="1">
      <c r="A191" s="54" t="s">
        <v>229</v>
      </c>
      <c r="B191" s="56">
        <v>31839.200000000001</v>
      </c>
      <c r="C191" s="56">
        <v>128.9</v>
      </c>
      <c r="D191" s="57">
        <f t="shared" si="38"/>
        <v>37436.212968</v>
      </c>
      <c r="E191" s="57">
        <f t="shared" ref="E191:E254" si="40">B191*F191/100</f>
        <v>36774.275999999998</v>
      </c>
      <c r="F191" s="58">
        <v>115.5</v>
      </c>
      <c r="G191" s="57">
        <f t="shared" si="39"/>
        <v>42003.430950096001</v>
      </c>
      <c r="H191" s="57">
        <f t="shared" ref="H191:H254" si="41">D191*I191/100</f>
        <v>41179.834264799996</v>
      </c>
      <c r="I191" s="57">
        <v>110</v>
      </c>
      <c r="J191" s="57">
        <f t="shared" ref="J191:J254" si="42">K191*103/100</f>
        <v>46984.197792158389</v>
      </c>
      <c r="K191" s="57">
        <f t="shared" ref="K191:K254" si="43">G191*L191/100</f>
        <v>45615.726011804261</v>
      </c>
      <c r="L191" s="57">
        <v>108.6</v>
      </c>
      <c r="M191" s="57">
        <f t="shared" ref="M191:M254" si="44">N191*103/100</f>
        <v>52555.583966352533</v>
      </c>
      <c r="N191" s="57">
        <f t="shared" ref="N191:N254" si="45">J191*O191/100</f>
        <v>51024.838802284008</v>
      </c>
      <c r="O191" s="57">
        <v>108.6</v>
      </c>
    </row>
    <row r="192" spans="1:15" ht="18" customHeight="1">
      <c r="A192" s="54" t="s">
        <v>230</v>
      </c>
      <c r="B192" s="56">
        <v>1262</v>
      </c>
      <c r="C192" s="56">
        <v>1869.6</v>
      </c>
      <c r="D192" s="57">
        <f t="shared" ref="D192:D255" si="46">E192*101.8/100</f>
        <v>1503.11772</v>
      </c>
      <c r="E192" s="57">
        <f t="shared" si="40"/>
        <v>1476.54</v>
      </c>
      <c r="F192" s="58">
        <v>117</v>
      </c>
      <c r="G192" s="57">
        <f t="shared" ref="G192:G255" si="47">H192*102/100</f>
        <v>1694.1639822120001</v>
      </c>
      <c r="H192" s="57">
        <f t="shared" si="41"/>
        <v>1660.9450806</v>
      </c>
      <c r="I192" s="57">
        <v>110.5</v>
      </c>
      <c r="J192" s="57">
        <f t="shared" si="42"/>
        <v>1909.0178584361261</v>
      </c>
      <c r="K192" s="57">
        <f t="shared" si="43"/>
        <v>1853.415396539928</v>
      </c>
      <c r="L192" s="57">
        <v>109.4</v>
      </c>
      <c r="M192" s="57">
        <f t="shared" si="44"/>
        <v>2151.1195032429955</v>
      </c>
      <c r="N192" s="57">
        <f t="shared" si="45"/>
        <v>2088.4655371291219</v>
      </c>
      <c r="O192" s="57">
        <v>109.4</v>
      </c>
    </row>
    <row r="193" spans="1:15" ht="30" customHeight="1">
      <c r="A193" s="54" t="s">
        <v>231</v>
      </c>
      <c r="B193" s="56">
        <v>540</v>
      </c>
      <c r="C193" s="56">
        <v>106.9</v>
      </c>
      <c r="D193" s="57">
        <f t="shared" si="46"/>
        <v>677.25504000000001</v>
      </c>
      <c r="E193" s="57">
        <f t="shared" si="40"/>
        <v>665.28</v>
      </c>
      <c r="F193" s="57">
        <v>123.2</v>
      </c>
      <c r="G193" s="57">
        <f t="shared" si="47"/>
        <v>757.80775445760014</v>
      </c>
      <c r="H193" s="57">
        <f t="shared" si="41"/>
        <v>742.94877888000008</v>
      </c>
      <c r="I193" s="57">
        <v>109.7</v>
      </c>
      <c r="J193" s="57">
        <f t="shared" si="42"/>
        <v>858.59618580046094</v>
      </c>
      <c r="K193" s="57">
        <f t="shared" si="43"/>
        <v>833.58852990336015</v>
      </c>
      <c r="L193" s="57">
        <v>110</v>
      </c>
      <c r="M193" s="57">
        <f t="shared" si="44"/>
        <v>972.7894785119222</v>
      </c>
      <c r="N193" s="57">
        <f t="shared" si="45"/>
        <v>944.45580438050706</v>
      </c>
      <c r="O193" s="57">
        <v>110</v>
      </c>
    </row>
    <row r="194" spans="1:15" ht="18" customHeight="1">
      <c r="A194" s="54" t="s">
        <v>232</v>
      </c>
      <c r="B194" s="56">
        <v>0</v>
      </c>
      <c r="C194" s="56">
        <v>0</v>
      </c>
      <c r="D194" s="57">
        <f t="shared" si="46"/>
        <v>0</v>
      </c>
      <c r="E194" s="57">
        <f t="shared" si="40"/>
        <v>0</v>
      </c>
      <c r="F194" s="57">
        <v>125.7</v>
      </c>
      <c r="G194" s="57">
        <f t="shared" si="47"/>
        <v>0</v>
      </c>
      <c r="H194" s="57">
        <f t="shared" si="41"/>
        <v>0</v>
      </c>
      <c r="I194" s="57">
        <v>0</v>
      </c>
      <c r="J194" s="57">
        <f t="shared" si="42"/>
        <v>0</v>
      </c>
      <c r="K194" s="57">
        <f t="shared" si="43"/>
        <v>0</v>
      </c>
      <c r="L194" s="57">
        <v>0</v>
      </c>
      <c r="M194" s="57">
        <f t="shared" si="44"/>
        <v>0</v>
      </c>
      <c r="N194" s="57">
        <f t="shared" si="45"/>
        <v>0</v>
      </c>
      <c r="O194" s="57">
        <v>0</v>
      </c>
    </row>
    <row r="195" spans="1:15" ht="36.75" customHeight="1">
      <c r="A195" s="54" t="s">
        <v>233</v>
      </c>
      <c r="B195" s="56">
        <v>2609.5</v>
      </c>
      <c r="C195" s="56">
        <v>181.8</v>
      </c>
      <c r="D195" s="57">
        <f t="shared" si="46"/>
        <v>3323.2452210000001</v>
      </c>
      <c r="E195" s="57">
        <f t="shared" si="40"/>
        <v>3264.4845</v>
      </c>
      <c r="F195" s="57">
        <v>125.1</v>
      </c>
      <c r="G195" s="57">
        <f t="shared" si="47"/>
        <v>3681.2251962061196</v>
      </c>
      <c r="H195" s="57">
        <f t="shared" si="41"/>
        <v>3609.0443100059997</v>
      </c>
      <c r="I195" s="57">
        <v>108.6</v>
      </c>
      <c r="J195" s="57">
        <f t="shared" si="42"/>
        <v>4159.4531614452562</v>
      </c>
      <c r="K195" s="57">
        <f t="shared" si="43"/>
        <v>4038.3040402381134</v>
      </c>
      <c r="L195" s="57">
        <v>109.7</v>
      </c>
      <c r="M195" s="57">
        <f t="shared" si="44"/>
        <v>4699.8077216486099</v>
      </c>
      <c r="N195" s="57">
        <f t="shared" si="45"/>
        <v>4562.9201181054468</v>
      </c>
      <c r="O195" s="57">
        <v>109.7</v>
      </c>
    </row>
    <row r="196" spans="1:15" ht="30" customHeight="1">
      <c r="A196" s="54" t="s">
        <v>234</v>
      </c>
      <c r="B196" s="56">
        <v>614.79999999999995</v>
      </c>
      <c r="C196" s="56">
        <v>112.3</v>
      </c>
      <c r="D196" s="57">
        <f t="shared" si="46"/>
        <v>779.82953439999983</v>
      </c>
      <c r="E196" s="57">
        <f t="shared" si="40"/>
        <v>766.04079999999988</v>
      </c>
      <c r="F196" s="57">
        <v>124.6</v>
      </c>
      <c r="G196" s="57">
        <f t="shared" si="47"/>
        <v>874.96873759679977</v>
      </c>
      <c r="H196" s="57">
        <f t="shared" si="41"/>
        <v>857.81248783999979</v>
      </c>
      <c r="I196" s="57">
        <v>110</v>
      </c>
      <c r="J196" s="57">
        <f t="shared" si="42"/>
        <v>991.33957969717414</v>
      </c>
      <c r="K196" s="57">
        <f t="shared" si="43"/>
        <v>962.46561135647983</v>
      </c>
      <c r="L196" s="57">
        <v>110</v>
      </c>
      <c r="M196" s="57">
        <f t="shared" si="44"/>
        <v>1111.9558663589294</v>
      </c>
      <c r="N196" s="57">
        <f t="shared" si="45"/>
        <v>1079.5688022902227</v>
      </c>
      <c r="O196" s="57">
        <v>108.9</v>
      </c>
    </row>
    <row r="197" spans="1:15" ht="36.75" customHeight="1">
      <c r="A197" s="54" t="s">
        <v>235</v>
      </c>
      <c r="B197" s="56">
        <v>0</v>
      </c>
      <c r="C197" s="56">
        <v>0</v>
      </c>
      <c r="D197" s="57">
        <f t="shared" si="46"/>
        <v>0</v>
      </c>
      <c r="E197" s="57">
        <f t="shared" si="40"/>
        <v>0</v>
      </c>
      <c r="F197" s="57">
        <v>0</v>
      </c>
      <c r="G197" s="57">
        <f t="shared" si="47"/>
        <v>0</v>
      </c>
      <c r="H197" s="57">
        <f t="shared" si="41"/>
        <v>0</v>
      </c>
      <c r="I197" s="57">
        <v>0</v>
      </c>
      <c r="J197" s="57">
        <f t="shared" si="42"/>
        <v>0</v>
      </c>
      <c r="K197" s="57">
        <f t="shared" si="43"/>
        <v>0</v>
      </c>
      <c r="L197" s="57">
        <v>0</v>
      </c>
      <c r="M197" s="57">
        <f t="shared" si="44"/>
        <v>0</v>
      </c>
      <c r="N197" s="57">
        <f t="shared" si="45"/>
        <v>0</v>
      </c>
      <c r="O197" s="57">
        <v>0</v>
      </c>
    </row>
    <row r="198" spans="1:15" ht="18" customHeight="1">
      <c r="A198" s="54" t="s">
        <v>236</v>
      </c>
      <c r="B198" s="56">
        <v>1736</v>
      </c>
      <c r="C198" s="56">
        <v>101.8</v>
      </c>
      <c r="D198" s="57">
        <f t="shared" si="46"/>
        <v>2067.6801599999999</v>
      </c>
      <c r="E198" s="57">
        <f t="shared" si="40"/>
        <v>2031.12</v>
      </c>
      <c r="F198" s="57">
        <v>117</v>
      </c>
      <c r="G198" s="57">
        <f t="shared" si="47"/>
        <v>2330.4823083359997</v>
      </c>
      <c r="H198" s="57">
        <f t="shared" si="41"/>
        <v>2284.7865767999997</v>
      </c>
      <c r="I198" s="57">
        <v>110.5</v>
      </c>
      <c r="J198" s="57">
        <f t="shared" si="42"/>
        <v>2633.2352650119296</v>
      </c>
      <c r="K198" s="57">
        <f t="shared" si="43"/>
        <v>2556.5390922445918</v>
      </c>
      <c r="L198" s="57">
        <v>109.7</v>
      </c>
      <c r="M198" s="57">
        <f t="shared" si="44"/>
        <v>2967.182161320743</v>
      </c>
      <c r="N198" s="57">
        <f t="shared" si="45"/>
        <v>2880.7593799230513</v>
      </c>
      <c r="O198" s="57">
        <v>109.4</v>
      </c>
    </row>
    <row r="199" spans="1:15" ht="35.25" customHeight="1">
      <c r="A199" s="54" t="s">
        <v>237</v>
      </c>
      <c r="B199" s="56">
        <v>783.8</v>
      </c>
      <c r="C199" s="56">
        <v>121.6</v>
      </c>
      <c r="D199" s="57">
        <f t="shared" si="46"/>
        <v>1002.9708588</v>
      </c>
      <c r="E199" s="57">
        <f t="shared" si="40"/>
        <v>985.23660000000007</v>
      </c>
      <c r="F199" s="57">
        <v>125.7</v>
      </c>
      <c r="G199" s="57">
        <f t="shared" si="47"/>
        <v>1122.264212745672</v>
      </c>
      <c r="H199" s="57">
        <f t="shared" si="41"/>
        <v>1100.2590321036</v>
      </c>
      <c r="I199" s="57">
        <v>109.7</v>
      </c>
      <c r="J199" s="57">
        <f t="shared" si="42"/>
        <v>1258.8100995104382</v>
      </c>
      <c r="K199" s="57">
        <f t="shared" si="43"/>
        <v>1222.145727680037</v>
      </c>
      <c r="L199" s="57">
        <v>108.9</v>
      </c>
      <c r="M199" s="57">
        <f t="shared" si="44"/>
        <v>1426.2318427453265</v>
      </c>
      <c r="N199" s="57">
        <f t="shared" si="45"/>
        <v>1384.691109461482</v>
      </c>
      <c r="O199" s="57">
        <v>110</v>
      </c>
    </row>
    <row r="200" spans="1:15" ht="18" customHeight="1">
      <c r="A200" s="54" t="s">
        <v>238</v>
      </c>
      <c r="B200" s="56">
        <v>654.79999999999995</v>
      </c>
      <c r="C200" s="56">
        <v>123</v>
      </c>
      <c r="D200" s="57">
        <f t="shared" si="46"/>
        <v>833.89958639999986</v>
      </c>
      <c r="E200" s="57">
        <f t="shared" si="40"/>
        <v>819.15479999999991</v>
      </c>
      <c r="F200" s="57">
        <v>125.1</v>
      </c>
      <c r="G200" s="57">
        <f t="shared" si="47"/>
        <v>926.27898258139192</v>
      </c>
      <c r="H200" s="57">
        <f t="shared" si="41"/>
        <v>908.11664958959989</v>
      </c>
      <c r="I200" s="57">
        <v>108.9</v>
      </c>
      <c r="J200" s="57">
        <f t="shared" si="42"/>
        <v>1036.1171443358935</v>
      </c>
      <c r="K200" s="57">
        <f t="shared" si="43"/>
        <v>1005.9389750833916</v>
      </c>
      <c r="L200" s="57">
        <v>108.6</v>
      </c>
      <c r="M200" s="57">
        <f t="shared" si="44"/>
        <v>1179.2567278258971</v>
      </c>
      <c r="N200" s="57">
        <f t="shared" si="45"/>
        <v>1144.9094444911623</v>
      </c>
      <c r="O200" s="57">
        <v>110.5</v>
      </c>
    </row>
    <row r="201" spans="1:15" ht="30" customHeight="1">
      <c r="A201" s="54" t="s">
        <v>239</v>
      </c>
      <c r="B201" s="56">
        <v>3105</v>
      </c>
      <c r="C201" s="56">
        <v>21</v>
      </c>
      <c r="D201" s="57">
        <f t="shared" si="46"/>
        <v>3938.4689399999997</v>
      </c>
      <c r="E201" s="57">
        <f t="shared" si="40"/>
        <v>3868.83</v>
      </c>
      <c r="F201" s="57">
        <v>124.6</v>
      </c>
      <c r="G201" s="57">
        <f t="shared" si="47"/>
        <v>4362.7208142168001</v>
      </c>
      <c r="H201" s="57">
        <f t="shared" si="41"/>
        <v>4277.1772688399997</v>
      </c>
      <c r="I201" s="57">
        <v>108.6</v>
      </c>
      <c r="J201" s="57">
        <f t="shared" si="42"/>
        <v>4916.0010678757753</v>
      </c>
      <c r="K201" s="57">
        <f t="shared" si="43"/>
        <v>4772.8165707531798</v>
      </c>
      <c r="L201" s="57">
        <v>109.4</v>
      </c>
      <c r="M201" s="57">
        <f t="shared" si="44"/>
        <v>5554.6387666035162</v>
      </c>
      <c r="N201" s="57">
        <f t="shared" si="45"/>
        <v>5392.8531714597248</v>
      </c>
      <c r="O201" s="57">
        <v>109.7</v>
      </c>
    </row>
    <row r="202" spans="1:15" ht="30" customHeight="1">
      <c r="A202" s="54" t="s">
        <v>240</v>
      </c>
      <c r="B202" s="56">
        <v>120271</v>
      </c>
      <c r="C202" s="56">
        <v>100</v>
      </c>
      <c r="D202" s="57">
        <f t="shared" si="46"/>
        <v>153412.155134</v>
      </c>
      <c r="E202" s="57">
        <f t="shared" si="40"/>
        <v>150699.56299999999</v>
      </c>
      <c r="F202" s="57">
        <v>125.3</v>
      </c>
      <c r="G202" s="57">
        <f t="shared" si="47"/>
        <v>187776.477884016</v>
      </c>
      <c r="H202" s="57">
        <f t="shared" si="41"/>
        <v>184094.58616080001</v>
      </c>
      <c r="I202" s="57">
        <v>120</v>
      </c>
      <c r="J202" s="57">
        <f t="shared" si="42"/>
        <v>212750.74944259011</v>
      </c>
      <c r="K202" s="57">
        <f t="shared" si="43"/>
        <v>206554.12567241758</v>
      </c>
      <c r="L202" s="57">
        <v>110</v>
      </c>
      <c r="M202" s="57">
        <f t="shared" si="44"/>
        <v>238636.13312727009</v>
      </c>
      <c r="N202" s="57">
        <f t="shared" si="45"/>
        <v>231685.56614298065</v>
      </c>
      <c r="O202" s="57">
        <v>108.9</v>
      </c>
    </row>
    <row r="203" spans="1:15" ht="18" customHeight="1">
      <c r="A203" s="54" t="s">
        <v>241</v>
      </c>
      <c r="B203" s="56">
        <v>4394.8</v>
      </c>
      <c r="C203" s="56">
        <v>117</v>
      </c>
      <c r="D203" s="57">
        <f t="shared" si="46"/>
        <v>5556.5917488000005</v>
      </c>
      <c r="E203" s="57">
        <f t="shared" si="40"/>
        <v>5458.3416000000007</v>
      </c>
      <c r="F203" s="57">
        <v>124.2</v>
      </c>
      <c r="G203" s="57">
        <f t="shared" si="47"/>
        <v>6801.2683005312001</v>
      </c>
      <c r="H203" s="57">
        <f t="shared" si="41"/>
        <v>6667.9100985600007</v>
      </c>
      <c r="I203" s="57">
        <v>120</v>
      </c>
      <c r="J203" s="57">
        <f t="shared" si="42"/>
        <v>7740.8635162495857</v>
      </c>
      <c r="K203" s="57">
        <f t="shared" si="43"/>
        <v>7515.4014720869764</v>
      </c>
      <c r="L203" s="57">
        <v>110.5</v>
      </c>
      <c r="M203" s="57">
        <f t="shared" si="44"/>
        <v>8658.7751120064622</v>
      </c>
      <c r="N203" s="57">
        <f t="shared" si="45"/>
        <v>8406.5777786470499</v>
      </c>
      <c r="O203" s="57">
        <v>108.6</v>
      </c>
    </row>
    <row r="204" spans="1:15" ht="18" customHeight="1">
      <c r="A204" s="54" t="s">
        <v>242</v>
      </c>
      <c r="B204" s="56">
        <v>2413.6</v>
      </c>
      <c r="C204" s="56">
        <v>189.4</v>
      </c>
      <c r="D204" s="57">
        <f t="shared" si="46"/>
        <v>3034.4503279999999</v>
      </c>
      <c r="E204" s="57">
        <f t="shared" si="40"/>
        <v>2980.7959999999998</v>
      </c>
      <c r="F204" s="57">
        <v>123.5</v>
      </c>
      <c r="G204" s="57">
        <f t="shared" si="47"/>
        <v>3386.0824320086408</v>
      </c>
      <c r="H204" s="57">
        <f t="shared" si="41"/>
        <v>3319.6886588320003</v>
      </c>
      <c r="I204" s="57">
        <v>109.4</v>
      </c>
      <c r="J204" s="57">
        <f t="shared" si="42"/>
        <v>3888.7463690403233</v>
      </c>
      <c r="K204" s="57">
        <f t="shared" si="43"/>
        <v>3775.4819116896342</v>
      </c>
      <c r="L204" s="57">
        <v>111.5</v>
      </c>
      <c r="M204" s="57">
        <f t="shared" si="44"/>
        <v>4381.9171835620173</v>
      </c>
      <c r="N204" s="57">
        <f t="shared" si="45"/>
        <v>4254.2885277301139</v>
      </c>
      <c r="O204" s="57">
        <v>109.4</v>
      </c>
    </row>
    <row r="205" spans="1:15" ht="30" customHeight="1">
      <c r="A205" s="54" t="s">
        <v>243</v>
      </c>
      <c r="B205" s="56">
        <v>242.1</v>
      </c>
      <c r="C205" s="56">
        <v>90.7</v>
      </c>
      <c r="D205" s="57">
        <f t="shared" si="46"/>
        <v>306.34704540000001</v>
      </c>
      <c r="E205" s="57">
        <f t="shared" si="40"/>
        <v>300.93029999999999</v>
      </c>
      <c r="F205" s="57">
        <v>124.3</v>
      </c>
      <c r="G205" s="57">
        <f t="shared" si="47"/>
        <v>341.84654102095209</v>
      </c>
      <c r="H205" s="57">
        <f t="shared" si="41"/>
        <v>335.14366766760003</v>
      </c>
      <c r="I205" s="57">
        <v>109.4</v>
      </c>
      <c r="J205" s="57">
        <f t="shared" si="42"/>
        <v>387.31213097673867</v>
      </c>
      <c r="K205" s="57">
        <f t="shared" si="43"/>
        <v>376.03119512304727</v>
      </c>
      <c r="L205" s="57">
        <v>110</v>
      </c>
      <c r="M205" s="57">
        <f t="shared" si="44"/>
        <v>438.82464439664489</v>
      </c>
      <c r="N205" s="57">
        <f t="shared" si="45"/>
        <v>426.04334407441252</v>
      </c>
      <c r="O205" s="57">
        <v>110</v>
      </c>
    </row>
    <row r="206" spans="1:15" ht="29.25" customHeight="1">
      <c r="A206" s="54" t="s">
        <v>244</v>
      </c>
      <c r="B206" s="56">
        <v>8849.9</v>
      </c>
      <c r="C206" s="56">
        <v>187.4</v>
      </c>
      <c r="D206" s="57">
        <f t="shared" si="46"/>
        <v>11306.543740999999</v>
      </c>
      <c r="E206" s="57">
        <f t="shared" si="40"/>
        <v>11106.6245</v>
      </c>
      <c r="F206" s="57">
        <v>125.5</v>
      </c>
      <c r="G206" s="57">
        <f t="shared" si="47"/>
        <v>12685.942077402</v>
      </c>
      <c r="H206" s="57">
        <f t="shared" si="41"/>
        <v>12437.1981151</v>
      </c>
      <c r="I206" s="57">
        <v>110</v>
      </c>
      <c r="J206" s="57">
        <f t="shared" si="42"/>
        <v>14438.504975395086</v>
      </c>
      <c r="K206" s="57">
        <f t="shared" si="43"/>
        <v>14017.96599552921</v>
      </c>
      <c r="L206" s="57">
        <v>110.5</v>
      </c>
      <c r="M206" s="57">
        <f t="shared" si="44"/>
        <v>16433.184437745917</v>
      </c>
      <c r="N206" s="57">
        <f t="shared" si="45"/>
        <v>15954.547997811569</v>
      </c>
      <c r="O206" s="57">
        <v>110.5</v>
      </c>
    </row>
    <row r="207" spans="1:15" ht="30" customHeight="1">
      <c r="A207" s="54" t="s">
        <v>245</v>
      </c>
      <c r="B207" s="56">
        <v>582.4</v>
      </c>
      <c r="C207" s="56">
        <v>23.7</v>
      </c>
      <c r="D207" s="57">
        <f t="shared" si="46"/>
        <v>720.35308799999984</v>
      </c>
      <c r="E207" s="57">
        <f t="shared" si="40"/>
        <v>707.61599999999987</v>
      </c>
      <c r="F207" s="57">
        <v>121.5</v>
      </c>
      <c r="G207" s="57">
        <f t="shared" si="47"/>
        <v>811.90996548479973</v>
      </c>
      <c r="H207" s="57">
        <f t="shared" si="41"/>
        <v>795.99016223999979</v>
      </c>
      <c r="I207" s="57">
        <v>110.5</v>
      </c>
      <c r="J207" s="57">
        <f t="shared" si="42"/>
        <v>919.89399089427809</v>
      </c>
      <c r="K207" s="57">
        <f t="shared" si="43"/>
        <v>893.10096203327964</v>
      </c>
      <c r="L207" s="57">
        <v>110</v>
      </c>
      <c r="M207" s="57">
        <f t="shared" si="44"/>
        <v>1039.3974192513538</v>
      </c>
      <c r="N207" s="57">
        <f t="shared" si="45"/>
        <v>1009.1237080110232</v>
      </c>
      <c r="O207" s="57">
        <v>109.7</v>
      </c>
    </row>
    <row r="208" spans="1:15" ht="30" customHeight="1">
      <c r="A208" s="54" t="s">
        <v>246</v>
      </c>
      <c r="B208" s="56">
        <v>50581.3</v>
      </c>
      <c r="C208" s="56">
        <v>39.200000000000003</v>
      </c>
      <c r="D208" s="57">
        <f t="shared" si="46"/>
        <v>63437.852508800002</v>
      </c>
      <c r="E208" s="57">
        <f t="shared" si="40"/>
        <v>62316.161599999999</v>
      </c>
      <c r="F208" s="57">
        <v>123.2</v>
      </c>
      <c r="G208" s="57">
        <f t="shared" si="47"/>
        <v>70983.150686196692</v>
      </c>
      <c r="H208" s="57">
        <f t="shared" si="41"/>
        <v>69591.324202153613</v>
      </c>
      <c r="I208" s="57">
        <v>109.7</v>
      </c>
      <c r="J208" s="57">
        <f t="shared" si="42"/>
        <v>80789.472953494769</v>
      </c>
      <c r="K208" s="57">
        <f t="shared" si="43"/>
        <v>78436.381508247345</v>
      </c>
      <c r="L208" s="57">
        <v>110.5</v>
      </c>
      <c r="M208" s="57">
        <f t="shared" si="44"/>
        <v>90619.128127746488</v>
      </c>
      <c r="N208" s="57">
        <f t="shared" si="45"/>
        <v>87979.736046355814</v>
      </c>
      <c r="O208" s="57">
        <v>108.9</v>
      </c>
    </row>
    <row r="209" spans="1:15" ht="30" customHeight="1">
      <c r="A209" s="54" t="s">
        <v>247</v>
      </c>
      <c r="B209" s="56">
        <v>0</v>
      </c>
      <c r="C209" s="56">
        <v>0</v>
      </c>
      <c r="D209" s="57">
        <f t="shared" si="46"/>
        <v>0</v>
      </c>
      <c r="E209" s="57">
        <f t="shared" si="40"/>
        <v>0</v>
      </c>
      <c r="F209" s="57">
        <v>0</v>
      </c>
      <c r="G209" s="57">
        <f t="shared" si="47"/>
        <v>0</v>
      </c>
      <c r="H209" s="57">
        <f t="shared" si="41"/>
        <v>0</v>
      </c>
      <c r="I209" s="57">
        <v>0</v>
      </c>
      <c r="J209" s="57">
        <f t="shared" si="42"/>
        <v>0</v>
      </c>
      <c r="K209" s="57">
        <f t="shared" si="43"/>
        <v>0</v>
      </c>
      <c r="L209" s="57">
        <v>0</v>
      </c>
      <c r="M209" s="57">
        <f t="shared" si="44"/>
        <v>0</v>
      </c>
      <c r="N209" s="57">
        <f t="shared" si="45"/>
        <v>0</v>
      </c>
      <c r="O209" s="57">
        <v>0</v>
      </c>
    </row>
    <row r="210" spans="1:15" ht="30" customHeight="1">
      <c r="A210" s="54" t="s">
        <v>248</v>
      </c>
      <c r="B210" s="56">
        <v>918.6</v>
      </c>
      <c r="C210" s="56">
        <v>100.3</v>
      </c>
      <c r="D210" s="57">
        <f t="shared" si="46"/>
        <v>1169.8536348</v>
      </c>
      <c r="E210" s="57">
        <f t="shared" si="40"/>
        <v>1149.1686</v>
      </c>
      <c r="F210" s="57">
        <v>125.1</v>
      </c>
      <c r="G210" s="57">
        <f t="shared" si="47"/>
        <v>1295.8702683406559</v>
      </c>
      <c r="H210" s="57">
        <f t="shared" si="41"/>
        <v>1270.4610473927999</v>
      </c>
      <c r="I210" s="57">
        <v>108.6</v>
      </c>
      <c r="J210" s="57">
        <f t="shared" si="42"/>
        <v>1453.5388038896635</v>
      </c>
      <c r="K210" s="57">
        <f t="shared" si="43"/>
        <v>1411.2027222229744</v>
      </c>
      <c r="L210" s="57">
        <v>108.9</v>
      </c>
      <c r="M210" s="57">
        <f t="shared" si="44"/>
        <v>1637.8765949989508</v>
      </c>
      <c r="N210" s="57">
        <f t="shared" si="45"/>
        <v>1590.1714514552921</v>
      </c>
      <c r="O210" s="57">
        <v>109.4</v>
      </c>
    </row>
    <row r="211" spans="1:15" ht="29.25" customHeight="1">
      <c r="A211" s="54" t="s">
        <v>249</v>
      </c>
      <c r="B211" s="56">
        <v>145.19999999999999</v>
      </c>
      <c r="C211" s="56">
        <v>0</v>
      </c>
      <c r="D211" s="57">
        <f t="shared" si="46"/>
        <v>184.17574559999997</v>
      </c>
      <c r="E211" s="57">
        <f t="shared" si="40"/>
        <v>180.91919999999999</v>
      </c>
      <c r="F211" s="57">
        <v>124.6</v>
      </c>
      <c r="G211" s="57">
        <f t="shared" si="47"/>
        <v>206.64518656319996</v>
      </c>
      <c r="H211" s="57">
        <f t="shared" si="41"/>
        <v>202.59332015999996</v>
      </c>
      <c r="I211" s="57">
        <v>110</v>
      </c>
      <c r="J211" s="57">
        <f t="shared" si="42"/>
        <v>231.14917278586421</v>
      </c>
      <c r="K211" s="57">
        <f t="shared" si="43"/>
        <v>224.41667260763515</v>
      </c>
      <c r="L211" s="57">
        <v>108.6</v>
      </c>
      <c r="M211" s="57">
        <f t="shared" si="44"/>
        <v>258.08267439887311</v>
      </c>
      <c r="N211" s="57">
        <f t="shared" si="45"/>
        <v>250.56570329987682</v>
      </c>
      <c r="O211" s="57">
        <v>108.4</v>
      </c>
    </row>
    <row r="212" spans="1:15" ht="30" customHeight="1">
      <c r="A212" s="54" t="s">
        <v>250</v>
      </c>
      <c r="B212" s="56">
        <v>744</v>
      </c>
      <c r="C212" s="56">
        <v>114.7</v>
      </c>
      <c r="D212" s="57">
        <f t="shared" si="46"/>
        <v>949.01217599999984</v>
      </c>
      <c r="E212" s="57">
        <f t="shared" si="40"/>
        <v>932.23199999999997</v>
      </c>
      <c r="F212" s="57">
        <v>125.3</v>
      </c>
      <c r="G212" s="57">
        <f t="shared" si="47"/>
        <v>1064.7916614719998</v>
      </c>
      <c r="H212" s="57">
        <f t="shared" si="41"/>
        <v>1043.9133935999998</v>
      </c>
      <c r="I212" s="57">
        <v>110</v>
      </c>
      <c r="J212" s="57">
        <f t="shared" si="42"/>
        <v>1199.8285399798788</v>
      </c>
      <c r="K212" s="57">
        <f t="shared" si="43"/>
        <v>1164.8820776503678</v>
      </c>
      <c r="L212" s="57">
        <v>109.4</v>
      </c>
      <c r="M212" s="57">
        <f t="shared" si="44"/>
        <v>1340.8683848545136</v>
      </c>
      <c r="N212" s="57">
        <f t="shared" si="45"/>
        <v>1301.8139658781686</v>
      </c>
      <c r="O212" s="57">
        <v>108.5</v>
      </c>
    </row>
    <row r="213" spans="1:15" ht="18" customHeight="1">
      <c r="A213" s="54" t="s">
        <v>251</v>
      </c>
      <c r="B213" s="56">
        <v>0</v>
      </c>
      <c r="C213" s="56">
        <v>0</v>
      </c>
      <c r="D213" s="57">
        <f t="shared" si="46"/>
        <v>0</v>
      </c>
      <c r="E213" s="57">
        <f t="shared" si="40"/>
        <v>0</v>
      </c>
      <c r="F213" s="57">
        <v>0</v>
      </c>
      <c r="G213" s="57">
        <f t="shared" si="47"/>
        <v>0</v>
      </c>
      <c r="H213" s="57">
        <f t="shared" si="41"/>
        <v>0</v>
      </c>
      <c r="I213" s="57">
        <v>0</v>
      </c>
      <c r="J213" s="57">
        <f t="shared" si="42"/>
        <v>0</v>
      </c>
      <c r="K213" s="57">
        <f t="shared" si="43"/>
        <v>0</v>
      </c>
      <c r="L213" s="57">
        <v>0</v>
      </c>
      <c r="M213" s="57">
        <f t="shared" si="44"/>
        <v>0</v>
      </c>
      <c r="N213" s="57">
        <f t="shared" si="45"/>
        <v>0</v>
      </c>
      <c r="O213" s="57">
        <v>0</v>
      </c>
    </row>
    <row r="214" spans="1:15" ht="30" customHeight="1">
      <c r="A214" s="54" t="s">
        <v>252</v>
      </c>
      <c r="B214" s="56">
        <v>2190.4</v>
      </c>
      <c r="C214" s="56">
        <v>220.4</v>
      </c>
      <c r="D214" s="57">
        <f t="shared" si="46"/>
        <v>2753.8365920000001</v>
      </c>
      <c r="E214" s="57">
        <f t="shared" si="40"/>
        <v>2705.1440000000002</v>
      </c>
      <c r="F214" s="57">
        <v>123.5</v>
      </c>
      <c r="G214" s="57">
        <f t="shared" si="47"/>
        <v>3081.3779162524802</v>
      </c>
      <c r="H214" s="57">
        <f t="shared" si="41"/>
        <v>3020.9587414240004</v>
      </c>
      <c r="I214" s="57">
        <v>109.7</v>
      </c>
      <c r="J214" s="57">
        <f t="shared" si="42"/>
        <v>3507.0702753827604</v>
      </c>
      <c r="K214" s="57">
        <f t="shared" si="43"/>
        <v>3404.9225974589908</v>
      </c>
      <c r="L214" s="57">
        <v>110.5</v>
      </c>
      <c r="M214" s="57">
        <f t="shared" si="44"/>
        <v>3962.6737748577352</v>
      </c>
      <c r="N214" s="57">
        <f t="shared" si="45"/>
        <v>3847.2560920948886</v>
      </c>
      <c r="O214" s="57">
        <v>109.7</v>
      </c>
    </row>
    <row r="215" spans="1:15" ht="18" customHeight="1">
      <c r="A215" s="54" t="s">
        <v>253</v>
      </c>
      <c r="B215" s="56">
        <v>22974.7</v>
      </c>
      <c r="C215" s="56">
        <v>85.5</v>
      </c>
      <c r="D215" s="57">
        <f t="shared" si="46"/>
        <v>29071.5880378</v>
      </c>
      <c r="E215" s="57">
        <f t="shared" si="40"/>
        <v>28557.552100000001</v>
      </c>
      <c r="F215" s="57">
        <v>124.3</v>
      </c>
      <c r="G215" s="57">
        <f t="shared" si="47"/>
        <v>32292.138560627485</v>
      </c>
      <c r="H215" s="57">
        <f t="shared" si="41"/>
        <v>31658.959373164202</v>
      </c>
      <c r="I215" s="57">
        <v>108.9</v>
      </c>
      <c r="J215" s="57">
        <f t="shared" si="42"/>
        <v>36487.210281038606</v>
      </c>
      <c r="K215" s="57">
        <f t="shared" si="43"/>
        <v>35424.476001008356</v>
      </c>
      <c r="L215" s="57">
        <v>109.7</v>
      </c>
      <c r="M215" s="57">
        <f t="shared" si="44"/>
        <v>40926.60915593258</v>
      </c>
      <c r="N215" s="57">
        <f t="shared" si="45"/>
        <v>39734.571996051047</v>
      </c>
      <c r="O215" s="57">
        <v>108.9</v>
      </c>
    </row>
    <row r="216" spans="1:15" ht="30" customHeight="1">
      <c r="A216" s="54" t="s">
        <v>254</v>
      </c>
      <c r="B216" s="56">
        <v>69058.5</v>
      </c>
      <c r="C216" s="56">
        <v>125.7</v>
      </c>
      <c r="D216" s="57">
        <f t="shared" si="46"/>
        <v>79440.754889999997</v>
      </c>
      <c r="E216" s="57">
        <f t="shared" si="40"/>
        <v>78036.104999999996</v>
      </c>
      <c r="F216" s="57">
        <v>113</v>
      </c>
      <c r="G216" s="57">
        <f t="shared" si="47"/>
        <v>87998.113006750791</v>
      </c>
      <c r="H216" s="57">
        <f t="shared" si="41"/>
        <v>86272.65981053999</v>
      </c>
      <c r="I216" s="57">
        <v>108.6</v>
      </c>
      <c r="J216" s="57">
        <f t="shared" si="42"/>
        <v>99701.862036648658</v>
      </c>
      <c r="K216" s="57">
        <f t="shared" si="43"/>
        <v>96797.924307425885</v>
      </c>
      <c r="L216" s="57">
        <v>110</v>
      </c>
      <c r="M216" s="57">
        <f t="shared" si="44"/>
        <v>111524.50883695444</v>
      </c>
      <c r="N216" s="57">
        <f t="shared" si="45"/>
        <v>108276.22217180043</v>
      </c>
      <c r="O216" s="57">
        <v>108.6</v>
      </c>
    </row>
    <row r="217" spans="1:15" ht="18" customHeight="1">
      <c r="A217" s="54" t="s">
        <v>255</v>
      </c>
      <c r="B217" s="56">
        <v>9878</v>
      </c>
      <c r="C217" s="56">
        <v>176.1</v>
      </c>
      <c r="D217" s="57">
        <f t="shared" si="46"/>
        <v>12217.80186</v>
      </c>
      <c r="E217" s="57">
        <f t="shared" si="40"/>
        <v>12001.77</v>
      </c>
      <c r="F217" s="57">
        <v>121.5</v>
      </c>
      <c r="G217" s="57">
        <f t="shared" si="47"/>
        <v>13708.373686920002</v>
      </c>
      <c r="H217" s="57">
        <f t="shared" si="41"/>
        <v>13439.582046000001</v>
      </c>
      <c r="I217" s="57">
        <v>110</v>
      </c>
      <c r="J217" s="57">
        <f t="shared" si="42"/>
        <v>15602.185511768002</v>
      </c>
      <c r="K217" s="57">
        <f t="shared" si="43"/>
        <v>15147.752924046603</v>
      </c>
      <c r="L217" s="57">
        <v>110.5</v>
      </c>
      <c r="M217" s="57">
        <f t="shared" si="44"/>
        <v>17580.854678370422</v>
      </c>
      <c r="N217" s="57">
        <f t="shared" si="45"/>
        <v>17068.790949874197</v>
      </c>
      <c r="O217" s="57">
        <v>109.4</v>
      </c>
    </row>
    <row r="218" spans="1:15" ht="18" customHeight="1">
      <c r="A218" s="54" t="s">
        <v>256</v>
      </c>
      <c r="B218" s="56">
        <v>0</v>
      </c>
      <c r="C218" s="56">
        <v>0</v>
      </c>
      <c r="D218" s="57">
        <f t="shared" si="46"/>
        <v>0</v>
      </c>
      <c r="E218" s="57">
        <f t="shared" si="40"/>
        <v>0</v>
      </c>
      <c r="F218" s="57">
        <v>0</v>
      </c>
      <c r="G218" s="57">
        <f t="shared" si="47"/>
        <v>0</v>
      </c>
      <c r="H218" s="57">
        <f t="shared" si="41"/>
        <v>0</v>
      </c>
      <c r="I218" s="57">
        <v>0</v>
      </c>
      <c r="J218" s="57">
        <f t="shared" si="42"/>
        <v>0</v>
      </c>
      <c r="K218" s="57">
        <f t="shared" si="43"/>
        <v>0</v>
      </c>
      <c r="L218" s="57">
        <v>0</v>
      </c>
      <c r="M218" s="57">
        <f t="shared" si="44"/>
        <v>0</v>
      </c>
      <c r="N218" s="57">
        <f t="shared" si="45"/>
        <v>0</v>
      </c>
      <c r="O218" s="57">
        <v>0</v>
      </c>
    </row>
    <row r="219" spans="1:15" ht="30" customHeight="1">
      <c r="A219" s="54" t="s">
        <v>257</v>
      </c>
      <c r="B219" s="56">
        <v>12640.2</v>
      </c>
      <c r="C219" s="56">
        <v>205.3</v>
      </c>
      <c r="D219" s="57">
        <f t="shared" si="46"/>
        <v>16174.728565199999</v>
      </c>
      <c r="E219" s="57">
        <f t="shared" si="40"/>
        <v>15888.731400000001</v>
      </c>
      <c r="F219" s="57">
        <v>125.7</v>
      </c>
      <c r="G219" s="57">
        <f t="shared" si="47"/>
        <v>18049.056111335376</v>
      </c>
      <c r="H219" s="57">
        <f t="shared" si="41"/>
        <v>17695.153050328801</v>
      </c>
      <c r="I219" s="57">
        <v>109.4</v>
      </c>
      <c r="J219" s="57">
        <f t="shared" si="42"/>
        <v>20245.084768401553</v>
      </c>
      <c r="K219" s="57">
        <f t="shared" si="43"/>
        <v>19655.422105244226</v>
      </c>
      <c r="L219" s="57">
        <v>108.9</v>
      </c>
      <c r="M219" s="57">
        <f t="shared" si="44"/>
        <v>23041.943229156226</v>
      </c>
      <c r="N219" s="57">
        <f t="shared" si="45"/>
        <v>22370.818669083714</v>
      </c>
      <c r="O219" s="57">
        <v>110.5</v>
      </c>
    </row>
    <row r="220" spans="1:15" ht="18" customHeight="1">
      <c r="A220" s="54" t="s">
        <v>258</v>
      </c>
      <c r="B220" s="56">
        <v>460</v>
      </c>
      <c r="C220" s="56">
        <v>2300</v>
      </c>
      <c r="D220" s="57">
        <f t="shared" si="46"/>
        <v>585.81827999999996</v>
      </c>
      <c r="E220" s="57">
        <f t="shared" si="40"/>
        <v>575.46</v>
      </c>
      <c r="F220" s="57">
        <v>125.1</v>
      </c>
      <c r="G220" s="57">
        <f t="shared" si="47"/>
        <v>653.70290228639999</v>
      </c>
      <c r="H220" s="57">
        <f t="shared" si="41"/>
        <v>640.88519831999997</v>
      </c>
      <c r="I220" s="57">
        <v>109.4</v>
      </c>
      <c r="J220" s="57">
        <f t="shared" si="42"/>
        <v>731.21899243952123</v>
      </c>
      <c r="K220" s="57">
        <f t="shared" si="43"/>
        <v>709.9213518830303</v>
      </c>
      <c r="L220" s="57">
        <v>108.6</v>
      </c>
      <c r="M220" s="57">
        <f t="shared" si="44"/>
        <v>826.21165174733949</v>
      </c>
      <c r="N220" s="57">
        <f t="shared" si="45"/>
        <v>802.1472347061549</v>
      </c>
      <c r="O220" s="57">
        <v>109.7</v>
      </c>
    </row>
    <row r="221" spans="1:15" ht="39" customHeight="1">
      <c r="A221" s="54" t="s">
        <v>259</v>
      </c>
      <c r="B221" s="56">
        <v>510.5</v>
      </c>
      <c r="C221" s="56">
        <v>0</v>
      </c>
      <c r="D221" s="57">
        <f t="shared" si="46"/>
        <v>647.53249399999993</v>
      </c>
      <c r="E221" s="57">
        <f t="shared" si="40"/>
        <v>636.08299999999997</v>
      </c>
      <c r="F221" s="57">
        <v>124.6</v>
      </c>
      <c r="G221" s="57">
        <f t="shared" si="47"/>
        <v>726.53145826799982</v>
      </c>
      <c r="H221" s="57">
        <f t="shared" si="41"/>
        <v>712.28574339999989</v>
      </c>
      <c r="I221" s="57">
        <v>110</v>
      </c>
      <c r="J221" s="57">
        <f t="shared" si="42"/>
        <v>818.67017780554772</v>
      </c>
      <c r="K221" s="57">
        <f t="shared" si="43"/>
        <v>794.82541534519191</v>
      </c>
      <c r="L221" s="57">
        <v>109.4</v>
      </c>
      <c r="M221" s="57">
        <f t="shared" si="44"/>
        <v>918.27777833914877</v>
      </c>
      <c r="N221" s="57">
        <f t="shared" si="45"/>
        <v>891.53182363024155</v>
      </c>
      <c r="O221" s="57">
        <v>108.9</v>
      </c>
    </row>
    <row r="222" spans="1:15" ht="18" customHeight="1">
      <c r="A222" s="54" t="s">
        <v>260</v>
      </c>
      <c r="B222" s="56">
        <v>253</v>
      </c>
      <c r="C222" s="56">
        <v>602.4</v>
      </c>
      <c r="D222" s="57">
        <f t="shared" si="46"/>
        <v>322.71516199999996</v>
      </c>
      <c r="E222" s="57">
        <f t="shared" si="40"/>
        <v>317.00899999999996</v>
      </c>
      <c r="F222" s="57">
        <v>125.3</v>
      </c>
      <c r="G222" s="57">
        <f t="shared" si="47"/>
        <v>363.73225909020005</v>
      </c>
      <c r="H222" s="57">
        <f t="shared" si="41"/>
        <v>356.60025401000001</v>
      </c>
      <c r="I222" s="57">
        <v>110.5</v>
      </c>
      <c r="J222" s="57">
        <f t="shared" si="42"/>
        <v>412.10864954919663</v>
      </c>
      <c r="K222" s="57">
        <f t="shared" si="43"/>
        <v>400.10548499922004</v>
      </c>
      <c r="L222" s="57">
        <v>110</v>
      </c>
      <c r="M222" s="57">
        <f t="shared" si="44"/>
        <v>460.97649321274031</v>
      </c>
      <c r="N222" s="57">
        <f t="shared" si="45"/>
        <v>447.54999341042748</v>
      </c>
      <c r="O222" s="57">
        <v>108.6</v>
      </c>
    </row>
    <row r="223" spans="1:15" ht="34.5" customHeight="1">
      <c r="A223" s="54" t="s">
        <v>261</v>
      </c>
      <c r="B223" s="56">
        <v>227020.6</v>
      </c>
      <c r="C223" s="56">
        <v>0</v>
      </c>
      <c r="D223" s="57">
        <f t="shared" si="46"/>
        <v>258839.80729599998</v>
      </c>
      <c r="E223" s="57">
        <f t="shared" si="40"/>
        <v>254263.07199999999</v>
      </c>
      <c r="F223" s="57">
        <v>112</v>
      </c>
      <c r="G223" s="57">
        <f t="shared" si="47"/>
        <v>293058.42982053122</v>
      </c>
      <c r="H223" s="57">
        <f t="shared" si="41"/>
        <v>287312.18609855999</v>
      </c>
      <c r="I223" s="57">
        <v>111</v>
      </c>
      <c r="J223" s="57">
        <f t="shared" si="42"/>
        <v>333544.45190023759</v>
      </c>
      <c r="K223" s="57">
        <f t="shared" si="43"/>
        <v>323829.564951687</v>
      </c>
      <c r="L223" s="57">
        <v>110.5</v>
      </c>
      <c r="M223" s="57">
        <f t="shared" si="44"/>
        <v>375844.55929022573</v>
      </c>
      <c r="N223" s="57">
        <f t="shared" si="45"/>
        <v>364897.63037885993</v>
      </c>
      <c r="O223" s="57">
        <v>109.4</v>
      </c>
    </row>
    <row r="224" spans="1:15" ht="35.25" customHeight="1">
      <c r="A224" s="54" t="s">
        <v>262</v>
      </c>
      <c r="B224" s="56">
        <v>45164.4</v>
      </c>
      <c r="C224" s="56">
        <v>90</v>
      </c>
      <c r="D224" s="57">
        <f t="shared" si="46"/>
        <v>56782.038612000004</v>
      </c>
      <c r="E224" s="57">
        <f t="shared" si="40"/>
        <v>55778.034000000007</v>
      </c>
      <c r="F224" s="57">
        <v>123.5</v>
      </c>
      <c r="G224" s="57">
        <f t="shared" si="47"/>
        <v>63072.352849437368</v>
      </c>
      <c r="H224" s="57">
        <f t="shared" si="41"/>
        <v>61835.640048468013</v>
      </c>
      <c r="I224" s="57">
        <v>108.9</v>
      </c>
      <c r="J224" s="57">
        <f t="shared" si="42"/>
        <v>72435.443629936344</v>
      </c>
      <c r="K224" s="57">
        <f t="shared" si="43"/>
        <v>70325.67342712266</v>
      </c>
      <c r="L224" s="57">
        <v>111.5</v>
      </c>
      <c r="M224" s="57">
        <f t="shared" si="44"/>
        <v>82069.357632717874</v>
      </c>
      <c r="N224" s="57">
        <f t="shared" si="45"/>
        <v>79678.987992929979</v>
      </c>
      <c r="O224" s="57">
        <v>110</v>
      </c>
    </row>
    <row r="225" spans="1:15" ht="33" customHeight="1">
      <c r="A225" s="54" t="s">
        <v>263</v>
      </c>
      <c r="B225" s="56">
        <v>48.9</v>
      </c>
      <c r="C225" s="56">
        <v>0</v>
      </c>
      <c r="D225" s="57">
        <f t="shared" si="46"/>
        <v>61.876788599999998</v>
      </c>
      <c r="E225" s="57">
        <f t="shared" si="40"/>
        <v>60.782699999999998</v>
      </c>
      <c r="F225" s="57">
        <v>124.3</v>
      </c>
      <c r="G225" s="57">
        <f t="shared" si="47"/>
        <v>68.542156267991999</v>
      </c>
      <c r="H225" s="57">
        <f t="shared" si="41"/>
        <v>67.198192419599991</v>
      </c>
      <c r="I225" s="57">
        <v>108.6</v>
      </c>
      <c r="J225" s="57">
        <f t="shared" si="42"/>
        <v>77.658263051634947</v>
      </c>
      <c r="K225" s="57">
        <f t="shared" si="43"/>
        <v>75.396371894791201</v>
      </c>
      <c r="L225" s="57">
        <v>110</v>
      </c>
      <c r="M225" s="57">
        <f t="shared" si="44"/>
        <v>88.386752092218316</v>
      </c>
      <c r="N225" s="57">
        <f t="shared" si="45"/>
        <v>85.812380672056619</v>
      </c>
      <c r="O225" s="57">
        <v>110.5</v>
      </c>
    </row>
    <row r="226" spans="1:15" ht="38.25" customHeight="1">
      <c r="A226" s="54" t="s">
        <v>264</v>
      </c>
      <c r="B226" s="56">
        <v>10931.9</v>
      </c>
      <c r="C226" s="56">
        <v>111.7</v>
      </c>
      <c r="D226" s="57">
        <f t="shared" si="46"/>
        <v>13966.486121</v>
      </c>
      <c r="E226" s="57">
        <f t="shared" si="40"/>
        <v>13719.5345</v>
      </c>
      <c r="F226" s="57">
        <v>125.5</v>
      </c>
      <c r="G226" s="57">
        <f t="shared" si="47"/>
        <v>15670.397427762</v>
      </c>
      <c r="H226" s="57">
        <f t="shared" si="41"/>
        <v>15363.1347331</v>
      </c>
      <c r="I226" s="57">
        <v>110</v>
      </c>
      <c r="J226" s="57">
        <f t="shared" si="42"/>
        <v>17835.262832407323</v>
      </c>
      <c r="K226" s="57">
        <f t="shared" si="43"/>
        <v>17315.789157677013</v>
      </c>
      <c r="L226" s="57">
        <v>110.5</v>
      </c>
      <c r="M226" s="57">
        <f t="shared" si="44"/>
        <v>20152.241826965361</v>
      </c>
      <c r="N226" s="57">
        <f t="shared" si="45"/>
        <v>19565.283327150835</v>
      </c>
      <c r="O226" s="57">
        <v>109.7</v>
      </c>
    </row>
    <row r="227" spans="1:15" ht="36.75" customHeight="1">
      <c r="A227" s="54" t="s">
        <v>265</v>
      </c>
      <c r="B227" s="56">
        <v>823.5</v>
      </c>
      <c r="C227" s="56">
        <v>119.3</v>
      </c>
      <c r="D227" s="57">
        <f t="shared" si="46"/>
        <v>1018.562445</v>
      </c>
      <c r="E227" s="57">
        <f t="shared" si="40"/>
        <v>1000.5525</v>
      </c>
      <c r="F227" s="57">
        <v>121.5</v>
      </c>
      <c r="G227" s="57">
        <f t="shared" si="47"/>
        <v>1142.8270632900001</v>
      </c>
      <c r="H227" s="57">
        <f t="shared" si="41"/>
        <v>1120.4186895</v>
      </c>
      <c r="I227" s="57">
        <v>110</v>
      </c>
      <c r="J227" s="57">
        <f t="shared" si="42"/>
        <v>1294.8230627075702</v>
      </c>
      <c r="K227" s="57">
        <f t="shared" si="43"/>
        <v>1257.1097696190002</v>
      </c>
      <c r="L227" s="57">
        <v>110</v>
      </c>
      <c r="M227" s="57">
        <f t="shared" si="44"/>
        <v>1452.3641847472004</v>
      </c>
      <c r="N227" s="57">
        <f t="shared" si="45"/>
        <v>1410.0623152885441</v>
      </c>
      <c r="O227" s="57">
        <v>108.9</v>
      </c>
    </row>
    <row r="228" spans="1:15" ht="30" customHeight="1">
      <c r="A228" s="54" t="s">
        <v>266</v>
      </c>
      <c r="B228" s="56">
        <v>0</v>
      </c>
      <c r="C228" s="56">
        <v>0</v>
      </c>
      <c r="D228" s="57">
        <f t="shared" si="46"/>
        <v>0</v>
      </c>
      <c r="E228" s="57">
        <f t="shared" si="40"/>
        <v>0</v>
      </c>
      <c r="F228" s="57">
        <v>0</v>
      </c>
      <c r="G228" s="57">
        <f t="shared" si="47"/>
        <v>0</v>
      </c>
      <c r="H228" s="57">
        <f t="shared" si="41"/>
        <v>0</v>
      </c>
      <c r="I228" s="57">
        <v>0</v>
      </c>
      <c r="J228" s="57">
        <f t="shared" si="42"/>
        <v>0</v>
      </c>
      <c r="K228" s="57">
        <f t="shared" si="43"/>
        <v>0</v>
      </c>
      <c r="L228" s="57">
        <v>0</v>
      </c>
      <c r="M228" s="57">
        <f t="shared" si="44"/>
        <v>0</v>
      </c>
      <c r="N228" s="57">
        <f t="shared" si="45"/>
        <v>0</v>
      </c>
      <c r="O228" s="57">
        <v>0</v>
      </c>
    </row>
    <row r="229" spans="1:15" ht="18" customHeight="1">
      <c r="A229" s="54" t="s">
        <v>267</v>
      </c>
      <c r="B229" s="56">
        <v>20866.2</v>
      </c>
      <c r="C229" s="56">
        <v>91.8</v>
      </c>
      <c r="D229" s="57">
        <f t="shared" si="46"/>
        <v>24003.224507999999</v>
      </c>
      <c r="E229" s="57">
        <f t="shared" si="40"/>
        <v>23578.806</v>
      </c>
      <c r="F229" s="57">
        <v>113</v>
      </c>
      <c r="G229" s="57">
        <f t="shared" si="47"/>
        <v>26858.16803098152</v>
      </c>
      <c r="H229" s="57">
        <f t="shared" si="41"/>
        <v>26331.537285276001</v>
      </c>
      <c r="I229" s="57">
        <v>109.7</v>
      </c>
      <c r="J229" s="57">
        <f t="shared" si="42"/>
        <v>30347.312639886328</v>
      </c>
      <c r="K229" s="57">
        <f t="shared" si="43"/>
        <v>29463.410329986727</v>
      </c>
      <c r="L229" s="57">
        <v>109.7</v>
      </c>
      <c r="M229" s="57">
        <f t="shared" si="44"/>
        <v>34195.958828876719</v>
      </c>
      <c r="N229" s="57">
        <f t="shared" si="45"/>
        <v>33199.960028035646</v>
      </c>
      <c r="O229" s="57">
        <v>109.4</v>
      </c>
    </row>
    <row r="230" spans="1:15" ht="18" customHeight="1">
      <c r="A230" s="54" t="s">
        <v>268</v>
      </c>
      <c r="B230" s="56">
        <v>410.6</v>
      </c>
      <c r="C230" s="56">
        <v>151.69999999999999</v>
      </c>
      <c r="D230" s="57">
        <f t="shared" si="46"/>
        <v>522.90649079999991</v>
      </c>
      <c r="E230" s="57">
        <f t="shared" si="40"/>
        <v>513.66059999999993</v>
      </c>
      <c r="F230" s="57">
        <v>125.1</v>
      </c>
      <c r="G230" s="57">
        <f t="shared" si="47"/>
        <v>580.83407185082399</v>
      </c>
      <c r="H230" s="57">
        <f t="shared" si="41"/>
        <v>569.44516848119997</v>
      </c>
      <c r="I230" s="57">
        <v>108.9</v>
      </c>
      <c r="J230" s="57">
        <f t="shared" si="42"/>
        <v>651.50415337291383</v>
      </c>
      <c r="K230" s="57">
        <f t="shared" si="43"/>
        <v>632.52830424554736</v>
      </c>
      <c r="L230" s="57">
        <v>108.9</v>
      </c>
      <c r="M230" s="57">
        <f t="shared" si="44"/>
        <v>738.15420577151133</v>
      </c>
      <c r="N230" s="57">
        <f t="shared" si="45"/>
        <v>716.65456871020524</v>
      </c>
      <c r="O230" s="57">
        <v>110</v>
      </c>
    </row>
    <row r="231" spans="1:15" ht="30" customHeight="1">
      <c r="A231" s="54" t="s">
        <v>269</v>
      </c>
      <c r="B231" s="56">
        <v>168.4</v>
      </c>
      <c r="C231" s="56">
        <v>107.8</v>
      </c>
      <c r="D231" s="57">
        <f t="shared" si="46"/>
        <v>213.60327519999998</v>
      </c>
      <c r="E231" s="57">
        <f t="shared" si="40"/>
        <v>209.82640000000001</v>
      </c>
      <c r="F231" s="57">
        <v>124.6</v>
      </c>
      <c r="G231" s="57">
        <f t="shared" si="47"/>
        <v>236.61262000454397</v>
      </c>
      <c r="H231" s="57">
        <f t="shared" si="41"/>
        <v>231.97315686719998</v>
      </c>
      <c r="I231" s="57">
        <v>108.6</v>
      </c>
      <c r="J231" s="57">
        <f t="shared" si="42"/>
        <v>264.67014448468279</v>
      </c>
      <c r="K231" s="57">
        <f t="shared" si="43"/>
        <v>256.96130532493476</v>
      </c>
      <c r="L231" s="57">
        <v>108.6</v>
      </c>
      <c r="M231" s="57">
        <f t="shared" si="44"/>
        <v>301.23432494524172</v>
      </c>
      <c r="N231" s="57">
        <f t="shared" si="45"/>
        <v>292.46050965557447</v>
      </c>
      <c r="O231" s="57">
        <v>110.5</v>
      </c>
    </row>
    <row r="232" spans="1:15" ht="30" customHeight="1">
      <c r="A232" s="54" t="s">
        <v>270</v>
      </c>
      <c r="B232" s="56">
        <v>80.400000000000006</v>
      </c>
      <c r="C232" s="56">
        <v>0</v>
      </c>
      <c r="D232" s="57">
        <f t="shared" si="46"/>
        <v>102.55454160000001</v>
      </c>
      <c r="E232" s="57">
        <f t="shared" si="40"/>
        <v>100.74120000000001</v>
      </c>
      <c r="F232" s="57">
        <v>125.3</v>
      </c>
      <c r="G232" s="57">
        <f t="shared" si="47"/>
        <v>125.52675891840001</v>
      </c>
      <c r="H232" s="57">
        <f t="shared" si="41"/>
        <v>123.06544992000001</v>
      </c>
      <c r="I232" s="57">
        <v>120</v>
      </c>
      <c r="J232" s="57">
        <f t="shared" si="42"/>
        <v>141.44606248443151</v>
      </c>
      <c r="K232" s="57">
        <f t="shared" si="43"/>
        <v>137.32627425672962</v>
      </c>
      <c r="L232" s="57">
        <v>109.4</v>
      </c>
      <c r="M232" s="57">
        <f t="shared" si="44"/>
        <v>159.82132046178401</v>
      </c>
      <c r="N232" s="57">
        <f t="shared" si="45"/>
        <v>155.16633054542137</v>
      </c>
      <c r="O232" s="57">
        <v>109.7</v>
      </c>
    </row>
    <row r="233" spans="1:15" ht="30" customHeight="1">
      <c r="A233" s="54" t="s">
        <v>271</v>
      </c>
      <c r="B233" s="56">
        <v>171338</v>
      </c>
      <c r="C233" s="56">
        <v>379.1</v>
      </c>
      <c r="D233" s="57">
        <f t="shared" si="46"/>
        <v>203201.72785999998</v>
      </c>
      <c r="E233" s="57">
        <f t="shared" si="40"/>
        <v>199608.77</v>
      </c>
      <c r="F233" s="58">
        <v>116.5</v>
      </c>
      <c r="G233" s="57">
        <f t="shared" si="47"/>
        <v>248718.91490064</v>
      </c>
      <c r="H233" s="57">
        <f t="shared" si="41"/>
        <v>243842.07343199998</v>
      </c>
      <c r="I233" s="57">
        <v>120</v>
      </c>
      <c r="J233" s="57">
        <f t="shared" si="42"/>
        <v>281798.53058242513</v>
      </c>
      <c r="K233" s="57">
        <f t="shared" si="43"/>
        <v>273590.80639070401</v>
      </c>
      <c r="L233" s="57">
        <v>110</v>
      </c>
      <c r="M233" s="57">
        <f t="shared" si="44"/>
        <v>316084.95779838884</v>
      </c>
      <c r="N233" s="57">
        <f t="shared" si="45"/>
        <v>306878.599804261</v>
      </c>
      <c r="O233" s="57">
        <v>108.9</v>
      </c>
    </row>
    <row r="234" spans="1:15" ht="29.25" customHeight="1">
      <c r="A234" s="54" t="s">
        <v>272</v>
      </c>
      <c r="B234" s="56">
        <v>224.5</v>
      </c>
      <c r="C234" s="56">
        <v>149.69999999999999</v>
      </c>
      <c r="D234" s="57">
        <f t="shared" si="46"/>
        <v>267.39297000000005</v>
      </c>
      <c r="E234" s="57">
        <f t="shared" si="40"/>
        <v>262.66500000000002</v>
      </c>
      <c r="F234" s="58">
        <v>117</v>
      </c>
      <c r="G234" s="57">
        <f t="shared" si="47"/>
        <v>298.37846736360007</v>
      </c>
      <c r="H234" s="57">
        <f t="shared" si="41"/>
        <v>292.52790918000005</v>
      </c>
      <c r="I234" s="57">
        <v>109.4</v>
      </c>
      <c r="J234" s="57">
        <f t="shared" si="42"/>
        <v>339.59945262988134</v>
      </c>
      <c r="K234" s="57">
        <f t="shared" si="43"/>
        <v>329.70820643677803</v>
      </c>
      <c r="L234" s="57">
        <v>110.5</v>
      </c>
      <c r="M234" s="57">
        <f t="shared" si="44"/>
        <v>379.86915572273267</v>
      </c>
      <c r="N234" s="57">
        <f t="shared" si="45"/>
        <v>368.80500555605113</v>
      </c>
      <c r="O234" s="57">
        <v>108.6</v>
      </c>
    </row>
    <row r="235" spans="1:15" ht="30" customHeight="1">
      <c r="A235" s="54" t="s">
        <v>273</v>
      </c>
      <c r="B235" s="56">
        <v>523.9</v>
      </c>
      <c r="C235" s="56">
        <v>204.3</v>
      </c>
      <c r="D235" s="57">
        <f t="shared" si="46"/>
        <v>615.99638099999993</v>
      </c>
      <c r="E235" s="57">
        <f t="shared" si="40"/>
        <v>605.10449999999992</v>
      </c>
      <c r="F235" s="58">
        <v>115.5</v>
      </c>
      <c r="G235" s="57">
        <f t="shared" si="47"/>
        <v>687.37804163027988</v>
      </c>
      <c r="H235" s="57">
        <f t="shared" si="41"/>
        <v>673.90004081399991</v>
      </c>
      <c r="I235" s="57">
        <v>109.4</v>
      </c>
      <c r="J235" s="57">
        <f t="shared" si="42"/>
        <v>776.67532301846961</v>
      </c>
      <c r="K235" s="57">
        <f t="shared" si="43"/>
        <v>754.05371166841712</v>
      </c>
      <c r="L235" s="57">
        <v>109.7</v>
      </c>
      <c r="M235" s="57">
        <f t="shared" si="44"/>
        <v>875.17328748367186</v>
      </c>
      <c r="N235" s="57">
        <f t="shared" si="45"/>
        <v>849.68280338220575</v>
      </c>
      <c r="O235" s="57">
        <v>109.4</v>
      </c>
    </row>
    <row r="236" spans="1:15" ht="30" customHeight="1">
      <c r="A236" s="54" t="s">
        <v>274</v>
      </c>
      <c r="B236" s="56">
        <v>163.69999999999999</v>
      </c>
      <c r="C236" s="56">
        <v>129.69999999999999</v>
      </c>
      <c r="D236" s="57">
        <f t="shared" si="46"/>
        <v>194.97652199999996</v>
      </c>
      <c r="E236" s="57">
        <f t="shared" si="40"/>
        <v>191.52899999999997</v>
      </c>
      <c r="F236" s="58">
        <v>117</v>
      </c>
      <c r="G236" s="57">
        <f t="shared" si="47"/>
        <v>218.76365768399992</v>
      </c>
      <c r="H236" s="57">
        <f t="shared" si="41"/>
        <v>214.47417419999994</v>
      </c>
      <c r="I236" s="57">
        <v>110</v>
      </c>
      <c r="J236" s="57">
        <f t="shared" si="42"/>
        <v>247.8592241559719</v>
      </c>
      <c r="K236" s="57">
        <f t="shared" si="43"/>
        <v>240.6400234523999</v>
      </c>
      <c r="L236" s="57">
        <v>110</v>
      </c>
      <c r="M236" s="57">
        <f t="shared" si="44"/>
        <v>276.73978095462576</v>
      </c>
      <c r="N236" s="57">
        <f t="shared" si="45"/>
        <v>268.67939898507359</v>
      </c>
      <c r="O236" s="57">
        <v>108.4</v>
      </c>
    </row>
    <row r="237" spans="1:15" ht="30" customHeight="1">
      <c r="A237" s="54" t="s">
        <v>275</v>
      </c>
      <c r="B237" s="56">
        <v>1043</v>
      </c>
      <c r="C237" s="56">
        <v>100.6</v>
      </c>
      <c r="D237" s="57">
        <f t="shared" si="46"/>
        <v>1239.0902579999999</v>
      </c>
      <c r="E237" s="57">
        <f t="shared" si="40"/>
        <v>1217.181</v>
      </c>
      <c r="F237" s="58">
        <v>116.7</v>
      </c>
      <c r="G237" s="57">
        <f t="shared" si="47"/>
        <v>1396.5786297918</v>
      </c>
      <c r="H237" s="57">
        <f t="shared" si="41"/>
        <v>1369.19473509</v>
      </c>
      <c r="I237" s="57">
        <v>110.5</v>
      </c>
      <c r="J237" s="57">
        <f t="shared" si="42"/>
        <v>1589.5159674975373</v>
      </c>
      <c r="K237" s="57">
        <f t="shared" si="43"/>
        <v>1543.219385919939</v>
      </c>
      <c r="L237" s="57">
        <v>110.5</v>
      </c>
      <c r="M237" s="57">
        <f t="shared" si="44"/>
        <v>1776.3635694768727</v>
      </c>
      <c r="N237" s="57">
        <f t="shared" si="45"/>
        <v>1724.6248247348278</v>
      </c>
      <c r="O237" s="57">
        <v>108.5</v>
      </c>
    </row>
    <row r="238" spans="1:15" ht="18" customHeight="1">
      <c r="A238" s="54" t="s">
        <v>276</v>
      </c>
      <c r="B238" s="56">
        <v>349</v>
      </c>
      <c r="C238" s="56">
        <v>0</v>
      </c>
      <c r="D238" s="57">
        <f t="shared" si="46"/>
        <v>415.67993999999999</v>
      </c>
      <c r="E238" s="57">
        <f t="shared" si="40"/>
        <v>408.33</v>
      </c>
      <c r="F238" s="58">
        <v>117</v>
      </c>
      <c r="G238" s="57">
        <f t="shared" si="47"/>
        <v>465.12091206360003</v>
      </c>
      <c r="H238" s="57">
        <f t="shared" si="41"/>
        <v>456.00089418000005</v>
      </c>
      <c r="I238" s="57">
        <v>109.7</v>
      </c>
      <c r="J238" s="57">
        <f t="shared" si="42"/>
        <v>525.5447697497824</v>
      </c>
      <c r="K238" s="57">
        <f t="shared" si="43"/>
        <v>510.23764053376925</v>
      </c>
      <c r="L238" s="57">
        <v>109.7</v>
      </c>
      <c r="M238" s="57">
        <f t="shared" si="44"/>
        <v>594.90091301366124</v>
      </c>
      <c r="N238" s="57">
        <f t="shared" si="45"/>
        <v>577.57370195501096</v>
      </c>
      <c r="O238" s="57">
        <v>109.9</v>
      </c>
    </row>
    <row r="239" spans="1:15" ht="18" customHeight="1">
      <c r="A239" s="54" t="s">
        <v>277</v>
      </c>
      <c r="B239" s="56">
        <v>306.39999999999998</v>
      </c>
      <c r="C239" s="56">
        <v>100.2</v>
      </c>
      <c r="D239" s="57">
        <f t="shared" si="46"/>
        <v>364.94078399999989</v>
      </c>
      <c r="E239" s="57">
        <f t="shared" si="40"/>
        <v>358.48799999999994</v>
      </c>
      <c r="F239" s="58">
        <v>117</v>
      </c>
      <c r="G239" s="57">
        <f t="shared" si="47"/>
        <v>405.36892405151991</v>
      </c>
      <c r="H239" s="57">
        <f t="shared" si="41"/>
        <v>397.42051377599995</v>
      </c>
      <c r="I239" s="57">
        <v>108.9</v>
      </c>
      <c r="J239" s="57">
        <f t="shared" si="42"/>
        <v>454.69016104086842</v>
      </c>
      <c r="K239" s="57">
        <f t="shared" si="43"/>
        <v>441.44675829210524</v>
      </c>
      <c r="L239" s="57">
        <v>108.9</v>
      </c>
      <c r="M239" s="57">
        <f t="shared" si="44"/>
        <v>513.75895986168769</v>
      </c>
      <c r="N239" s="57">
        <f t="shared" si="45"/>
        <v>498.79510666183268</v>
      </c>
      <c r="O239" s="57">
        <v>109.7</v>
      </c>
    </row>
    <row r="240" spans="1:15" ht="30" customHeight="1">
      <c r="A240" s="54" t="s">
        <v>278</v>
      </c>
      <c r="B240" s="56">
        <v>351932.2</v>
      </c>
      <c r="C240" s="56">
        <v>79.5</v>
      </c>
      <c r="D240" s="57">
        <f t="shared" si="46"/>
        <v>419172.366132</v>
      </c>
      <c r="E240" s="57">
        <f t="shared" si="40"/>
        <v>411760.674</v>
      </c>
      <c r="F240" s="58">
        <v>117</v>
      </c>
      <c r="G240" s="57">
        <f t="shared" si="47"/>
        <v>464325.613411739</v>
      </c>
      <c r="H240" s="57">
        <f t="shared" si="41"/>
        <v>455221.18961935199</v>
      </c>
      <c r="I240" s="57">
        <v>108.6</v>
      </c>
      <c r="J240" s="57">
        <f t="shared" si="42"/>
        <v>519385.34465010301</v>
      </c>
      <c r="K240" s="57">
        <f t="shared" si="43"/>
        <v>504257.61616514856</v>
      </c>
      <c r="L240" s="57">
        <v>108.6</v>
      </c>
      <c r="M240" s="57">
        <f t="shared" si="44"/>
        <v>582578.95953368105</v>
      </c>
      <c r="N240" s="57">
        <f t="shared" si="45"/>
        <v>565610.6403239622</v>
      </c>
      <c r="O240" s="57">
        <v>108.9</v>
      </c>
    </row>
    <row r="241" spans="1:15" ht="29.25" customHeight="1">
      <c r="A241" s="54" t="s">
        <v>279</v>
      </c>
      <c r="B241" s="56">
        <v>16107.7</v>
      </c>
      <c r="C241" s="56">
        <v>121.1</v>
      </c>
      <c r="D241" s="57">
        <f t="shared" si="46"/>
        <v>19185.237162000001</v>
      </c>
      <c r="E241" s="57">
        <f t="shared" si="40"/>
        <v>18846.009000000002</v>
      </c>
      <c r="F241" s="58">
        <v>117</v>
      </c>
      <c r="G241" s="57">
        <f t="shared" si="47"/>
        <v>21525.836095764</v>
      </c>
      <c r="H241" s="57">
        <f t="shared" si="41"/>
        <v>21103.760878199999</v>
      </c>
      <c r="I241" s="57">
        <v>110</v>
      </c>
      <c r="J241" s="57">
        <f t="shared" si="42"/>
        <v>24255.742629428791</v>
      </c>
      <c r="K241" s="57">
        <f t="shared" si="43"/>
        <v>23549.264688765816</v>
      </c>
      <c r="L241" s="57">
        <v>109.4</v>
      </c>
      <c r="M241" s="57">
        <f t="shared" si="44"/>
        <v>27131.988590426459</v>
      </c>
      <c r="N241" s="57">
        <f t="shared" si="45"/>
        <v>26341.736495559668</v>
      </c>
      <c r="O241" s="57">
        <v>108.6</v>
      </c>
    </row>
    <row r="242" spans="1:15" ht="30" customHeight="1">
      <c r="A242" s="54" t="s">
        <v>280</v>
      </c>
      <c r="B242" s="56">
        <v>125</v>
      </c>
      <c r="C242" s="56">
        <v>0</v>
      </c>
      <c r="D242" s="57">
        <f t="shared" si="46"/>
        <v>156.77199999999999</v>
      </c>
      <c r="E242" s="57">
        <f t="shared" si="40"/>
        <v>154</v>
      </c>
      <c r="F242" s="57">
        <v>123.2</v>
      </c>
      <c r="G242" s="57">
        <f t="shared" si="47"/>
        <v>175.89818400000001</v>
      </c>
      <c r="H242" s="57">
        <f t="shared" si="41"/>
        <v>172.44919999999999</v>
      </c>
      <c r="I242" s="57">
        <v>110</v>
      </c>
      <c r="J242" s="57">
        <f t="shared" si="42"/>
        <v>199.29264247200001</v>
      </c>
      <c r="K242" s="57">
        <f t="shared" si="43"/>
        <v>193.4880024</v>
      </c>
      <c r="L242" s="57">
        <v>110</v>
      </c>
      <c r="M242" s="57">
        <f t="shared" si="44"/>
        <v>224.56693539029908</v>
      </c>
      <c r="N242" s="57">
        <f t="shared" si="45"/>
        <v>218.02615086436802</v>
      </c>
      <c r="O242" s="57">
        <v>109.4</v>
      </c>
    </row>
    <row r="243" spans="1:15" ht="43.5" customHeight="1">
      <c r="A243" s="54" t="s">
        <v>281</v>
      </c>
      <c r="B243" s="56">
        <v>344</v>
      </c>
      <c r="C243" s="56">
        <v>100.9</v>
      </c>
      <c r="D243" s="57">
        <f t="shared" si="46"/>
        <v>440.19134400000002</v>
      </c>
      <c r="E243" s="57">
        <f t="shared" si="40"/>
        <v>432.40800000000002</v>
      </c>
      <c r="F243" s="57">
        <v>125.7</v>
      </c>
      <c r="G243" s="57">
        <f t="shared" si="47"/>
        <v>496.13966382240005</v>
      </c>
      <c r="H243" s="57">
        <f t="shared" si="41"/>
        <v>486.41143512000002</v>
      </c>
      <c r="I243" s="57">
        <v>110.5</v>
      </c>
      <c r="J243" s="57">
        <f t="shared" si="42"/>
        <v>564.68135837946465</v>
      </c>
      <c r="K243" s="57">
        <f t="shared" si="43"/>
        <v>548.23432852375208</v>
      </c>
      <c r="L243" s="57">
        <v>110.5</v>
      </c>
      <c r="M243" s="57">
        <f t="shared" si="44"/>
        <v>639.78397904393341</v>
      </c>
      <c r="N243" s="57">
        <f t="shared" si="45"/>
        <v>621.14949421741107</v>
      </c>
      <c r="O243" s="57">
        <v>110</v>
      </c>
    </row>
    <row r="244" spans="1:15" ht="18" customHeight="1">
      <c r="A244" s="54" t="s">
        <v>282</v>
      </c>
      <c r="B244" s="56">
        <v>512</v>
      </c>
      <c r="C244" s="56">
        <v>360.6</v>
      </c>
      <c r="D244" s="57">
        <f t="shared" si="46"/>
        <v>605.65299199999993</v>
      </c>
      <c r="E244" s="57">
        <f t="shared" si="40"/>
        <v>594.94399999999996</v>
      </c>
      <c r="F244" s="58">
        <v>116.19999999999999</v>
      </c>
      <c r="G244" s="57">
        <f t="shared" si="47"/>
        <v>677.68935886847987</v>
      </c>
      <c r="H244" s="57">
        <f t="shared" si="41"/>
        <v>664.40133222399993</v>
      </c>
      <c r="I244" s="57">
        <v>109.7</v>
      </c>
      <c r="J244" s="57">
        <f t="shared" si="42"/>
        <v>778.29234419250565</v>
      </c>
      <c r="K244" s="57">
        <f t="shared" si="43"/>
        <v>755.62363513835498</v>
      </c>
      <c r="L244" s="57">
        <v>111.5</v>
      </c>
      <c r="M244" s="57">
        <f t="shared" si="44"/>
        <v>885.81343154270041</v>
      </c>
      <c r="N244" s="57">
        <f t="shared" si="45"/>
        <v>860.01304033271879</v>
      </c>
      <c r="O244" s="57">
        <v>110.5</v>
      </c>
    </row>
    <row r="245" spans="1:15" ht="36.75" customHeight="1">
      <c r="A245" s="54" t="s">
        <v>283</v>
      </c>
      <c r="B245" s="56">
        <v>9643.1</v>
      </c>
      <c r="C245" s="56">
        <v>1598.4</v>
      </c>
      <c r="D245" s="57">
        <f t="shared" si="46"/>
        <v>11485.510686</v>
      </c>
      <c r="E245" s="57">
        <f t="shared" si="40"/>
        <v>11282.427</v>
      </c>
      <c r="F245" s="58">
        <v>117</v>
      </c>
      <c r="G245" s="57">
        <f t="shared" si="47"/>
        <v>12757.87555979508</v>
      </c>
      <c r="H245" s="57">
        <f t="shared" si="41"/>
        <v>12507.721137053999</v>
      </c>
      <c r="I245" s="57">
        <v>108.9</v>
      </c>
      <c r="J245" s="57">
        <f t="shared" si="42"/>
        <v>14454.673009247826</v>
      </c>
      <c r="K245" s="57">
        <f t="shared" si="43"/>
        <v>14033.663115774589</v>
      </c>
      <c r="L245" s="57">
        <v>110</v>
      </c>
      <c r="M245" s="57">
        <f t="shared" si="44"/>
        <v>16332.479579879211</v>
      </c>
      <c r="N245" s="57">
        <f t="shared" si="45"/>
        <v>15856.776291144864</v>
      </c>
      <c r="O245" s="57">
        <v>109.7</v>
      </c>
    </row>
    <row r="246" spans="1:15" ht="18" customHeight="1">
      <c r="A246" s="54" t="s">
        <v>284</v>
      </c>
      <c r="B246" s="56">
        <v>118.9</v>
      </c>
      <c r="C246" s="56">
        <v>40.799999999999997</v>
      </c>
      <c r="D246" s="57">
        <f t="shared" si="46"/>
        <v>141.61703399999999</v>
      </c>
      <c r="E246" s="57">
        <f t="shared" si="40"/>
        <v>139.113</v>
      </c>
      <c r="F246" s="58">
        <v>117</v>
      </c>
      <c r="G246" s="57">
        <f t="shared" si="47"/>
        <v>156.87202090247999</v>
      </c>
      <c r="H246" s="57">
        <f t="shared" si="41"/>
        <v>153.79609892399998</v>
      </c>
      <c r="I246" s="57">
        <v>108.6</v>
      </c>
      <c r="J246" s="57">
        <f t="shared" si="42"/>
        <v>178.54389059015762</v>
      </c>
      <c r="K246" s="57">
        <f t="shared" si="43"/>
        <v>173.34358309724038</v>
      </c>
      <c r="L246" s="57">
        <v>110.5</v>
      </c>
      <c r="M246" s="57">
        <f t="shared" si="44"/>
        <v>200.26732575826207</v>
      </c>
      <c r="N246" s="57">
        <f t="shared" si="45"/>
        <v>194.43429685268165</v>
      </c>
      <c r="O246" s="57">
        <v>108.9</v>
      </c>
    </row>
    <row r="247" spans="1:15" ht="40.5" customHeight="1">
      <c r="A247" s="54" t="s">
        <v>285</v>
      </c>
      <c r="B247" s="56">
        <v>32694.3</v>
      </c>
      <c r="C247" s="56">
        <v>155.6</v>
      </c>
      <c r="D247" s="57">
        <f t="shared" si="46"/>
        <v>38940.872957999993</v>
      </c>
      <c r="E247" s="57">
        <f t="shared" si="40"/>
        <v>38252.330999999998</v>
      </c>
      <c r="F247" s="58">
        <v>117</v>
      </c>
      <c r="G247" s="57">
        <f t="shared" si="47"/>
        <v>43453.341316373029</v>
      </c>
      <c r="H247" s="57">
        <f t="shared" si="41"/>
        <v>42601.315016051994</v>
      </c>
      <c r="I247" s="57">
        <v>109.4</v>
      </c>
      <c r="J247" s="57">
        <f t="shared" si="42"/>
        <v>49232.635711450639</v>
      </c>
      <c r="K247" s="57">
        <f t="shared" si="43"/>
        <v>47798.675448010334</v>
      </c>
      <c r="L247" s="57">
        <v>110</v>
      </c>
      <c r="M247" s="57">
        <f t="shared" si="44"/>
        <v>55070.64165411445</v>
      </c>
      <c r="N247" s="57">
        <f t="shared" si="45"/>
        <v>53466.642382635393</v>
      </c>
      <c r="O247" s="57">
        <v>108.6</v>
      </c>
    </row>
    <row r="248" spans="1:15" ht="18" customHeight="1">
      <c r="A248" s="54" t="s">
        <v>286</v>
      </c>
      <c r="B248" s="56">
        <v>0</v>
      </c>
      <c r="C248" s="56">
        <v>0</v>
      </c>
      <c r="D248" s="57">
        <f t="shared" si="46"/>
        <v>0</v>
      </c>
      <c r="E248" s="57">
        <f t="shared" si="40"/>
        <v>0</v>
      </c>
      <c r="F248" s="58">
        <v>116.5</v>
      </c>
      <c r="G248" s="57">
        <f t="shared" si="47"/>
        <v>0</v>
      </c>
      <c r="H248" s="57">
        <f t="shared" si="41"/>
        <v>0</v>
      </c>
      <c r="I248" s="57">
        <v>0</v>
      </c>
      <c r="J248" s="57">
        <f t="shared" si="42"/>
        <v>0</v>
      </c>
      <c r="K248" s="57">
        <f t="shared" si="43"/>
        <v>0</v>
      </c>
      <c r="L248" s="57">
        <v>0</v>
      </c>
      <c r="M248" s="57">
        <f t="shared" si="44"/>
        <v>0</v>
      </c>
      <c r="N248" s="57">
        <f t="shared" si="45"/>
        <v>0</v>
      </c>
      <c r="O248" s="57">
        <v>0</v>
      </c>
    </row>
    <row r="249" spans="1:15" ht="30" customHeight="1">
      <c r="A249" s="54" t="s">
        <v>287</v>
      </c>
      <c r="B249" s="56">
        <v>42767.8</v>
      </c>
      <c r="C249" s="56">
        <v>114.3</v>
      </c>
      <c r="D249" s="57">
        <f t="shared" si="46"/>
        <v>50939.01586800001</v>
      </c>
      <c r="E249" s="57">
        <f t="shared" si="40"/>
        <v>50038.326000000008</v>
      </c>
      <c r="F249" s="58">
        <v>117</v>
      </c>
      <c r="G249" s="57">
        <f t="shared" si="47"/>
        <v>56841.829026783853</v>
      </c>
      <c r="H249" s="57">
        <f t="shared" si="41"/>
        <v>55727.283359592016</v>
      </c>
      <c r="I249" s="57">
        <v>109.4</v>
      </c>
      <c r="J249" s="57">
        <f t="shared" si="42"/>
        <v>64226.15103565334</v>
      </c>
      <c r="K249" s="57">
        <f t="shared" si="43"/>
        <v>62355.486442381887</v>
      </c>
      <c r="L249" s="57">
        <v>109.7</v>
      </c>
      <c r="M249" s="57">
        <f t="shared" si="44"/>
        <v>72768.229123395227</v>
      </c>
      <c r="N249" s="57">
        <f t="shared" si="45"/>
        <v>70648.766139218671</v>
      </c>
      <c r="O249" s="57">
        <v>110</v>
      </c>
    </row>
    <row r="250" spans="1:15" ht="18" customHeight="1">
      <c r="A250" s="54" t="s">
        <v>288</v>
      </c>
      <c r="B250" s="56">
        <v>255.4</v>
      </c>
      <c r="C250" s="56">
        <v>0</v>
      </c>
      <c r="D250" s="57">
        <f t="shared" si="46"/>
        <v>300.29676600000005</v>
      </c>
      <c r="E250" s="57">
        <f t="shared" si="40"/>
        <v>294.98700000000002</v>
      </c>
      <c r="F250" s="58">
        <v>115.5</v>
      </c>
      <c r="G250" s="57">
        <f t="shared" si="47"/>
        <v>335.09515524407999</v>
      </c>
      <c r="H250" s="57">
        <f t="shared" si="41"/>
        <v>328.52466200400005</v>
      </c>
      <c r="I250" s="57">
        <v>109.4</v>
      </c>
      <c r="J250" s="57">
        <f t="shared" si="42"/>
        <v>375.86618278262722</v>
      </c>
      <c r="K250" s="57">
        <f t="shared" si="43"/>
        <v>364.9186240608031</v>
      </c>
      <c r="L250" s="57">
        <v>108.9</v>
      </c>
      <c r="M250" s="57">
        <f t="shared" si="44"/>
        <v>427.79209593404715</v>
      </c>
      <c r="N250" s="57">
        <f t="shared" si="45"/>
        <v>415.33213197480308</v>
      </c>
      <c r="O250" s="57">
        <v>110.5</v>
      </c>
    </row>
    <row r="251" spans="1:15" ht="30" customHeight="1">
      <c r="A251" s="54" t="s">
        <v>289</v>
      </c>
      <c r="B251" s="56">
        <v>366.5</v>
      </c>
      <c r="C251" s="56">
        <v>0</v>
      </c>
      <c r="D251" s="57">
        <f t="shared" si="46"/>
        <v>436.52349000000004</v>
      </c>
      <c r="E251" s="57">
        <f t="shared" si="40"/>
        <v>428.80500000000001</v>
      </c>
      <c r="F251" s="58">
        <v>117</v>
      </c>
      <c r="G251" s="57">
        <f t="shared" si="47"/>
        <v>489.77935578000006</v>
      </c>
      <c r="H251" s="57">
        <f t="shared" si="41"/>
        <v>480.17583900000005</v>
      </c>
      <c r="I251" s="57">
        <v>110</v>
      </c>
      <c r="J251" s="57">
        <f t="shared" si="42"/>
        <v>547.85739178839253</v>
      </c>
      <c r="K251" s="57">
        <f t="shared" si="43"/>
        <v>531.90038037708007</v>
      </c>
      <c r="L251" s="57">
        <v>108.6</v>
      </c>
      <c r="M251" s="57">
        <f t="shared" si="44"/>
        <v>619.02954555562269</v>
      </c>
      <c r="N251" s="57">
        <f t="shared" si="45"/>
        <v>600.99955879186666</v>
      </c>
      <c r="O251" s="57">
        <v>109.7</v>
      </c>
    </row>
    <row r="252" spans="1:15" ht="18" customHeight="1">
      <c r="A252" s="54" t="s">
        <v>290</v>
      </c>
      <c r="B252" s="56">
        <v>92</v>
      </c>
      <c r="C252" s="56">
        <v>128.69999999999999</v>
      </c>
      <c r="D252" s="57">
        <f t="shared" si="46"/>
        <v>115.38419199999998</v>
      </c>
      <c r="E252" s="57">
        <f t="shared" si="40"/>
        <v>113.34399999999999</v>
      </c>
      <c r="F252" s="57">
        <v>123.2</v>
      </c>
      <c r="G252" s="57">
        <f t="shared" si="47"/>
        <v>130.04952280319998</v>
      </c>
      <c r="H252" s="57">
        <f t="shared" si="41"/>
        <v>127.49953215999999</v>
      </c>
      <c r="I252" s="57">
        <v>110.5</v>
      </c>
      <c r="J252" s="57">
        <f t="shared" si="42"/>
        <v>146.54240328510178</v>
      </c>
      <c r="K252" s="57">
        <f t="shared" si="43"/>
        <v>142.27417794670077</v>
      </c>
      <c r="L252" s="57">
        <v>109.4</v>
      </c>
      <c r="M252" s="57">
        <f t="shared" si="44"/>
        <v>166.03254292202033</v>
      </c>
      <c r="N252" s="57">
        <f t="shared" si="45"/>
        <v>161.19664361361197</v>
      </c>
      <c r="O252" s="57">
        <v>110</v>
      </c>
    </row>
    <row r="253" spans="1:15" ht="18" customHeight="1">
      <c r="A253" s="54" t="s">
        <v>291</v>
      </c>
      <c r="B253" s="56">
        <v>265</v>
      </c>
      <c r="C253" s="56">
        <v>153.19999999999999</v>
      </c>
      <c r="D253" s="57">
        <f t="shared" si="46"/>
        <v>339.10088999999999</v>
      </c>
      <c r="E253" s="57">
        <f t="shared" si="40"/>
        <v>333.10500000000002</v>
      </c>
      <c r="F253" s="57">
        <v>125.7</v>
      </c>
      <c r="G253" s="57">
        <f t="shared" si="47"/>
        <v>379.4335498566</v>
      </c>
      <c r="H253" s="57">
        <f t="shared" si="41"/>
        <v>371.99367633000003</v>
      </c>
      <c r="I253" s="57">
        <v>109.7</v>
      </c>
      <c r="J253" s="57">
        <f t="shared" si="42"/>
        <v>429.89821198752776</v>
      </c>
      <c r="K253" s="57">
        <f t="shared" si="43"/>
        <v>417.37690484225999</v>
      </c>
      <c r="L253" s="57">
        <v>110</v>
      </c>
      <c r="M253" s="57">
        <f t="shared" si="44"/>
        <v>482.20392744005034</v>
      </c>
      <c r="N253" s="57">
        <f t="shared" si="45"/>
        <v>468.15915285441775</v>
      </c>
      <c r="O253" s="57">
        <v>108.9</v>
      </c>
    </row>
    <row r="254" spans="1:15" ht="18" customHeight="1">
      <c r="A254" s="54" t="s">
        <v>292</v>
      </c>
      <c r="B254" s="56">
        <v>1038.2</v>
      </c>
      <c r="C254" s="56">
        <v>134.19999999999999</v>
      </c>
      <c r="D254" s="57">
        <f t="shared" si="46"/>
        <v>1322.1663876</v>
      </c>
      <c r="E254" s="57">
        <f t="shared" si="40"/>
        <v>1298.7882</v>
      </c>
      <c r="F254" s="57">
        <v>125.1</v>
      </c>
      <c r="G254" s="57">
        <f t="shared" si="47"/>
        <v>1468.6359800183279</v>
      </c>
      <c r="H254" s="57">
        <f t="shared" si="41"/>
        <v>1439.8391960964</v>
      </c>
      <c r="I254" s="57">
        <v>108.9</v>
      </c>
      <c r="J254" s="57">
        <f t="shared" si="42"/>
        <v>1671.5280406578597</v>
      </c>
      <c r="K254" s="57">
        <f t="shared" si="43"/>
        <v>1622.8427579202523</v>
      </c>
      <c r="L254" s="57">
        <v>110.5</v>
      </c>
      <c r="M254" s="57">
        <f t="shared" si="44"/>
        <v>1869.7378357190685</v>
      </c>
      <c r="N254" s="57">
        <f t="shared" si="45"/>
        <v>1815.2794521544356</v>
      </c>
      <c r="O254" s="57">
        <v>108.6</v>
      </c>
    </row>
    <row r="255" spans="1:15" ht="18" customHeight="1">
      <c r="A255" s="54" t="s">
        <v>293</v>
      </c>
      <c r="B255" s="56">
        <v>176.4</v>
      </c>
      <c r="C255" s="56">
        <v>0.8</v>
      </c>
      <c r="D255" s="57">
        <f t="shared" si="46"/>
        <v>223.75069919999999</v>
      </c>
      <c r="E255" s="57">
        <f t="shared" ref="E255:E318" si="48">B255*F255/100</f>
        <v>219.7944</v>
      </c>
      <c r="F255" s="57">
        <v>124.6</v>
      </c>
      <c r="G255" s="57">
        <f t="shared" si="47"/>
        <v>247.853124517824</v>
      </c>
      <c r="H255" s="57">
        <f t="shared" ref="H255:H318" si="49">D255*I255/100</f>
        <v>242.99325933119999</v>
      </c>
      <c r="I255" s="57">
        <v>108.6</v>
      </c>
      <c r="J255" s="57">
        <f t="shared" ref="J255:J318" si="50">K255*103/100</f>
        <v>280.0517239239345</v>
      </c>
      <c r="K255" s="57">
        <f t="shared" ref="K255:K318" si="51">G255*L255/100</f>
        <v>271.89487759605294</v>
      </c>
      <c r="L255" s="57">
        <v>109.7</v>
      </c>
      <c r="M255" s="57">
        <f t="shared" ref="M255:M318" si="52">N255*103/100</f>
        <v>315.5678835519679</v>
      </c>
      <c r="N255" s="57">
        <f t="shared" ref="N255:N318" si="53">J255*O255/100</f>
        <v>306.37658597278437</v>
      </c>
      <c r="O255" s="57">
        <v>109.4</v>
      </c>
    </row>
    <row r="256" spans="1:15" ht="30" customHeight="1">
      <c r="A256" s="54" t="s">
        <v>294</v>
      </c>
      <c r="B256" s="56">
        <v>1682</v>
      </c>
      <c r="C256" s="56">
        <v>135</v>
      </c>
      <c r="D256" s="57">
        <f t="shared" ref="D256:D319" si="54">E256*101.8/100</f>
        <v>1969.1173999999999</v>
      </c>
      <c r="E256" s="57">
        <f t="shared" si="48"/>
        <v>1934.3</v>
      </c>
      <c r="F256" s="57">
        <v>115</v>
      </c>
      <c r="G256" s="57">
        <f t="shared" ref="G256:G319" si="55">H256*102/100</f>
        <v>2209.3497228000001</v>
      </c>
      <c r="H256" s="57">
        <f t="shared" si="49"/>
        <v>2166.0291400000001</v>
      </c>
      <c r="I256" s="57">
        <v>110</v>
      </c>
      <c r="J256" s="57">
        <f t="shared" si="50"/>
        <v>2503.1932359324001</v>
      </c>
      <c r="K256" s="57">
        <f t="shared" si="51"/>
        <v>2430.2846950799999</v>
      </c>
      <c r="L256" s="57">
        <v>110</v>
      </c>
      <c r="M256" s="57">
        <f t="shared" si="52"/>
        <v>2836.1179363114088</v>
      </c>
      <c r="N256" s="57">
        <f t="shared" si="53"/>
        <v>2753.51255952564</v>
      </c>
      <c r="O256" s="57">
        <v>110</v>
      </c>
    </row>
    <row r="257" spans="1:15" ht="29.25" customHeight="1">
      <c r="A257" s="54" t="s">
        <v>295</v>
      </c>
      <c r="B257" s="56">
        <v>799.3</v>
      </c>
      <c r="C257" s="56">
        <v>115.2</v>
      </c>
      <c r="D257" s="57">
        <f t="shared" si="54"/>
        <v>952.01425799999981</v>
      </c>
      <c r="E257" s="57">
        <f t="shared" si="48"/>
        <v>935.18099999999993</v>
      </c>
      <c r="F257" s="57">
        <v>117</v>
      </c>
      <c r="G257" s="57">
        <f t="shared" si="55"/>
        <v>1068.1599974759999</v>
      </c>
      <c r="H257" s="57">
        <f t="shared" si="49"/>
        <v>1047.2156837999999</v>
      </c>
      <c r="I257" s="57">
        <v>110</v>
      </c>
      <c r="J257" s="57">
        <f t="shared" si="50"/>
        <v>1215.7263011273094</v>
      </c>
      <c r="K257" s="57">
        <f t="shared" si="51"/>
        <v>1180.31679721098</v>
      </c>
      <c r="L257" s="57">
        <v>110.5</v>
      </c>
      <c r="M257" s="57">
        <f t="shared" si="52"/>
        <v>1383.6788896280473</v>
      </c>
      <c r="N257" s="57">
        <f t="shared" si="53"/>
        <v>1343.3775627456769</v>
      </c>
      <c r="O257" s="57">
        <v>110.5</v>
      </c>
    </row>
    <row r="258" spans="1:15" ht="18" customHeight="1">
      <c r="A258" s="54" t="s">
        <v>296</v>
      </c>
      <c r="B258" s="56">
        <v>5652.2</v>
      </c>
      <c r="C258" s="56">
        <v>558.4</v>
      </c>
      <c r="D258" s="57">
        <f t="shared" si="54"/>
        <v>7088.8535872000002</v>
      </c>
      <c r="E258" s="57">
        <f t="shared" si="48"/>
        <v>6963.5104000000001</v>
      </c>
      <c r="F258" s="57">
        <v>123.2</v>
      </c>
      <c r="G258" s="57">
        <f t="shared" si="55"/>
        <v>7989.8468781331203</v>
      </c>
      <c r="H258" s="57">
        <f t="shared" si="49"/>
        <v>7833.1832138560003</v>
      </c>
      <c r="I258" s="57">
        <v>110.5</v>
      </c>
      <c r="J258" s="57">
        <f t="shared" si="50"/>
        <v>9027.807886071394</v>
      </c>
      <c r="K258" s="57">
        <f t="shared" si="51"/>
        <v>8764.8620253120334</v>
      </c>
      <c r="L258" s="57">
        <v>109.7</v>
      </c>
      <c r="M258" s="57">
        <f t="shared" si="52"/>
        <v>10200.610408550931</v>
      </c>
      <c r="N258" s="57">
        <f t="shared" si="53"/>
        <v>9903.5052510203204</v>
      </c>
      <c r="O258" s="57">
        <v>109.7</v>
      </c>
    </row>
    <row r="259" spans="1:15" ht="18" customHeight="1">
      <c r="A259" s="54" t="s">
        <v>297</v>
      </c>
      <c r="B259" s="56">
        <v>2</v>
      </c>
      <c r="C259" s="56">
        <v>42.6</v>
      </c>
      <c r="D259" s="57">
        <f t="shared" si="54"/>
        <v>2.5592520000000003</v>
      </c>
      <c r="E259" s="57">
        <f t="shared" si="48"/>
        <v>2.5140000000000002</v>
      </c>
      <c r="F259" s="57">
        <v>125.7</v>
      </c>
      <c r="G259" s="57">
        <f t="shared" si="55"/>
        <v>2.8636494328800008</v>
      </c>
      <c r="H259" s="57">
        <f t="shared" si="49"/>
        <v>2.8074994440000007</v>
      </c>
      <c r="I259" s="57">
        <v>109.7</v>
      </c>
      <c r="J259" s="57">
        <f t="shared" si="50"/>
        <v>3.2120696593785105</v>
      </c>
      <c r="K259" s="57">
        <f t="shared" si="51"/>
        <v>3.1185142324063211</v>
      </c>
      <c r="L259" s="57">
        <v>108.9</v>
      </c>
      <c r="M259" s="57">
        <f t="shared" si="52"/>
        <v>3.6028821748350941</v>
      </c>
      <c r="N259" s="57">
        <f t="shared" si="53"/>
        <v>3.4979438590631982</v>
      </c>
      <c r="O259" s="57">
        <v>108.9</v>
      </c>
    </row>
    <row r="260" spans="1:15" ht="18" customHeight="1">
      <c r="A260" s="54" t="s">
        <v>298</v>
      </c>
      <c r="B260" s="56">
        <v>2233.5</v>
      </c>
      <c r="C260" s="56">
        <v>110.7</v>
      </c>
      <c r="D260" s="57">
        <f t="shared" si="54"/>
        <v>2844.4024529999997</v>
      </c>
      <c r="E260" s="57">
        <f t="shared" si="48"/>
        <v>2794.1084999999998</v>
      </c>
      <c r="F260" s="57">
        <v>125.1</v>
      </c>
      <c r="G260" s="57">
        <f t="shared" si="55"/>
        <v>3159.5053567433397</v>
      </c>
      <c r="H260" s="57">
        <f t="shared" si="49"/>
        <v>3097.5542713169998</v>
      </c>
      <c r="I260" s="57">
        <v>108.9</v>
      </c>
      <c r="J260" s="57">
        <f t="shared" si="50"/>
        <v>3534.1595019459651</v>
      </c>
      <c r="K260" s="57">
        <f t="shared" si="51"/>
        <v>3431.2228174232669</v>
      </c>
      <c r="L260" s="57">
        <v>108.6</v>
      </c>
      <c r="M260" s="57">
        <f t="shared" si="52"/>
        <v>3953.2401356867176</v>
      </c>
      <c r="N260" s="57">
        <f t="shared" si="53"/>
        <v>3838.0972191133183</v>
      </c>
      <c r="O260" s="57">
        <v>108.6</v>
      </c>
    </row>
    <row r="261" spans="1:15" ht="30" customHeight="1">
      <c r="A261" s="54" t="s">
        <v>299</v>
      </c>
      <c r="B261" s="56">
        <v>63.7</v>
      </c>
      <c r="C261" s="56">
        <v>36.9</v>
      </c>
      <c r="D261" s="57">
        <f t="shared" si="54"/>
        <v>80.798863600000018</v>
      </c>
      <c r="E261" s="57">
        <f t="shared" si="48"/>
        <v>79.370200000000011</v>
      </c>
      <c r="F261" s="57">
        <v>124.6</v>
      </c>
      <c r="G261" s="57">
        <f t="shared" si="55"/>
        <v>89.502517186992023</v>
      </c>
      <c r="H261" s="57">
        <f t="shared" si="49"/>
        <v>87.747565869600024</v>
      </c>
      <c r="I261" s="57">
        <v>108.6</v>
      </c>
      <c r="J261" s="57">
        <f t="shared" si="50"/>
        <v>100.85322641664635</v>
      </c>
      <c r="K261" s="57">
        <f t="shared" si="51"/>
        <v>97.91575380256927</v>
      </c>
      <c r="L261" s="57">
        <v>109.4</v>
      </c>
      <c r="M261" s="57">
        <f t="shared" si="52"/>
        <v>113.64343259080546</v>
      </c>
      <c r="N261" s="57">
        <f t="shared" si="53"/>
        <v>110.33342969981112</v>
      </c>
      <c r="O261" s="57">
        <v>109.4</v>
      </c>
    </row>
    <row r="262" spans="1:15" ht="18" customHeight="1">
      <c r="A262" s="54" t="s">
        <v>300</v>
      </c>
      <c r="B262" s="56">
        <v>392.1</v>
      </c>
      <c r="C262" s="56">
        <v>118.2</v>
      </c>
      <c r="D262" s="57">
        <f t="shared" si="54"/>
        <v>461.02725900000007</v>
      </c>
      <c r="E262" s="57">
        <f t="shared" si="48"/>
        <v>452.87550000000005</v>
      </c>
      <c r="F262" s="58">
        <v>115.5</v>
      </c>
      <c r="G262" s="57">
        <f t="shared" si="55"/>
        <v>526.67754068160014</v>
      </c>
      <c r="H262" s="57">
        <f t="shared" si="49"/>
        <v>516.35053008000011</v>
      </c>
      <c r="I262" s="57">
        <v>112</v>
      </c>
      <c r="J262" s="57">
        <f t="shared" si="50"/>
        <v>596.72565359225291</v>
      </c>
      <c r="K262" s="57">
        <f t="shared" si="51"/>
        <v>579.34529474976011</v>
      </c>
      <c r="L262" s="57">
        <v>110</v>
      </c>
      <c r="M262" s="57">
        <f t="shared" si="52"/>
        <v>666.25612674882211</v>
      </c>
      <c r="N262" s="57">
        <f t="shared" si="53"/>
        <v>646.85060849400213</v>
      </c>
      <c r="O262" s="57">
        <v>108.4</v>
      </c>
    </row>
    <row r="263" spans="1:15" ht="40.5" customHeight="1">
      <c r="A263" s="54" t="s">
        <v>301</v>
      </c>
      <c r="B263" s="56">
        <v>11.1</v>
      </c>
      <c r="C263" s="56">
        <v>101.8</v>
      </c>
      <c r="D263" s="57">
        <f t="shared" si="54"/>
        <v>13.220765999999999</v>
      </c>
      <c r="E263" s="57">
        <f t="shared" si="48"/>
        <v>12.987</v>
      </c>
      <c r="F263" s="58">
        <v>117</v>
      </c>
      <c r="G263" s="57">
        <f t="shared" si="55"/>
        <v>16.182217584</v>
      </c>
      <c r="H263" s="57">
        <f t="shared" si="49"/>
        <v>15.864919199999999</v>
      </c>
      <c r="I263" s="57">
        <v>120</v>
      </c>
      <c r="J263" s="57">
        <f t="shared" si="50"/>
        <v>18.417790943229598</v>
      </c>
      <c r="K263" s="57">
        <f t="shared" si="51"/>
        <v>17.881350430319998</v>
      </c>
      <c r="L263" s="57">
        <v>110.5</v>
      </c>
      <c r="M263" s="57">
        <f t="shared" si="52"/>
        <v>20.582802268606237</v>
      </c>
      <c r="N263" s="57">
        <f t="shared" si="53"/>
        <v>19.983303173404114</v>
      </c>
      <c r="O263" s="57">
        <v>108.5</v>
      </c>
    </row>
    <row r="264" spans="1:15" ht="30" customHeight="1">
      <c r="A264" s="54" t="s">
        <v>302</v>
      </c>
      <c r="B264" s="56">
        <v>589.1</v>
      </c>
      <c r="C264" s="56">
        <v>147.6</v>
      </c>
      <c r="D264" s="57">
        <f t="shared" si="54"/>
        <v>699.85433460000002</v>
      </c>
      <c r="E264" s="57">
        <f t="shared" si="48"/>
        <v>687.47969999999998</v>
      </c>
      <c r="F264" s="58">
        <v>116.7</v>
      </c>
      <c r="G264" s="57">
        <f t="shared" si="55"/>
        <v>820.92913448579998</v>
      </c>
      <c r="H264" s="57">
        <f t="shared" si="49"/>
        <v>804.83248478999997</v>
      </c>
      <c r="I264" s="57">
        <v>115</v>
      </c>
      <c r="J264" s="57">
        <f t="shared" si="50"/>
        <v>942.79606450021686</v>
      </c>
      <c r="K264" s="57">
        <f t="shared" si="51"/>
        <v>915.33598495166689</v>
      </c>
      <c r="L264" s="57">
        <v>111.5</v>
      </c>
      <c r="M264" s="57">
        <f t="shared" si="52"/>
        <v>1067.2168611323107</v>
      </c>
      <c r="N264" s="57">
        <f t="shared" si="53"/>
        <v>1036.1328748857384</v>
      </c>
      <c r="O264" s="57">
        <v>109.9</v>
      </c>
    </row>
    <row r="265" spans="1:15" ht="30" customHeight="1">
      <c r="A265" s="54" t="s">
        <v>303</v>
      </c>
      <c r="B265" s="56">
        <v>181.2</v>
      </c>
      <c r="C265" s="56">
        <v>99.2</v>
      </c>
      <c r="D265" s="57">
        <f t="shared" si="54"/>
        <v>215.82007200000001</v>
      </c>
      <c r="E265" s="57">
        <f t="shared" si="48"/>
        <v>212.00399999999999</v>
      </c>
      <c r="F265" s="58">
        <v>117</v>
      </c>
      <c r="G265" s="57">
        <f t="shared" si="55"/>
        <v>240.82930194336001</v>
      </c>
      <c r="H265" s="57">
        <f t="shared" si="49"/>
        <v>236.10715876800001</v>
      </c>
      <c r="I265" s="57">
        <v>109.4</v>
      </c>
      <c r="J265" s="57">
        <f t="shared" si="50"/>
        <v>272.85959910182692</v>
      </c>
      <c r="K265" s="57">
        <f t="shared" si="51"/>
        <v>264.91223213769604</v>
      </c>
      <c r="L265" s="57">
        <v>110</v>
      </c>
      <c r="M265" s="57">
        <f t="shared" si="52"/>
        <v>308.30678962114524</v>
      </c>
      <c r="N265" s="57">
        <f t="shared" si="53"/>
        <v>299.32698021470412</v>
      </c>
      <c r="O265" s="57">
        <v>109.7</v>
      </c>
    </row>
    <row r="266" spans="1:15" ht="30" customHeight="1">
      <c r="A266" s="54" t="s">
        <v>304</v>
      </c>
      <c r="B266" s="56">
        <v>21.7</v>
      </c>
      <c r="C266" s="56">
        <v>0</v>
      </c>
      <c r="D266" s="57">
        <f t="shared" si="54"/>
        <v>25.846001999999999</v>
      </c>
      <c r="E266" s="57">
        <f t="shared" si="48"/>
        <v>25.388999999999999</v>
      </c>
      <c r="F266" s="58">
        <v>117</v>
      </c>
      <c r="G266" s="57">
        <f t="shared" si="55"/>
        <v>28.999214244000001</v>
      </c>
      <c r="H266" s="57">
        <f t="shared" si="49"/>
        <v>28.430602199999999</v>
      </c>
      <c r="I266" s="57">
        <v>110</v>
      </c>
      <c r="J266" s="57">
        <f t="shared" si="50"/>
        <v>33.005455691808599</v>
      </c>
      <c r="K266" s="57">
        <f t="shared" si="51"/>
        <v>32.044131739619999</v>
      </c>
      <c r="L266" s="57">
        <v>110.5</v>
      </c>
      <c r="M266" s="57">
        <f t="shared" si="52"/>
        <v>37.021229485830958</v>
      </c>
      <c r="N266" s="57">
        <f t="shared" si="53"/>
        <v>35.942941248379569</v>
      </c>
      <c r="O266" s="57">
        <v>108.9</v>
      </c>
    </row>
    <row r="267" spans="1:15" ht="35.25" customHeight="1">
      <c r="A267" s="54" t="s">
        <v>305</v>
      </c>
      <c r="B267" s="56">
        <v>1256.8</v>
      </c>
      <c r="C267" s="56">
        <v>106</v>
      </c>
      <c r="D267" s="57">
        <f t="shared" si="54"/>
        <v>1496.9242080000001</v>
      </c>
      <c r="E267" s="57">
        <f t="shared" si="48"/>
        <v>1470.4560000000001</v>
      </c>
      <c r="F267" s="58">
        <v>117</v>
      </c>
      <c r="G267" s="57">
        <f t="shared" si="55"/>
        <v>1687.1832748368004</v>
      </c>
      <c r="H267" s="57">
        <f t="shared" si="49"/>
        <v>1654.1012498400003</v>
      </c>
      <c r="I267" s="57">
        <v>110.5</v>
      </c>
      <c r="J267" s="57">
        <f t="shared" si="50"/>
        <v>1911.5786503900949</v>
      </c>
      <c r="K267" s="57">
        <f t="shared" si="51"/>
        <v>1855.9016023204804</v>
      </c>
      <c r="L267" s="57">
        <v>110</v>
      </c>
      <c r="M267" s="57">
        <f t="shared" si="52"/>
        <v>2138.2536467533523</v>
      </c>
      <c r="N267" s="57">
        <f t="shared" si="53"/>
        <v>2075.974414323643</v>
      </c>
      <c r="O267" s="57">
        <v>108.6</v>
      </c>
    </row>
    <row r="268" spans="1:15" ht="18" customHeight="1">
      <c r="A268" s="54" t="s">
        <v>306</v>
      </c>
      <c r="B268" s="56">
        <v>5464.4</v>
      </c>
      <c r="C268" s="56">
        <v>122.9</v>
      </c>
      <c r="D268" s="57">
        <f t="shared" si="54"/>
        <v>6508.4282639999992</v>
      </c>
      <c r="E268" s="57">
        <f t="shared" si="48"/>
        <v>6393.347999999999</v>
      </c>
      <c r="F268" s="58">
        <v>117</v>
      </c>
      <c r="G268" s="57">
        <f t="shared" si="55"/>
        <v>7282.5407217201591</v>
      </c>
      <c r="H268" s="57">
        <f t="shared" si="49"/>
        <v>7139.7458056079995</v>
      </c>
      <c r="I268" s="57">
        <v>109.7</v>
      </c>
      <c r="J268" s="57">
        <f t="shared" si="50"/>
        <v>8288.6237224258002</v>
      </c>
      <c r="K268" s="57">
        <f t="shared" si="51"/>
        <v>8047.2074975007763</v>
      </c>
      <c r="L268" s="57">
        <v>110.5</v>
      </c>
      <c r="M268" s="57">
        <f t="shared" si="52"/>
        <v>9339.7869829038409</v>
      </c>
      <c r="N268" s="57">
        <f t="shared" si="53"/>
        <v>9067.7543523338263</v>
      </c>
      <c r="O268" s="57">
        <v>109.4</v>
      </c>
    </row>
    <row r="269" spans="1:15" ht="29.25" customHeight="1">
      <c r="A269" s="54" t="s">
        <v>307</v>
      </c>
      <c r="B269" s="56">
        <v>378.7</v>
      </c>
      <c r="C269" s="56">
        <v>0</v>
      </c>
      <c r="D269" s="57">
        <f t="shared" si="54"/>
        <v>474.95645119999995</v>
      </c>
      <c r="E269" s="57">
        <f t="shared" si="48"/>
        <v>466.55839999999995</v>
      </c>
      <c r="F269" s="57">
        <v>123.2</v>
      </c>
      <c r="G269" s="57">
        <f t="shared" si="55"/>
        <v>527.57212686393586</v>
      </c>
      <c r="H269" s="57">
        <f t="shared" si="49"/>
        <v>517.22757535679989</v>
      </c>
      <c r="I269" s="57">
        <v>108.9</v>
      </c>
      <c r="J269" s="57">
        <f t="shared" si="50"/>
        <v>596.10902186482974</v>
      </c>
      <c r="K269" s="57">
        <f t="shared" si="51"/>
        <v>578.74662316973763</v>
      </c>
      <c r="L269" s="57">
        <v>109.7</v>
      </c>
      <c r="M269" s="57">
        <f t="shared" si="52"/>
        <v>675.391521772852</v>
      </c>
      <c r="N269" s="57">
        <f t="shared" si="53"/>
        <v>655.71992405131266</v>
      </c>
      <c r="O269" s="57">
        <v>110</v>
      </c>
    </row>
    <row r="270" spans="1:15" ht="18" customHeight="1">
      <c r="A270" s="54" t="s">
        <v>308</v>
      </c>
      <c r="B270" s="56">
        <v>0</v>
      </c>
      <c r="C270" s="56">
        <v>0</v>
      </c>
      <c r="D270" s="57">
        <f t="shared" si="54"/>
        <v>0</v>
      </c>
      <c r="E270" s="57">
        <f t="shared" si="48"/>
        <v>0</v>
      </c>
      <c r="F270" s="57">
        <v>125.7</v>
      </c>
      <c r="G270" s="57">
        <f t="shared" si="55"/>
        <v>0</v>
      </c>
      <c r="H270" s="57">
        <f t="shared" si="49"/>
        <v>0</v>
      </c>
      <c r="I270" s="57">
        <v>108.6</v>
      </c>
      <c r="J270" s="57">
        <f t="shared" si="50"/>
        <v>0</v>
      </c>
      <c r="K270" s="57">
        <f t="shared" si="51"/>
        <v>0</v>
      </c>
      <c r="L270" s="57">
        <v>108.9</v>
      </c>
      <c r="M270" s="57">
        <f t="shared" si="52"/>
        <v>0</v>
      </c>
      <c r="N270" s="57">
        <f t="shared" si="53"/>
        <v>0</v>
      </c>
      <c r="O270" s="57">
        <v>110.5</v>
      </c>
    </row>
    <row r="271" spans="1:15" ht="18" customHeight="1">
      <c r="A271" s="54" t="s">
        <v>309</v>
      </c>
      <c r="B271" s="56">
        <v>100.5</v>
      </c>
      <c r="C271" s="56">
        <v>84.9</v>
      </c>
      <c r="D271" s="57">
        <f t="shared" si="54"/>
        <v>118.88305799999998</v>
      </c>
      <c r="E271" s="57">
        <f t="shared" si="48"/>
        <v>116.78099999999999</v>
      </c>
      <c r="F271" s="58">
        <v>116.19999999999999</v>
      </c>
      <c r="G271" s="57">
        <f t="shared" si="55"/>
        <v>133.38679107599998</v>
      </c>
      <c r="H271" s="57">
        <f t="shared" si="49"/>
        <v>130.77136379999999</v>
      </c>
      <c r="I271" s="57">
        <v>110</v>
      </c>
      <c r="J271" s="57">
        <f t="shared" si="50"/>
        <v>149.20379676179206</v>
      </c>
      <c r="K271" s="57">
        <f t="shared" si="51"/>
        <v>144.85805510853598</v>
      </c>
      <c r="L271" s="57">
        <v>108.6</v>
      </c>
      <c r="M271" s="57">
        <f t="shared" si="52"/>
        <v>168.58686199911648</v>
      </c>
      <c r="N271" s="57">
        <f t="shared" si="53"/>
        <v>163.6765650476859</v>
      </c>
      <c r="O271" s="57">
        <v>109.7</v>
      </c>
    </row>
    <row r="272" spans="1:15" ht="18" customHeight="1">
      <c r="A272" s="54" t="s">
        <v>310</v>
      </c>
      <c r="B272" s="56">
        <v>204.2</v>
      </c>
      <c r="C272" s="56">
        <v>61.6</v>
      </c>
      <c r="D272" s="57">
        <f t="shared" si="54"/>
        <v>243.21445199999999</v>
      </c>
      <c r="E272" s="57">
        <f t="shared" si="48"/>
        <v>238.91399999999999</v>
      </c>
      <c r="F272" s="58">
        <v>117</v>
      </c>
      <c r="G272" s="57">
        <f t="shared" si="55"/>
        <v>272.88661514400002</v>
      </c>
      <c r="H272" s="57">
        <f t="shared" si="49"/>
        <v>267.53589720000002</v>
      </c>
      <c r="I272" s="57">
        <v>110</v>
      </c>
      <c r="J272" s="57">
        <f t="shared" si="50"/>
        <v>307.49409567656215</v>
      </c>
      <c r="K272" s="57">
        <f t="shared" si="51"/>
        <v>298.53795696753605</v>
      </c>
      <c r="L272" s="57">
        <v>109.4</v>
      </c>
      <c r="M272" s="57">
        <f t="shared" si="52"/>
        <v>344.90690229752954</v>
      </c>
      <c r="N272" s="57">
        <f t="shared" si="53"/>
        <v>334.86107019177621</v>
      </c>
      <c r="O272" s="57">
        <v>108.9</v>
      </c>
    </row>
    <row r="273" spans="1:15" ht="18" customHeight="1">
      <c r="A273" s="54" t="s">
        <v>311</v>
      </c>
      <c r="B273" s="56">
        <v>0</v>
      </c>
      <c r="C273" s="56">
        <v>0</v>
      </c>
      <c r="D273" s="57">
        <f t="shared" si="54"/>
        <v>0</v>
      </c>
      <c r="E273" s="57">
        <f t="shared" si="48"/>
        <v>0</v>
      </c>
      <c r="F273" s="58">
        <v>117</v>
      </c>
      <c r="G273" s="57">
        <f t="shared" si="55"/>
        <v>0</v>
      </c>
      <c r="H273" s="57">
        <f t="shared" si="49"/>
        <v>0</v>
      </c>
      <c r="I273" s="57">
        <v>110.5</v>
      </c>
      <c r="J273" s="57">
        <f t="shared" si="50"/>
        <v>0</v>
      </c>
      <c r="K273" s="57">
        <f t="shared" si="51"/>
        <v>0</v>
      </c>
      <c r="L273" s="57">
        <v>110</v>
      </c>
      <c r="M273" s="57">
        <f t="shared" si="52"/>
        <v>0</v>
      </c>
      <c r="N273" s="57">
        <f t="shared" si="53"/>
        <v>0</v>
      </c>
      <c r="O273" s="57">
        <v>108.6</v>
      </c>
    </row>
    <row r="274" spans="1:15" ht="31.5" customHeight="1">
      <c r="A274" s="54" t="s">
        <v>312</v>
      </c>
      <c r="B274" s="56">
        <v>0</v>
      </c>
      <c r="C274" s="56">
        <v>0</v>
      </c>
      <c r="D274" s="57">
        <f t="shared" si="54"/>
        <v>0</v>
      </c>
      <c r="E274" s="57">
        <f t="shared" si="48"/>
        <v>0</v>
      </c>
      <c r="F274" s="58">
        <v>117</v>
      </c>
      <c r="G274" s="57">
        <f t="shared" si="55"/>
        <v>0</v>
      </c>
      <c r="H274" s="57">
        <f t="shared" si="49"/>
        <v>0</v>
      </c>
      <c r="I274" s="57">
        <v>109.7</v>
      </c>
      <c r="J274" s="57">
        <f t="shared" si="50"/>
        <v>0</v>
      </c>
      <c r="K274" s="57">
        <f t="shared" si="51"/>
        <v>0</v>
      </c>
      <c r="L274" s="57">
        <v>110.5</v>
      </c>
      <c r="M274" s="57">
        <f t="shared" si="52"/>
        <v>0</v>
      </c>
      <c r="N274" s="57">
        <f t="shared" si="53"/>
        <v>0</v>
      </c>
      <c r="O274" s="57">
        <v>109.4</v>
      </c>
    </row>
    <row r="275" spans="1:15" ht="31.5" customHeight="1">
      <c r="A275" s="54" t="s">
        <v>313</v>
      </c>
      <c r="B275" s="56">
        <v>339</v>
      </c>
      <c r="C275" s="56">
        <v>150.9</v>
      </c>
      <c r="D275" s="57">
        <f t="shared" si="54"/>
        <v>402.04383000000001</v>
      </c>
      <c r="E275" s="57">
        <f t="shared" si="48"/>
        <v>394.935</v>
      </c>
      <c r="F275" s="58">
        <v>116.5</v>
      </c>
      <c r="G275" s="57">
        <f t="shared" si="55"/>
        <v>446.58224548739997</v>
      </c>
      <c r="H275" s="57">
        <f t="shared" si="49"/>
        <v>437.82573087000003</v>
      </c>
      <c r="I275" s="57">
        <v>108.9</v>
      </c>
      <c r="J275" s="57">
        <f t="shared" si="50"/>
        <v>504.59774499866813</v>
      </c>
      <c r="K275" s="57">
        <f t="shared" si="51"/>
        <v>489.90072329967779</v>
      </c>
      <c r="L275" s="57">
        <v>109.7</v>
      </c>
      <c r="M275" s="57">
        <f t="shared" si="52"/>
        <v>571.70924508349094</v>
      </c>
      <c r="N275" s="57">
        <f t="shared" si="53"/>
        <v>555.05751949853493</v>
      </c>
      <c r="O275" s="57">
        <v>110</v>
      </c>
    </row>
    <row r="276" spans="1:15" ht="18" customHeight="1">
      <c r="A276" s="54" t="s">
        <v>314</v>
      </c>
      <c r="B276" s="56">
        <v>0</v>
      </c>
      <c r="C276" s="56">
        <v>0</v>
      </c>
      <c r="D276" s="57">
        <f t="shared" si="54"/>
        <v>0</v>
      </c>
      <c r="E276" s="57">
        <f t="shared" si="48"/>
        <v>0</v>
      </c>
      <c r="F276" s="58">
        <v>117</v>
      </c>
      <c r="G276" s="57">
        <f t="shared" si="55"/>
        <v>0</v>
      </c>
      <c r="H276" s="57">
        <f t="shared" si="49"/>
        <v>0</v>
      </c>
      <c r="I276" s="57">
        <v>0</v>
      </c>
      <c r="J276" s="57">
        <f t="shared" si="50"/>
        <v>0</v>
      </c>
      <c r="K276" s="57">
        <f t="shared" si="51"/>
        <v>0</v>
      </c>
      <c r="L276" s="57">
        <v>0</v>
      </c>
      <c r="M276" s="57">
        <f t="shared" si="52"/>
        <v>0</v>
      </c>
      <c r="N276" s="57">
        <f t="shared" si="53"/>
        <v>0</v>
      </c>
      <c r="O276" s="57">
        <v>0</v>
      </c>
    </row>
    <row r="277" spans="1:15" ht="18" customHeight="1">
      <c r="A277" s="54" t="s">
        <v>315</v>
      </c>
      <c r="B277" s="56">
        <v>0</v>
      </c>
      <c r="C277" s="56">
        <v>0</v>
      </c>
      <c r="D277" s="57">
        <f t="shared" si="54"/>
        <v>0</v>
      </c>
      <c r="E277" s="57">
        <f t="shared" si="48"/>
        <v>0</v>
      </c>
      <c r="F277" s="58">
        <v>115.5</v>
      </c>
      <c r="G277" s="57">
        <f t="shared" si="55"/>
        <v>0</v>
      </c>
      <c r="H277" s="57">
        <f t="shared" si="49"/>
        <v>0</v>
      </c>
      <c r="I277" s="57">
        <v>0</v>
      </c>
      <c r="J277" s="57">
        <f t="shared" si="50"/>
        <v>0</v>
      </c>
      <c r="K277" s="57">
        <f t="shared" si="51"/>
        <v>0</v>
      </c>
      <c r="L277" s="57">
        <v>0</v>
      </c>
      <c r="M277" s="57">
        <f t="shared" si="52"/>
        <v>0</v>
      </c>
      <c r="N277" s="57">
        <f t="shared" si="53"/>
        <v>0</v>
      </c>
      <c r="O277" s="57">
        <v>0</v>
      </c>
    </row>
    <row r="278" spans="1:15" ht="18" customHeight="1">
      <c r="A278" s="54" t="s">
        <v>316</v>
      </c>
      <c r="B278" s="56">
        <v>22438.1</v>
      </c>
      <c r="C278" s="56">
        <v>212.3</v>
      </c>
      <c r="D278" s="57">
        <f t="shared" si="54"/>
        <v>26725.123385999999</v>
      </c>
      <c r="E278" s="57">
        <f t="shared" si="48"/>
        <v>26252.576999999997</v>
      </c>
      <c r="F278" s="58">
        <v>117</v>
      </c>
      <c r="G278" s="57">
        <f t="shared" si="55"/>
        <v>32711.551024463995</v>
      </c>
      <c r="H278" s="57">
        <f t="shared" si="49"/>
        <v>32070.148063199998</v>
      </c>
      <c r="I278" s="57">
        <v>120</v>
      </c>
      <c r="J278" s="57">
        <f t="shared" si="50"/>
        <v>36961.108618052116</v>
      </c>
      <c r="K278" s="57">
        <f t="shared" si="51"/>
        <v>35884.571473837008</v>
      </c>
      <c r="L278" s="57">
        <v>109.7</v>
      </c>
      <c r="M278" s="57">
        <f t="shared" si="52"/>
        <v>41458.166703610514</v>
      </c>
      <c r="N278" s="57">
        <f t="shared" si="53"/>
        <v>40250.647285058752</v>
      </c>
      <c r="O278" s="57">
        <v>108.9</v>
      </c>
    </row>
    <row r="279" spans="1:15" ht="18" customHeight="1">
      <c r="A279" s="54" t="s">
        <v>317</v>
      </c>
      <c r="B279" s="56">
        <v>329208</v>
      </c>
      <c r="C279" s="56">
        <v>0</v>
      </c>
      <c r="D279" s="57">
        <f t="shared" si="54"/>
        <v>421263.11620799993</v>
      </c>
      <c r="E279" s="57">
        <f t="shared" si="48"/>
        <v>413814.45600000001</v>
      </c>
      <c r="F279" s="57">
        <v>125.7</v>
      </c>
      <c r="G279" s="57">
        <f t="shared" si="55"/>
        <v>494141.63531198399</v>
      </c>
      <c r="H279" s="57">
        <f t="shared" si="49"/>
        <v>484452.58363919996</v>
      </c>
      <c r="I279" s="57">
        <v>115</v>
      </c>
      <c r="J279" s="57">
        <f t="shared" si="50"/>
        <v>554263.84808039316</v>
      </c>
      <c r="K279" s="57">
        <f t="shared" si="51"/>
        <v>538120.24085475062</v>
      </c>
      <c r="L279" s="57">
        <v>108.9</v>
      </c>
      <c r="M279" s="57">
        <f t="shared" si="52"/>
        <v>619988.4551857661</v>
      </c>
      <c r="N279" s="57">
        <f t="shared" si="53"/>
        <v>601930.53901530686</v>
      </c>
      <c r="O279" s="57">
        <v>108.6</v>
      </c>
    </row>
    <row r="280" spans="1:15" ht="18" customHeight="1">
      <c r="A280" s="54" t="s">
        <v>318</v>
      </c>
      <c r="B280" s="56">
        <v>7927.9</v>
      </c>
      <c r="C280" s="56">
        <v>128</v>
      </c>
      <c r="D280" s="57">
        <f t="shared" si="54"/>
        <v>10096.323352199999</v>
      </c>
      <c r="E280" s="57">
        <f t="shared" si="48"/>
        <v>9917.8028999999988</v>
      </c>
      <c r="F280" s="57">
        <v>125.1</v>
      </c>
      <c r="G280" s="57">
        <f t="shared" si="55"/>
        <v>11266.285302252938</v>
      </c>
      <c r="H280" s="57">
        <f t="shared" si="49"/>
        <v>11045.3777473068</v>
      </c>
      <c r="I280" s="57">
        <v>109.4</v>
      </c>
      <c r="J280" s="57">
        <f t="shared" si="50"/>
        <v>12602.241413394091</v>
      </c>
      <c r="K280" s="57">
        <f t="shared" si="51"/>
        <v>12235.185838246691</v>
      </c>
      <c r="L280" s="57">
        <v>108.6</v>
      </c>
      <c r="M280" s="57">
        <f t="shared" si="52"/>
        <v>14200.457669440731</v>
      </c>
      <c r="N280" s="57">
        <f t="shared" si="53"/>
        <v>13786.852106253136</v>
      </c>
      <c r="O280" s="57">
        <v>109.4</v>
      </c>
    </row>
    <row r="281" spans="1:15" ht="44.25" customHeight="1">
      <c r="A281" s="54" t="s">
        <v>319</v>
      </c>
      <c r="B281" s="56">
        <v>16643.7</v>
      </c>
      <c r="C281" s="56">
        <v>126.6</v>
      </c>
      <c r="D281" s="57">
        <f t="shared" si="54"/>
        <v>21111.335103600002</v>
      </c>
      <c r="E281" s="57">
        <f t="shared" si="48"/>
        <v>20738.050200000001</v>
      </c>
      <c r="F281" s="57">
        <v>124.6</v>
      </c>
      <c r="G281" s="57">
        <f t="shared" si="55"/>
        <v>23686.917986239201</v>
      </c>
      <c r="H281" s="57">
        <f t="shared" si="49"/>
        <v>23222.468613960002</v>
      </c>
      <c r="I281" s="57">
        <v>110</v>
      </c>
      <c r="J281" s="57">
        <f t="shared" si="50"/>
        <v>26690.892925254058</v>
      </c>
      <c r="K281" s="57">
        <f t="shared" si="51"/>
        <v>25913.488276945689</v>
      </c>
      <c r="L281" s="57">
        <v>109.4</v>
      </c>
      <c r="M281" s="57">
        <f t="shared" si="52"/>
        <v>30240.781684312849</v>
      </c>
      <c r="N281" s="57">
        <f t="shared" si="53"/>
        <v>29359.982217779463</v>
      </c>
      <c r="O281" s="57">
        <v>110</v>
      </c>
    </row>
    <row r="282" spans="1:15" ht="18" customHeight="1">
      <c r="A282" s="54" t="s">
        <v>320</v>
      </c>
      <c r="B282" s="56">
        <v>90.3</v>
      </c>
      <c r="C282" s="56">
        <v>8</v>
      </c>
      <c r="D282" s="57">
        <f t="shared" si="54"/>
        <v>115.1825262</v>
      </c>
      <c r="E282" s="57">
        <f t="shared" si="48"/>
        <v>113.1459</v>
      </c>
      <c r="F282" s="57">
        <v>125.3</v>
      </c>
      <c r="G282" s="57">
        <f t="shared" si="55"/>
        <v>129.82222528002001</v>
      </c>
      <c r="H282" s="57">
        <f t="shared" si="49"/>
        <v>127.276691451</v>
      </c>
      <c r="I282" s="57">
        <v>110.5</v>
      </c>
      <c r="J282" s="57">
        <f t="shared" si="50"/>
        <v>147.08858124226268</v>
      </c>
      <c r="K282" s="57">
        <f t="shared" si="51"/>
        <v>142.80444780802202</v>
      </c>
      <c r="L282" s="57">
        <v>110</v>
      </c>
      <c r="M282" s="57">
        <f t="shared" si="52"/>
        <v>167.40886874088127</v>
      </c>
      <c r="N282" s="57">
        <f t="shared" si="53"/>
        <v>162.53288227270025</v>
      </c>
      <c r="O282" s="57">
        <v>110.5</v>
      </c>
    </row>
    <row r="283" spans="1:15" ht="18" customHeight="1">
      <c r="A283" s="54" t="s">
        <v>321</v>
      </c>
      <c r="B283" s="56">
        <v>247.2</v>
      </c>
      <c r="C283" s="56">
        <v>0</v>
      </c>
      <c r="D283" s="57">
        <f t="shared" si="54"/>
        <v>312.54880320000001</v>
      </c>
      <c r="E283" s="57">
        <f t="shared" si="48"/>
        <v>307.0224</v>
      </c>
      <c r="F283" s="57">
        <v>124.2</v>
      </c>
      <c r="G283" s="57">
        <f t="shared" si="55"/>
        <v>349.72335785260793</v>
      </c>
      <c r="H283" s="57">
        <f t="shared" si="49"/>
        <v>342.86603711039999</v>
      </c>
      <c r="I283" s="57">
        <v>109.7</v>
      </c>
      <c r="J283" s="57">
        <f t="shared" si="50"/>
        <v>398.03763973994575</v>
      </c>
      <c r="K283" s="57">
        <f t="shared" si="51"/>
        <v>386.44431042713177</v>
      </c>
      <c r="L283" s="57">
        <v>110.5</v>
      </c>
      <c r="M283" s="57">
        <f t="shared" si="52"/>
        <v>449.74670951856206</v>
      </c>
      <c r="N283" s="57">
        <f t="shared" si="53"/>
        <v>436.64729079472045</v>
      </c>
      <c r="O283" s="57">
        <v>109.7</v>
      </c>
    </row>
    <row r="284" spans="1:15" ht="30" customHeight="1">
      <c r="A284" s="54" t="s">
        <v>322</v>
      </c>
      <c r="B284" s="56">
        <v>93.6</v>
      </c>
      <c r="C284" s="56">
        <v>0</v>
      </c>
      <c r="D284" s="57">
        <f t="shared" si="54"/>
        <v>111.00679199999999</v>
      </c>
      <c r="E284" s="57">
        <f t="shared" si="48"/>
        <v>109.044</v>
      </c>
      <c r="F284" s="58">
        <v>116.5</v>
      </c>
      <c r="G284" s="57">
        <f t="shared" si="55"/>
        <v>123.30412441775999</v>
      </c>
      <c r="H284" s="57">
        <f t="shared" si="49"/>
        <v>120.88639648799999</v>
      </c>
      <c r="I284" s="57">
        <v>108.9</v>
      </c>
      <c r="J284" s="57">
        <f t="shared" si="50"/>
        <v>141.60862168757646</v>
      </c>
      <c r="K284" s="57">
        <f t="shared" si="51"/>
        <v>137.4840987258024</v>
      </c>
      <c r="L284" s="57">
        <v>111.5</v>
      </c>
      <c r="M284" s="57">
        <f t="shared" si="52"/>
        <v>158.83814268830389</v>
      </c>
      <c r="N284" s="57">
        <f t="shared" si="53"/>
        <v>154.21178901777077</v>
      </c>
      <c r="O284" s="57">
        <v>108.9</v>
      </c>
    </row>
    <row r="285" spans="1:15" ht="30" customHeight="1">
      <c r="A285" s="54" t="s">
        <v>323</v>
      </c>
      <c r="B285" s="56">
        <v>301.8</v>
      </c>
      <c r="C285" s="56">
        <v>250.7</v>
      </c>
      <c r="D285" s="57">
        <f t="shared" si="54"/>
        <v>359.46190799999999</v>
      </c>
      <c r="E285" s="57">
        <f t="shared" si="48"/>
        <v>353.10599999999999</v>
      </c>
      <c r="F285" s="58">
        <v>117</v>
      </c>
      <c r="G285" s="57">
        <f t="shared" si="55"/>
        <v>398.18314472975993</v>
      </c>
      <c r="H285" s="57">
        <f t="shared" si="49"/>
        <v>390.37563208799997</v>
      </c>
      <c r="I285" s="57">
        <v>108.6</v>
      </c>
      <c r="J285" s="57">
        <f t="shared" si="50"/>
        <v>451.14150297881804</v>
      </c>
      <c r="K285" s="57">
        <f t="shared" si="51"/>
        <v>438.00145920273593</v>
      </c>
      <c r="L285" s="57">
        <v>110</v>
      </c>
      <c r="M285" s="57">
        <f t="shared" si="52"/>
        <v>504.63786240204632</v>
      </c>
      <c r="N285" s="57">
        <f t="shared" si="53"/>
        <v>489.93967223499641</v>
      </c>
      <c r="O285" s="57">
        <v>108.6</v>
      </c>
    </row>
    <row r="286" spans="1:15" ht="30" customHeight="1">
      <c r="A286" s="54" t="s">
        <v>324</v>
      </c>
      <c r="B286" s="56">
        <v>18.8</v>
      </c>
      <c r="C286" s="56">
        <v>0</v>
      </c>
      <c r="D286" s="57">
        <f t="shared" si="54"/>
        <v>22.104852000000001</v>
      </c>
      <c r="E286" s="57">
        <f t="shared" si="48"/>
        <v>21.714000000000002</v>
      </c>
      <c r="F286" s="58">
        <v>115.5</v>
      </c>
      <c r="G286" s="57">
        <f t="shared" si="55"/>
        <v>24.801643943999998</v>
      </c>
      <c r="H286" s="57">
        <f t="shared" si="49"/>
        <v>24.315337199999998</v>
      </c>
      <c r="I286" s="57">
        <v>110</v>
      </c>
      <c r="J286" s="57">
        <f t="shared" si="50"/>
        <v>28.227991054863601</v>
      </c>
      <c r="K286" s="57">
        <f t="shared" si="51"/>
        <v>27.405816558120002</v>
      </c>
      <c r="L286" s="57">
        <v>110.5</v>
      </c>
      <c r="M286" s="57">
        <f t="shared" si="52"/>
        <v>31.807864880441404</v>
      </c>
      <c r="N286" s="57">
        <f t="shared" si="53"/>
        <v>30.88142221402078</v>
      </c>
      <c r="O286" s="57">
        <v>109.4</v>
      </c>
    </row>
    <row r="287" spans="1:15" ht="30" customHeight="1">
      <c r="A287" s="54" t="s">
        <v>325</v>
      </c>
      <c r="B287" s="56">
        <v>479.7</v>
      </c>
      <c r="C287" s="56">
        <v>0</v>
      </c>
      <c r="D287" s="57">
        <f t="shared" si="54"/>
        <v>571.35148200000003</v>
      </c>
      <c r="E287" s="57">
        <f t="shared" si="48"/>
        <v>561.24900000000002</v>
      </c>
      <c r="F287" s="58">
        <v>117</v>
      </c>
      <c r="G287" s="57">
        <f t="shared" si="55"/>
        <v>641.05636280400006</v>
      </c>
      <c r="H287" s="57">
        <f t="shared" si="49"/>
        <v>628.48663020000004</v>
      </c>
      <c r="I287" s="57">
        <v>110</v>
      </c>
      <c r="J287" s="57">
        <f t="shared" si="50"/>
        <v>726.316859056932</v>
      </c>
      <c r="K287" s="57">
        <f t="shared" si="51"/>
        <v>705.16199908440001</v>
      </c>
      <c r="L287" s="57">
        <v>110</v>
      </c>
      <c r="M287" s="57">
        <f t="shared" si="52"/>
        <v>810.94729947424582</v>
      </c>
      <c r="N287" s="57">
        <f t="shared" si="53"/>
        <v>787.32747521771444</v>
      </c>
      <c r="O287" s="57">
        <v>108.4</v>
      </c>
    </row>
    <row r="288" spans="1:15" ht="18" customHeight="1">
      <c r="A288" s="54" t="s">
        <v>326</v>
      </c>
      <c r="B288" s="56">
        <v>16147.7</v>
      </c>
      <c r="C288" s="56">
        <v>181.2</v>
      </c>
      <c r="D288" s="57">
        <f t="shared" si="54"/>
        <v>19183.564486200001</v>
      </c>
      <c r="E288" s="57">
        <f t="shared" si="48"/>
        <v>18844.365900000001</v>
      </c>
      <c r="F288" s="58">
        <v>116.7</v>
      </c>
      <c r="G288" s="57">
        <f t="shared" si="55"/>
        <v>21621.795532396027</v>
      </c>
      <c r="H288" s="57">
        <f t="shared" si="49"/>
        <v>21197.838757251004</v>
      </c>
      <c r="I288" s="57">
        <v>110.5</v>
      </c>
      <c r="J288" s="57">
        <f t="shared" si="50"/>
        <v>24608.846585196537</v>
      </c>
      <c r="K288" s="57">
        <f t="shared" si="51"/>
        <v>23892.084063297607</v>
      </c>
      <c r="L288" s="57">
        <v>110.5</v>
      </c>
      <c r="M288" s="57">
        <f t="shared" si="52"/>
        <v>27501.616501286389</v>
      </c>
      <c r="N288" s="57">
        <f t="shared" si="53"/>
        <v>26700.598544938242</v>
      </c>
      <c r="O288" s="57">
        <v>108.5</v>
      </c>
    </row>
    <row r="289" spans="1:15" ht="18" customHeight="1">
      <c r="A289" s="54" t="s">
        <v>327</v>
      </c>
      <c r="B289" s="56">
        <v>9542.6</v>
      </c>
      <c r="C289" s="56">
        <v>232.9</v>
      </c>
      <c r="D289" s="57">
        <f t="shared" si="54"/>
        <v>11365.809155999999</v>
      </c>
      <c r="E289" s="57">
        <f t="shared" si="48"/>
        <v>11164.841999999999</v>
      </c>
      <c r="F289" s="58">
        <v>117</v>
      </c>
      <c r="G289" s="57">
        <f t="shared" si="55"/>
        <v>12717.658497014638</v>
      </c>
      <c r="H289" s="57">
        <f t="shared" si="49"/>
        <v>12468.292644131998</v>
      </c>
      <c r="I289" s="57">
        <v>109.7</v>
      </c>
      <c r="J289" s="57">
        <f t="shared" si="50"/>
        <v>14369.80951236181</v>
      </c>
      <c r="K289" s="57">
        <f t="shared" si="51"/>
        <v>13951.271371225059</v>
      </c>
      <c r="L289" s="57">
        <v>109.7</v>
      </c>
      <c r="M289" s="57">
        <f t="shared" si="52"/>
        <v>16266.193273708199</v>
      </c>
      <c r="N289" s="57">
        <f t="shared" si="53"/>
        <v>15792.42065408563</v>
      </c>
      <c r="O289" s="57">
        <v>109.9</v>
      </c>
    </row>
    <row r="290" spans="1:15" ht="29.25" customHeight="1">
      <c r="A290" s="54" t="s">
        <v>328</v>
      </c>
      <c r="B290" s="56">
        <v>1404.1</v>
      </c>
      <c r="C290" s="56">
        <v>95.2</v>
      </c>
      <c r="D290" s="57">
        <f t="shared" si="54"/>
        <v>1672.3673459999998</v>
      </c>
      <c r="E290" s="57">
        <f t="shared" si="48"/>
        <v>1642.7969999999998</v>
      </c>
      <c r="F290" s="58">
        <v>117</v>
      </c>
      <c r="G290" s="57">
        <f t="shared" si="55"/>
        <v>1857.6322005898799</v>
      </c>
      <c r="H290" s="57">
        <f t="shared" si="49"/>
        <v>1821.2080397939999</v>
      </c>
      <c r="I290" s="57">
        <v>108.9</v>
      </c>
      <c r="J290" s="57">
        <f t="shared" si="50"/>
        <v>2083.6503104356507</v>
      </c>
      <c r="K290" s="57">
        <f t="shared" si="51"/>
        <v>2022.9614664423791</v>
      </c>
      <c r="L290" s="57">
        <v>108.9</v>
      </c>
      <c r="M290" s="57">
        <f t="shared" si="52"/>
        <v>2354.3373222643463</v>
      </c>
      <c r="N290" s="57">
        <f t="shared" si="53"/>
        <v>2285.764390547909</v>
      </c>
      <c r="O290" s="57">
        <v>109.7</v>
      </c>
    </row>
    <row r="291" spans="1:15" ht="18" customHeight="1">
      <c r="A291" s="54" t="s">
        <v>329</v>
      </c>
      <c r="B291" s="56">
        <v>90.9</v>
      </c>
      <c r="C291" s="56">
        <v>128.6</v>
      </c>
      <c r="D291" s="57">
        <f t="shared" si="54"/>
        <v>108.26735400000001</v>
      </c>
      <c r="E291" s="57">
        <f t="shared" si="48"/>
        <v>106.35300000000001</v>
      </c>
      <c r="F291" s="58">
        <v>117</v>
      </c>
      <c r="G291" s="57">
        <f t="shared" si="55"/>
        <v>119.92991337287999</v>
      </c>
      <c r="H291" s="57">
        <f t="shared" si="49"/>
        <v>117.578346444</v>
      </c>
      <c r="I291" s="57">
        <v>108.6</v>
      </c>
      <c r="J291" s="57">
        <f t="shared" si="50"/>
        <v>134.15120250063609</v>
      </c>
      <c r="K291" s="57">
        <f t="shared" si="51"/>
        <v>130.24388592294767</v>
      </c>
      <c r="L291" s="57">
        <v>108.6</v>
      </c>
      <c r="M291" s="57">
        <f t="shared" si="52"/>
        <v>150.4733793088885</v>
      </c>
      <c r="N291" s="57">
        <f t="shared" si="53"/>
        <v>146.09065952319273</v>
      </c>
      <c r="O291" s="57">
        <v>108.9</v>
      </c>
    </row>
    <row r="292" spans="1:15" ht="30" customHeight="1">
      <c r="A292" s="54" t="s">
        <v>330</v>
      </c>
      <c r="B292" s="56">
        <v>48263.199999999997</v>
      </c>
      <c r="C292" s="56">
        <v>25.9</v>
      </c>
      <c r="D292" s="57">
        <f t="shared" si="54"/>
        <v>57484.366991999996</v>
      </c>
      <c r="E292" s="57">
        <f t="shared" si="48"/>
        <v>56467.943999999996</v>
      </c>
      <c r="F292" s="58">
        <v>117</v>
      </c>
      <c r="G292" s="57">
        <f t="shared" si="55"/>
        <v>65670.140851660792</v>
      </c>
      <c r="H292" s="57">
        <f t="shared" si="49"/>
        <v>64382.491031039994</v>
      </c>
      <c r="I292" s="57">
        <v>112</v>
      </c>
      <c r="J292" s="57">
        <f t="shared" si="50"/>
        <v>73998.428114468421</v>
      </c>
      <c r="K292" s="57">
        <f t="shared" si="51"/>
        <v>71843.134091716915</v>
      </c>
      <c r="L292" s="57">
        <v>109.4</v>
      </c>
      <c r="M292" s="57">
        <f t="shared" si="52"/>
        <v>82773.161720282078</v>
      </c>
      <c r="N292" s="57">
        <f t="shared" si="53"/>
        <v>80362.292932312703</v>
      </c>
      <c r="O292" s="57">
        <v>108.6</v>
      </c>
    </row>
    <row r="293" spans="1:15" ht="30" customHeight="1">
      <c r="A293" s="54" t="s">
        <v>331</v>
      </c>
      <c r="B293" s="56">
        <v>133118.79999999999</v>
      </c>
      <c r="C293" s="56">
        <v>75.7</v>
      </c>
      <c r="D293" s="57">
        <f t="shared" si="54"/>
        <v>166954.40410879996</v>
      </c>
      <c r="E293" s="57">
        <f t="shared" si="48"/>
        <v>164002.36159999997</v>
      </c>
      <c r="F293" s="57">
        <v>123.2</v>
      </c>
      <c r="G293" s="57">
        <f t="shared" si="55"/>
        <v>204352.19062917112</v>
      </c>
      <c r="H293" s="57">
        <f t="shared" si="49"/>
        <v>200345.28493055995</v>
      </c>
      <c r="I293" s="57">
        <v>120</v>
      </c>
      <c r="J293" s="57">
        <f t="shared" si="50"/>
        <v>231531.03198285087</v>
      </c>
      <c r="K293" s="57">
        <f t="shared" si="51"/>
        <v>224787.40969208823</v>
      </c>
      <c r="L293" s="57">
        <v>110</v>
      </c>
      <c r="M293" s="57">
        <f t="shared" si="52"/>
        <v>260893.797458916</v>
      </c>
      <c r="N293" s="57">
        <f t="shared" si="53"/>
        <v>253294.94898923885</v>
      </c>
      <c r="O293" s="57">
        <v>109.4</v>
      </c>
    </row>
    <row r="294" spans="1:15" ht="30" customHeight="1">
      <c r="A294" s="54" t="s">
        <v>332</v>
      </c>
      <c r="B294" s="56">
        <v>2009.3</v>
      </c>
      <c r="C294" s="56">
        <v>171.7</v>
      </c>
      <c r="D294" s="57">
        <f t="shared" si="54"/>
        <v>2571.1525218000002</v>
      </c>
      <c r="E294" s="57">
        <f t="shared" si="48"/>
        <v>2525.6901000000003</v>
      </c>
      <c r="F294" s="57">
        <v>125.7</v>
      </c>
      <c r="G294" s="57">
        <f t="shared" si="55"/>
        <v>3015.9619080714001</v>
      </c>
      <c r="H294" s="57">
        <f t="shared" si="49"/>
        <v>2956.8254000700003</v>
      </c>
      <c r="I294" s="57">
        <v>115</v>
      </c>
      <c r="J294" s="57">
        <f t="shared" si="50"/>
        <v>3432.6170456714635</v>
      </c>
      <c r="K294" s="57">
        <f t="shared" si="51"/>
        <v>3332.637908418897</v>
      </c>
      <c r="L294" s="57">
        <v>110.5</v>
      </c>
      <c r="M294" s="57">
        <f t="shared" si="52"/>
        <v>3889.1551127457683</v>
      </c>
      <c r="N294" s="57">
        <f t="shared" si="53"/>
        <v>3775.8787502386099</v>
      </c>
      <c r="O294" s="57">
        <v>110</v>
      </c>
    </row>
    <row r="295" spans="1:15" ht="18" customHeight="1">
      <c r="A295" s="54" t="s">
        <v>333</v>
      </c>
      <c r="B295" s="56">
        <v>0</v>
      </c>
      <c r="C295" s="56">
        <v>0</v>
      </c>
      <c r="D295" s="57">
        <f t="shared" si="54"/>
        <v>0</v>
      </c>
      <c r="E295" s="57">
        <f t="shared" si="48"/>
        <v>0</v>
      </c>
      <c r="F295" s="58">
        <v>116.19999999999999</v>
      </c>
      <c r="G295" s="57">
        <f t="shared" si="55"/>
        <v>0</v>
      </c>
      <c r="H295" s="57">
        <f t="shared" si="49"/>
        <v>0</v>
      </c>
      <c r="I295" s="57">
        <v>109.4</v>
      </c>
      <c r="J295" s="57">
        <f t="shared" si="50"/>
        <v>0</v>
      </c>
      <c r="K295" s="57">
        <f t="shared" si="51"/>
        <v>0</v>
      </c>
      <c r="L295" s="57">
        <v>109.7</v>
      </c>
      <c r="M295" s="57">
        <f t="shared" si="52"/>
        <v>0</v>
      </c>
      <c r="N295" s="57">
        <f t="shared" si="53"/>
        <v>0</v>
      </c>
      <c r="O295" s="57">
        <v>110.5</v>
      </c>
    </row>
    <row r="296" spans="1:15" ht="18" customHeight="1">
      <c r="A296" s="54" t="s">
        <v>334</v>
      </c>
      <c r="B296" s="56">
        <v>14257.3</v>
      </c>
      <c r="C296" s="56">
        <v>124.8</v>
      </c>
      <c r="D296" s="57">
        <f t="shared" si="54"/>
        <v>16981.299737999998</v>
      </c>
      <c r="E296" s="57">
        <f t="shared" si="48"/>
        <v>16681.040999999997</v>
      </c>
      <c r="F296" s="58">
        <v>117</v>
      </c>
      <c r="G296" s="57">
        <f t="shared" si="55"/>
        <v>19053.018306036</v>
      </c>
      <c r="H296" s="57">
        <f t="shared" si="49"/>
        <v>18679.429711799999</v>
      </c>
      <c r="I296" s="57">
        <v>110</v>
      </c>
      <c r="J296" s="57">
        <f t="shared" si="50"/>
        <v>21587.069740738785</v>
      </c>
      <c r="K296" s="57">
        <f t="shared" si="51"/>
        <v>20958.320136639599</v>
      </c>
      <c r="L296" s="57">
        <v>110</v>
      </c>
      <c r="M296" s="57">
        <f t="shared" si="52"/>
        <v>24391.445970758163</v>
      </c>
      <c r="N296" s="57">
        <f t="shared" si="53"/>
        <v>23681.015505590447</v>
      </c>
      <c r="O296" s="57">
        <v>109.7</v>
      </c>
    </row>
    <row r="297" spans="1:15" ht="30" customHeight="1">
      <c r="A297" s="54" t="s">
        <v>335</v>
      </c>
      <c r="B297" s="56">
        <v>0.5</v>
      </c>
      <c r="C297" s="56">
        <v>0.2</v>
      </c>
      <c r="D297" s="57">
        <f t="shared" si="54"/>
        <v>0.59553</v>
      </c>
      <c r="E297" s="57">
        <f t="shared" si="48"/>
        <v>0.58499999999999996</v>
      </c>
      <c r="F297" s="58">
        <v>117</v>
      </c>
      <c r="G297" s="57">
        <f t="shared" si="55"/>
        <v>0.67122186299999997</v>
      </c>
      <c r="H297" s="57">
        <f t="shared" si="49"/>
        <v>0.65806065000000002</v>
      </c>
      <c r="I297" s="57">
        <v>110.5</v>
      </c>
      <c r="J297" s="57">
        <f t="shared" si="50"/>
        <v>0.76395116337344993</v>
      </c>
      <c r="K297" s="57">
        <f t="shared" si="51"/>
        <v>0.74170015861499994</v>
      </c>
      <c r="L297" s="57">
        <v>110.5</v>
      </c>
      <c r="M297" s="57">
        <f t="shared" si="52"/>
        <v>0.85690110142109754</v>
      </c>
      <c r="N297" s="57">
        <f t="shared" si="53"/>
        <v>0.83194281691368699</v>
      </c>
      <c r="O297" s="57">
        <v>108.9</v>
      </c>
    </row>
    <row r="298" spans="1:15" ht="29.25" customHeight="1">
      <c r="A298" s="54" t="s">
        <v>336</v>
      </c>
      <c r="B298" s="56">
        <v>554.5</v>
      </c>
      <c r="C298" s="56">
        <v>200.9</v>
      </c>
      <c r="D298" s="57">
        <f t="shared" si="54"/>
        <v>660.44277</v>
      </c>
      <c r="E298" s="57">
        <f t="shared" si="48"/>
        <v>648.76499999999999</v>
      </c>
      <c r="F298" s="58">
        <v>117</v>
      </c>
      <c r="G298" s="57">
        <f t="shared" si="55"/>
        <v>738.99583306380009</v>
      </c>
      <c r="H298" s="57">
        <f t="shared" si="49"/>
        <v>724.50571869000009</v>
      </c>
      <c r="I298" s="57">
        <v>109.7</v>
      </c>
      <c r="J298" s="57">
        <f t="shared" si="50"/>
        <v>834.99878173711841</v>
      </c>
      <c r="K298" s="57">
        <f t="shared" si="51"/>
        <v>810.67842887098868</v>
      </c>
      <c r="L298" s="57">
        <v>109.7</v>
      </c>
      <c r="M298" s="57">
        <f t="shared" si="52"/>
        <v>934.01293727550581</v>
      </c>
      <c r="N298" s="57">
        <f t="shared" si="53"/>
        <v>906.80867696651057</v>
      </c>
      <c r="O298" s="57">
        <v>108.6</v>
      </c>
    </row>
    <row r="299" spans="1:15" ht="31.5" customHeight="1">
      <c r="A299" s="54" t="s">
        <v>337</v>
      </c>
      <c r="B299" s="56">
        <v>466.9</v>
      </c>
      <c r="C299" s="56">
        <v>0</v>
      </c>
      <c r="D299" s="57">
        <f t="shared" si="54"/>
        <v>553.72939299999996</v>
      </c>
      <c r="E299" s="57">
        <f t="shared" si="48"/>
        <v>543.93849999999998</v>
      </c>
      <c r="F299" s="58">
        <v>116.5</v>
      </c>
      <c r="G299" s="57">
        <f t="shared" si="55"/>
        <v>615.07153515653999</v>
      </c>
      <c r="H299" s="57">
        <f t="shared" si="49"/>
        <v>603.011308977</v>
      </c>
      <c r="I299" s="57">
        <v>108.9</v>
      </c>
      <c r="J299" s="57">
        <f t="shared" si="50"/>
        <v>689.90728883903614</v>
      </c>
      <c r="K299" s="57">
        <f t="shared" si="51"/>
        <v>669.81290178547204</v>
      </c>
      <c r="L299" s="57">
        <v>108.9</v>
      </c>
      <c r="M299" s="57">
        <f t="shared" si="52"/>
        <v>777.40133120960274</v>
      </c>
      <c r="N299" s="57">
        <f t="shared" si="53"/>
        <v>754.75857398990559</v>
      </c>
      <c r="O299" s="57">
        <v>109.4</v>
      </c>
    </row>
    <row r="300" spans="1:15" ht="30" customHeight="1">
      <c r="A300" s="54" t="s">
        <v>338</v>
      </c>
      <c r="B300" s="56">
        <v>74.5</v>
      </c>
      <c r="C300" s="56">
        <v>28.8</v>
      </c>
      <c r="D300" s="57">
        <f t="shared" si="54"/>
        <v>88.733970000000014</v>
      </c>
      <c r="E300" s="57">
        <f t="shared" si="48"/>
        <v>87.165000000000006</v>
      </c>
      <c r="F300" s="58">
        <v>117</v>
      </c>
      <c r="G300" s="57">
        <f t="shared" si="55"/>
        <v>98.292393248400018</v>
      </c>
      <c r="H300" s="57">
        <f t="shared" si="49"/>
        <v>96.365091420000013</v>
      </c>
      <c r="I300" s="57">
        <v>108.6</v>
      </c>
      <c r="J300" s="57">
        <f t="shared" si="50"/>
        <v>109.94790523979529</v>
      </c>
      <c r="K300" s="57">
        <f t="shared" si="51"/>
        <v>106.74553906776242</v>
      </c>
      <c r="L300" s="57">
        <v>108.6</v>
      </c>
      <c r="M300" s="57">
        <f t="shared" si="52"/>
        <v>124.57097663668806</v>
      </c>
      <c r="N300" s="57">
        <f t="shared" si="53"/>
        <v>120.94269576377482</v>
      </c>
      <c r="O300" s="57">
        <v>110</v>
      </c>
    </row>
    <row r="301" spans="1:15" ht="30" customHeight="1">
      <c r="A301" s="54" t="s">
        <v>339</v>
      </c>
      <c r="B301" s="56">
        <v>171232.9</v>
      </c>
      <c r="C301" s="56">
        <v>125.7</v>
      </c>
      <c r="D301" s="57">
        <f t="shared" si="54"/>
        <v>201333.931491</v>
      </c>
      <c r="E301" s="57">
        <f t="shared" si="48"/>
        <v>197773.99950000001</v>
      </c>
      <c r="F301" s="58">
        <v>115.5</v>
      </c>
      <c r="G301" s="57">
        <f t="shared" si="55"/>
        <v>225896.67113290203</v>
      </c>
      <c r="H301" s="57">
        <f t="shared" si="49"/>
        <v>221467.32464010001</v>
      </c>
      <c r="I301" s="57">
        <v>110</v>
      </c>
      <c r="J301" s="57">
        <f t="shared" si="50"/>
        <v>254544.88696597668</v>
      </c>
      <c r="K301" s="57">
        <f t="shared" si="51"/>
        <v>247130.95821939484</v>
      </c>
      <c r="L301" s="57">
        <v>109.4</v>
      </c>
      <c r="M301" s="57">
        <f t="shared" si="52"/>
        <v>289710.26310032629</v>
      </c>
      <c r="N301" s="57">
        <f t="shared" si="53"/>
        <v>281272.10009740421</v>
      </c>
      <c r="O301" s="57">
        <v>110.5</v>
      </c>
    </row>
    <row r="302" spans="1:15" ht="18" customHeight="1">
      <c r="A302" s="54" t="s">
        <v>340</v>
      </c>
      <c r="B302" s="56">
        <v>800</v>
      </c>
      <c r="C302" s="56">
        <v>100</v>
      </c>
      <c r="D302" s="57">
        <f t="shared" si="54"/>
        <v>952.84800000000007</v>
      </c>
      <c r="E302" s="57">
        <f t="shared" si="48"/>
        <v>936</v>
      </c>
      <c r="F302" s="58">
        <v>117</v>
      </c>
      <c r="G302" s="57">
        <f t="shared" si="55"/>
        <v>1069.095456</v>
      </c>
      <c r="H302" s="57">
        <f t="shared" si="49"/>
        <v>1048.1328000000001</v>
      </c>
      <c r="I302" s="57">
        <v>110</v>
      </c>
      <c r="J302" s="57">
        <f t="shared" si="50"/>
        <v>1211.285151648</v>
      </c>
      <c r="K302" s="57">
        <f t="shared" si="51"/>
        <v>1176.0050016</v>
      </c>
      <c r="L302" s="57">
        <v>110</v>
      </c>
      <c r="M302" s="57">
        <f t="shared" si="52"/>
        <v>1368.6432056985918</v>
      </c>
      <c r="N302" s="57">
        <f t="shared" si="53"/>
        <v>1328.779811357856</v>
      </c>
      <c r="O302" s="57">
        <v>109.7</v>
      </c>
    </row>
    <row r="303" spans="1:15" ht="38.25" customHeight="1">
      <c r="A303" s="54" t="s">
        <v>341</v>
      </c>
      <c r="B303" s="56">
        <v>124.6</v>
      </c>
      <c r="C303" s="56">
        <v>100.7</v>
      </c>
      <c r="D303" s="57">
        <f t="shared" si="54"/>
        <v>156.2703296</v>
      </c>
      <c r="E303" s="57">
        <f t="shared" si="48"/>
        <v>153.50719999999998</v>
      </c>
      <c r="F303" s="57">
        <v>123.2</v>
      </c>
      <c r="G303" s="57">
        <f t="shared" si="55"/>
        <v>176.13228849215997</v>
      </c>
      <c r="H303" s="57">
        <f t="shared" si="49"/>
        <v>172.67871420799997</v>
      </c>
      <c r="I303" s="57">
        <v>110.5</v>
      </c>
      <c r="J303" s="57">
        <f t="shared" si="50"/>
        <v>200.46496414735185</v>
      </c>
      <c r="K303" s="57">
        <f t="shared" si="51"/>
        <v>194.62617878383676</v>
      </c>
      <c r="L303" s="57">
        <v>110.5</v>
      </c>
      <c r="M303" s="57">
        <f t="shared" si="52"/>
        <v>224.85553633516017</v>
      </c>
      <c r="N303" s="57">
        <f t="shared" si="53"/>
        <v>218.30634595646617</v>
      </c>
      <c r="O303" s="57">
        <v>108.9</v>
      </c>
    </row>
    <row r="304" spans="1:15" ht="30" customHeight="1">
      <c r="A304" s="54" t="s">
        <v>342</v>
      </c>
      <c r="B304" s="56">
        <v>393</v>
      </c>
      <c r="C304" s="56">
        <v>208.8</v>
      </c>
      <c r="D304" s="57">
        <f t="shared" si="54"/>
        <v>502.89301799999993</v>
      </c>
      <c r="E304" s="57">
        <f t="shared" si="48"/>
        <v>494.00099999999998</v>
      </c>
      <c r="F304" s="57">
        <v>125.7</v>
      </c>
      <c r="G304" s="57">
        <f t="shared" si="55"/>
        <v>562.70711356091988</v>
      </c>
      <c r="H304" s="57">
        <f t="shared" si="49"/>
        <v>551.67364074599993</v>
      </c>
      <c r="I304" s="57">
        <v>109.7</v>
      </c>
      <c r="J304" s="57">
        <f t="shared" si="50"/>
        <v>646.24098456903846</v>
      </c>
      <c r="K304" s="57">
        <f t="shared" si="51"/>
        <v>627.41843162042574</v>
      </c>
      <c r="L304" s="57">
        <v>111.5</v>
      </c>
      <c r="M304" s="57">
        <f t="shared" si="52"/>
        <v>722.87224051923488</v>
      </c>
      <c r="N304" s="57">
        <f t="shared" si="53"/>
        <v>701.81770924197565</v>
      </c>
      <c r="O304" s="57">
        <v>108.6</v>
      </c>
    </row>
    <row r="305" spans="1:15" ht="30" customHeight="1">
      <c r="A305" s="54" t="s">
        <v>343</v>
      </c>
      <c r="B305" s="56">
        <v>13930.1</v>
      </c>
      <c r="C305" s="56">
        <v>115.3</v>
      </c>
      <c r="D305" s="57">
        <f t="shared" si="54"/>
        <v>17740.233091800001</v>
      </c>
      <c r="E305" s="57">
        <f t="shared" si="48"/>
        <v>17426.555100000001</v>
      </c>
      <c r="F305" s="57">
        <v>125.1</v>
      </c>
      <c r="G305" s="57">
        <f t="shared" si="55"/>
        <v>19705.496113709607</v>
      </c>
      <c r="H305" s="57">
        <f t="shared" si="49"/>
        <v>19319.113836970202</v>
      </c>
      <c r="I305" s="57">
        <v>108.9</v>
      </c>
      <c r="J305" s="57">
        <f t="shared" si="50"/>
        <v>22326.327096832982</v>
      </c>
      <c r="K305" s="57">
        <f t="shared" si="51"/>
        <v>21676.045725080567</v>
      </c>
      <c r="L305" s="57">
        <v>110</v>
      </c>
      <c r="M305" s="57">
        <f t="shared" si="52"/>
        <v>25157.751899253341</v>
      </c>
      <c r="N305" s="57">
        <f t="shared" si="53"/>
        <v>24425.001843935283</v>
      </c>
      <c r="O305" s="57">
        <v>109.4</v>
      </c>
    </row>
    <row r="306" spans="1:15" ht="29.25" customHeight="1">
      <c r="A306" s="54" t="s">
        <v>344</v>
      </c>
      <c r="B306" s="56">
        <v>655</v>
      </c>
      <c r="C306" s="56">
        <v>110</v>
      </c>
      <c r="D306" s="57">
        <f t="shared" si="54"/>
        <v>830.82033999999999</v>
      </c>
      <c r="E306" s="57">
        <f t="shared" si="48"/>
        <v>816.13</v>
      </c>
      <c r="F306" s="57">
        <v>124.6</v>
      </c>
      <c r="G306" s="57">
        <f t="shared" si="55"/>
        <v>920.31630702480004</v>
      </c>
      <c r="H306" s="57">
        <f t="shared" si="49"/>
        <v>902.27088923999997</v>
      </c>
      <c r="I306" s="57">
        <v>108.6</v>
      </c>
      <c r="J306" s="57">
        <f t="shared" si="50"/>
        <v>1047.4580048402761</v>
      </c>
      <c r="K306" s="57">
        <f t="shared" si="51"/>
        <v>1016.949519262404</v>
      </c>
      <c r="L306" s="57">
        <v>110.5</v>
      </c>
      <c r="M306" s="57">
        <f t="shared" si="52"/>
        <v>1186.7699194840327</v>
      </c>
      <c r="N306" s="57">
        <f t="shared" si="53"/>
        <v>1152.2038053243036</v>
      </c>
      <c r="O306" s="57">
        <v>110</v>
      </c>
    </row>
    <row r="307" spans="1:15" ht="30" customHeight="1">
      <c r="A307" s="54" t="s">
        <v>345</v>
      </c>
      <c r="B307" s="56">
        <v>28.6</v>
      </c>
      <c r="C307" s="56">
        <v>45.5</v>
      </c>
      <c r="D307" s="57">
        <f t="shared" si="54"/>
        <v>33.482019999999999</v>
      </c>
      <c r="E307" s="57">
        <f t="shared" si="48"/>
        <v>32.89</v>
      </c>
      <c r="F307" s="57">
        <v>115</v>
      </c>
      <c r="G307" s="57">
        <f t="shared" si="55"/>
        <v>39.274409459999994</v>
      </c>
      <c r="H307" s="57">
        <f t="shared" si="49"/>
        <v>38.504322999999999</v>
      </c>
      <c r="I307" s="57">
        <v>115</v>
      </c>
      <c r="J307" s="57">
        <f t="shared" si="50"/>
        <v>44.497905918179995</v>
      </c>
      <c r="K307" s="57">
        <f t="shared" si="51"/>
        <v>43.201850405999991</v>
      </c>
      <c r="L307" s="57">
        <v>110</v>
      </c>
      <c r="M307" s="57">
        <f t="shared" si="52"/>
        <v>50.645291620776561</v>
      </c>
      <c r="N307" s="57">
        <f t="shared" si="53"/>
        <v>49.170186039588899</v>
      </c>
      <c r="O307" s="57">
        <v>110.5</v>
      </c>
    </row>
    <row r="308" spans="1:15" ht="30" customHeight="1">
      <c r="A308" s="54" t="s">
        <v>346</v>
      </c>
      <c r="B308" s="56">
        <v>2</v>
      </c>
      <c r="C308" s="56">
        <v>35.1</v>
      </c>
      <c r="D308" s="57">
        <f t="shared" si="54"/>
        <v>2.38212</v>
      </c>
      <c r="E308" s="57">
        <f t="shared" si="48"/>
        <v>2.34</v>
      </c>
      <c r="F308" s="57">
        <v>117</v>
      </c>
      <c r="G308" s="57">
        <f t="shared" si="55"/>
        <v>2.9157148800000003</v>
      </c>
      <c r="H308" s="57">
        <f t="shared" si="49"/>
        <v>2.8585440000000002</v>
      </c>
      <c r="I308" s="57">
        <v>120</v>
      </c>
      <c r="J308" s="57">
        <f t="shared" si="50"/>
        <v>3.318520890672001</v>
      </c>
      <c r="K308" s="57">
        <f t="shared" si="51"/>
        <v>3.2218649424000008</v>
      </c>
      <c r="L308" s="57">
        <v>110.5</v>
      </c>
      <c r="M308" s="57">
        <f t="shared" si="52"/>
        <v>3.7496299395792012</v>
      </c>
      <c r="N308" s="57">
        <f t="shared" si="53"/>
        <v>3.6404174170671855</v>
      </c>
      <c r="O308" s="57">
        <v>109.7</v>
      </c>
    </row>
    <row r="309" spans="1:15" ht="30" customHeight="1">
      <c r="A309" s="54" t="s">
        <v>347</v>
      </c>
      <c r="B309" s="56">
        <v>405</v>
      </c>
      <c r="C309" s="56">
        <v>131.9</v>
      </c>
      <c r="D309" s="57">
        <f t="shared" si="54"/>
        <v>518.24852999999996</v>
      </c>
      <c r="E309" s="57">
        <f t="shared" si="48"/>
        <v>509.08499999999998</v>
      </c>
      <c r="F309" s="57">
        <v>125.7</v>
      </c>
      <c r="G309" s="57">
        <f t="shared" si="55"/>
        <v>607.90552568999988</v>
      </c>
      <c r="H309" s="57">
        <f t="shared" si="49"/>
        <v>595.98580949999996</v>
      </c>
      <c r="I309" s="57">
        <v>115</v>
      </c>
      <c r="J309" s="57">
        <f t="shared" si="50"/>
        <v>686.87853253238779</v>
      </c>
      <c r="K309" s="57">
        <f t="shared" si="51"/>
        <v>666.87236168192987</v>
      </c>
      <c r="L309" s="57">
        <v>109.7</v>
      </c>
      <c r="M309" s="57">
        <f t="shared" si="52"/>
        <v>770.45104358560343</v>
      </c>
      <c r="N309" s="57">
        <f t="shared" si="53"/>
        <v>748.01072192777031</v>
      </c>
      <c r="O309" s="57">
        <v>108.9</v>
      </c>
    </row>
    <row r="310" spans="1:15" ht="30" customHeight="1">
      <c r="A310" s="54" t="s">
        <v>348</v>
      </c>
      <c r="B310" s="56">
        <v>84</v>
      </c>
      <c r="C310" s="56">
        <v>0</v>
      </c>
      <c r="D310" s="57">
        <f t="shared" si="54"/>
        <v>98.766359999999992</v>
      </c>
      <c r="E310" s="57">
        <f t="shared" si="48"/>
        <v>97.02</v>
      </c>
      <c r="F310" s="58">
        <v>115.5</v>
      </c>
      <c r="G310" s="57">
        <f t="shared" si="55"/>
        <v>110.21140579680001</v>
      </c>
      <c r="H310" s="57">
        <f t="shared" si="49"/>
        <v>108.05039784</v>
      </c>
      <c r="I310" s="57">
        <v>109.4</v>
      </c>
      <c r="J310" s="57">
        <f t="shared" si="50"/>
        <v>123.62082754009667</v>
      </c>
      <c r="K310" s="57">
        <f t="shared" si="51"/>
        <v>120.02022091271522</v>
      </c>
      <c r="L310" s="57">
        <v>108.9</v>
      </c>
      <c r="M310" s="57">
        <f t="shared" si="52"/>
        <v>138.27978526980132</v>
      </c>
      <c r="N310" s="57">
        <f t="shared" si="53"/>
        <v>134.25221870854497</v>
      </c>
      <c r="O310" s="57">
        <v>108.6</v>
      </c>
    </row>
    <row r="311" spans="1:15" ht="43.5" customHeight="1">
      <c r="A311" s="54" t="s">
        <v>349</v>
      </c>
      <c r="B311" s="56">
        <v>136020.70000000001</v>
      </c>
      <c r="C311" s="56">
        <v>157.19999999999999</v>
      </c>
      <c r="D311" s="57">
        <f t="shared" si="54"/>
        <v>162008.814942</v>
      </c>
      <c r="E311" s="57">
        <f t="shared" si="48"/>
        <v>159144.21900000001</v>
      </c>
      <c r="F311" s="58">
        <v>117</v>
      </c>
      <c r="G311" s="57">
        <f t="shared" si="55"/>
        <v>181773.89036492401</v>
      </c>
      <c r="H311" s="57">
        <f t="shared" si="49"/>
        <v>178209.6964362</v>
      </c>
      <c r="I311" s="57">
        <v>110</v>
      </c>
      <c r="J311" s="57">
        <f t="shared" si="50"/>
        <v>203328.63828439667</v>
      </c>
      <c r="K311" s="57">
        <f t="shared" si="51"/>
        <v>197406.44493630744</v>
      </c>
      <c r="L311" s="57">
        <v>108.6</v>
      </c>
      <c r="M311" s="57">
        <f t="shared" si="52"/>
        <v>229114.77619162385</v>
      </c>
      <c r="N311" s="57">
        <f t="shared" si="53"/>
        <v>222441.53028312995</v>
      </c>
      <c r="O311" s="57">
        <v>109.4</v>
      </c>
    </row>
    <row r="312" spans="1:15" ht="30" customHeight="1">
      <c r="A312" s="54" t="s">
        <v>350</v>
      </c>
      <c r="B312" s="56">
        <v>10.6</v>
      </c>
      <c r="C312" s="56">
        <v>192.7</v>
      </c>
      <c r="D312" s="57">
        <f t="shared" si="54"/>
        <v>12.592863600000001</v>
      </c>
      <c r="E312" s="57">
        <f t="shared" si="48"/>
        <v>12.370200000000001</v>
      </c>
      <c r="F312" s="58">
        <v>116.7</v>
      </c>
      <c r="G312" s="57">
        <f t="shared" si="55"/>
        <v>14.193416563560001</v>
      </c>
      <c r="H312" s="57">
        <f t="shared" si="49"/>
        <v>13.915114278000001</v>
      </c>
      <c r="I312" s="57">
        <v>110.5</v>
      </c>
      <c r="J312" s="57">
        <f t="shared" si="50"/>
        <v>15.993425652150684</v>
      </c>
      <c r="K312" s="57">
        <f t="shared" si="51"/>
        <v>15.527597720534644</v>
      </c>
      <c r="L312" s="57">
        <v>109.4</v>
      </c>
      <c r="M312" s="57">
        <f t="shared" si="52"/>
        <v>17.856979609139284</v>
      </c>
      <c r="N312" s="57">
        <f t="shared" si="53"/>
        <v>17.336873406931343</v>
      </c>
      <c r="O312" s="57">
        <v>108.4</v>
      </c>
    </row>
    <row r="313" spans="1:15" ht="30" customHeight="1">
      <c r="A313" s="54" t="s">
        <v>351</v>
      </c>
      <c r="B313" s="56">
        <v>386.8</v>
      </c>
      <c r="C313" s="56">
        <v>170.3</v>
      </c>
      <c r="D313" s="57">
        <f t="shared" si="54"/>
        <v>460.70200799999998</v>
      </c>
      <c r="E313" s="57">
        <f t="shared" si="48"/>
        <v>452.55599999999998</v>
      </c>
      <c r="F313" s="58">
        <v>117</v>
      </c>
      <c r="G313" s="57">
        <f t="shared" si="55"/>
        <v>515.49790483152003</v>
      </c>
      <c r="H313" s="57">
        <f t="shared" si="49"/>
        <v>505.39010277599999</v>
      </c>
      <c r="I313" s="57">
        <v>109.7</v>
      </c>
      <c r="J313" s="57">
        <f t="shared" si="50"/>
        <v>584.05912617411229</v>
      </c>
      <c r="K313" s="57">
        <f t="shared" si="51"/>
        <v>567.04769531467207</v>
      </c>
      <c r="L313" s="57">
        <v>110</v>
      </c>
      <c r="M313" s="57">
        <f t="shared" si="52"/>
        <v>652.71527645587923</v>
      </c>
      <c r="N313" s="57">
        <f t="shared" si="53"/>
        <v>633.70415189891185</v>
      </c>
      <c r="O313" s="57">
        <v>108.5</v>
      </c>
    </row>
    <row r="314" spans="1:15" ht="29.25" customHeight="1">
      <c r="A314" s="54" t="s">
        <v>352</v>
      </c>
      <c r="B314" s="56">
        <v>1</v>
      </c>
      <c r="C314" s="56">
        <v>100</v>
      </c>
      <c r="D314" s="57">
        <f t="shared" si="54"/>
        <v>1.19106</v>
      </c>
      <c r="E314" s="57">
        <f t="shared" si="48"/>
        <v>1.17</v>
      </c>
      <c r="F314" s="58">
        <v>117</v>
      </c>
      <c r="G314" s="57">
        <f t="shared" si="55"/>
        <v>1.3230056267999999</v>
      </c>
      <c r="H314" s="57">
        <f t="shared" si="49"/>
        <v>1.2970643399999999</v>
      </c>
      <c r="I314" s="57">
        <v>108.9</v>
      </c>
      <c r="J314" s="57">
        <f t="shared" si="50"/>
        <v>1.50577885414242</v>
      </c>
      <c r="K314" s="57">
        <f t="shared" si="51"/>
        <v>1.461921217614</v>
      </c>
      <c r="L314" s="57">
        <v>110.5</v>
      </c>
      <c r="M314" s="57">
        <f t="shared" si="52"/>
        <v>1.704496489523595</v>
      </c>
      <c r="N314" s="57">
        <f t="shared" si="53"/>
        <v>1.6548509607025195</v>
      </c>
      <c r="O314" s="57">
        <v>109.9</v>
      </c>
    </row>
    <row r="315" spans="1:15" ht="18" customHeight="1">
      <c r="A315" s="54" t="s">
        <v>353</v>
      </c>
      <c r="B315" s="56">
        <v>31151.1</v>
      </c>
      <c r="C315" s="56">
        <v>179.5</v>
      </c>
      <c r="D315" s="57">
        <f t="shared" si="54"/>
        <v>37102.829165999996</v>
      </c>
      <c r="E315" s="57">
        <f t="shared" si="48"/>
        <v>36446.786999999997</v>
      </c>
      <c r="F315" s="58">
        <v>117</v>
      </c>
      <c r="G315" s="57">
        <f t="shared" si="55"/>
        <v>41099.545923761514</v>
      </c>
      <c r="H315" s="57">
        <f t="shared" si="49"/>
        <v>40293.672474275998</v>
      </c>
      <c r="I315" s="57">
        <v>108.6</v>
      </c>
      <c r="J315" s="57">
        <f t="shared" si="50"/>
        <v>46438.78793471738</v>
      </c>
      <c r="K315" s="57">
        <f t="shared" si="51"/>
        <v>45086.201878366388</v>
      </c>
      <c r="L315" s="57">
        <v>109.7</v>
      </c>
      <c r="M315" s="57">
        <f t="shared" si="52"/>
        <v>52471.650875316511</v>
      </c>
      <c r="N315" s="57">
        <f t="shared" si="53"/>
        <v>50943.350364384969</v>
      </c>
      <c r="O315" s="57">
        <v>109.7</v>
      </c>
    </row>
    <row r="316" spans="1:15" ht="18" customHeight="1">
      <c r="A316" s="54" t="s">
        <v>354</v>
      </c>
      <c r="B316" s="56">
        <v>21436.9</v>
      </c>
      <c r="C316" s="56">
        <v>24.6</v>
      </c>
      <c r="D316" s="57">
        <f t="shared" si="54"/>
        <v>25532.634114</v>
      </c>
      <c r="E316" s="57">
        <f t="shared" si="48"/>
        <v>25081.173000000003</v>
      </c>
      <c r="F316" s="58">
        <v>117</v>
      </c>
      <c r="G316" s="57">
        <f t="shared" si="55"/>
        <v>28647.615475908005</v>
      </c>
      <c r="H316" s="57">
        <f t="shared" si="49"/>
        <v>28085.897525400003</v>
      </c>
      <c r="I316" s="57">
        <v>110</v>
      </c>
      <c r="J316" s="57">
        <f t="shared" si="50"/>
        <v>32457.748334203774</v>
      </c>
      <c r="K316" s="57">
        <f t="shared" si="51"/>
        <v>31512.377023498808</v>
      </c>
      <c r="L316" s="57">
        <v>110</v>
      </c>
      <c r="M316" s="57">
        <f t="shared" si="52"/>
        <v>36406.882574026349</v>
      </c>
      <c r="N316" s="57">
        <f t="shared" si="53"/>
        <v>35346.487935947909</v>
      </c>
      <c r="O316" s="57">
        <v>108.9</v>
      </c>
    </row>
    <row r="317" spans="1:15" ht="18" customHeight="1">
      <c r="A317" s="54" t="s">
        <v>355</v>
      </c>
      <c r="B317" s="56">
        <v>4355.3</v>
      </c>
      <c r="C317" s="56">
        <v>110.3</v>
      </c>
      <c r="D317" s="57">
        <f t="shared" si="54"/>
        <v>5462.312732800001</v>
      </c>
      <c r="E317" s="57">
        <f t="shared" si="48"/>
        <v>5365.7296000000006</v>
      </c>
      <c r="F317" s="57">
        <v>123.2</v>
      </c>
      <c r="G317" s="57">
        <f t="shared" si="55"/>
        <v>6128.7148862016011</v>
      </c>
      <c r="H317" s="57">
        <f t="shared" si="49"/>
        <v>6008.5440060800011</v>
      </c>
      <c r="I317" s="57">
        <v>110</v>
      </c>
      <c r="J317" s="57">
        <f t="shared" si="50"/>
        <v>6975.3968477303533</v>
      </c>
      <c r="K317" s="57">
        <f t="shared" si="51"/>
        <v>6772.22994925277</v>
      </c>
      <c r="L317" s="57">
        <v>110.5</v>
      </c>
      <c r="M317" s="57">
        <f t="shared" si="52"/>
        <v>7802.5394059342179</v>
      </c>
      <c r="N317" s="57">
        <f t="shared" si="53"/>
        <v>7575.2809766351629</v>
      </c>
      <c r="O317" s="57">
        <v>108.6</v>
      </c>
    </row>
    <row r="318" spans="1:15" ht="18" customHeight="1">
      <c r="A318" s="54" t="s">
        <v>356</v>
      </c>
      <c r="B318" s="56">
        <v>72</v>
      </c>
      <c r="C318" s="56">
        <v>0</v>
      </c>
      <c r="D318" s="57">
        <f t="shared" si="54"/>
        <v>92.133071999999999</v>
      </c>
      <c r="E318" s="57">
        <f t="shared" si="48"/>
        <v>90.503999999999991</v>
      </c>
      <c r="F318" s="57">
        <v>125.7</v>
      </c>
      <c r="G318" s="57">
        <f t="shared" si="55"/>
        <v>103.84318545119999</v>
      </c>
      <c r="H318" s="57">
        <f t="shared" si="49"/>
        <v>101.80704455999999</v>
      </c>
      <c r="I318" s="57">
        <v>110.5</v>
      </c>
      <c r="J318" s="57">
        <f t="shared" si="50"/>
        <v>117.33345367316538</v>
      </c>
      <c r="K318" s="57">
        <f t="shared" si="51"/>
        <v>113.91597443996639</v>
      </c>
      <c r="L318" s="57">
        <v>109.7</v>
      </c>
      <c r="M318" s="57">
        <f t="shared" si="52"/>
        <v>132.21368226799623</v>
      </c>
      <c r="N318" s="57">
        <f t="shared" si="53"/>
        <v>128.36279831844294</v>
      </c>
      <c r="O318" s="57">
        <v>109.4</v>
      </c>
    </row>
    <row r="319" spans="1:15" ht="30" customHeight="1">
      <c r="A319" s="54" t="s">
        <v>357</v>
      </c>
      <c r="B319" s="56">
        <v>563.20000000000005</v>
      </c>
      <c r="C319" s="56">
        <v>155.69999999999999</v>
      </c>
      <c r="D319" s="57">
        <f t="shared" si="54"/>
        <v>666.21829119999995</v>
      </c>
      <c r="E319" s="57">
        <f t="shared" ref="E319:E382" si="56">B319*F319/100</f>
        <v>654.4384</v>
      </c>
      <c r="F319" s="58">
        <v>116.19999999999999</v>
      </c>
      <c r="G319" s="57">
        <f t="shared" si="55"/>
        <v>745.45829475532798</v>
      </c>
      <c r="H319" s="57">
        <f t="shared" ref="H319:H382" si="57">D319*I319/100</f>
        <v>730.84146544639998</v>
      </c>
      <c r="I319" s="57">
        <v>109.7</v>
      </c>
      <c r="J319" s="57">
        <f t="shared" ref="J319:J382" si="58">K319*103/100</f>
        <v>836.15820547820886</v>
      </c>
      <c r="K319" s="57">
        <f t="shared" ref="K319:K382" si="59">G319*L319/100</f>
        <v>811.8040829885523</v>
      </c>
      <c r="L319" s="57">
        <v>108.9</v>
      </c>
      <c r="M319" s="57">
        <f t="shared" ref="M319:M382" si="60">N319*103/100</f>
        <v>947.36724680681073</v>
      </c>
      <c r="N319" s="57">
        <f t="shared" ref="N319:N382" si="61">J319*O319/100</f>
        <v>919.77402602602979</v>
      </c>
      <c r="O319" s="57">
        <v>110</v>
      </c>
    </row>
    <row r="320" spans="1:15" ht="18" customHeight="1">
      <c r="A320" s="54" t="s">
        <v>358</v>
      </c>
      <c r="B320" s="56">
        <v>11896</v>
      </c>
      <c r="C320" s="56">
        <v>174.4</v>
      </c>
      <c r="D320" s="57">
        <f t="shared" ref="D320:D383" si="62">E320*101.8/100</f>
        <v>14168.849760000001</v>
      </c>
      <c r="E320" s="57">
        <f t="shared" si="56"/>
        <v>13918.32</v>
      </c>
      <c r="F320" s="58">
        <v>117</v>
      </c>
      <c r="G320" s="57">
        <f t="shared" ref="G320:G383" si="63">H320*102/100</f>
        <v>15738.4749364128</v>
      </c>
      <c r="H320" s="57">
        <f t="shared" si="57"/>
        <v>15429.877388640001</v>
      </c>
      <c r="I320" s="57">
        <v>108.9</v>
      </c>
      <c r="J320" s="57">
        <f t="shared" si="58"/>
        <v>17604.743294372631</v>
      </c>
      <c r="K320" s="57">
        <f t="shared" si="59"/>
        <v>17091.983780944302</v>
      </c>
      <c r="L320" s="57">
        <v>108.6</v>
      </c>
      <c r="M320" s="57">
        <f t="shared" si="60"/>
        <v>20036.838580490206</v>
      </c>
      <c r="N320" s="57">
        <f t="shared" si="61"/>
        <v>19453.241340281755</v>
      </c>
      <c r="O320" s="57">
        <v>110.5</v>
      </c>
    </row>
    <row r="321" spans="1:15" ht="30" customHeight="1">
      <c r="A321" s="54" t="s">
        <v>359</v>
      </c>
      <c r="B321" s="56">
        <v>284.10000000000002</v>
      </c>
      <c r="C321" s="56">
        <v>53.1</v>
      </c>
      <c r="D321" s="57">
        <f t="shared" si="62"/>
        <v>338.38014600000002</v>
      </c>
      <c r="E321" s="57">
        <f t="shared" si="56"/>
        <v>332.39700000000005</v>
      </c>
      <c r="F321" s="58">
        <v>117</v>
      </c>
      <c r="G321" s="57">
        <f t="shared" si="63"/>
        <v>374.83045532712009</v>
      </c>
      <c r="H321" s="57">
        <f t="shared" si="57"/>
        <v>367.48083855600004</v>
      </c>
      <c r="I321" s="57">
        <v>108.6</v>
      </c>
      <c r="J321" s="57">
        <f t="shared" si="58"/>
        <v>422.36645367170547</v>
      </c>
      <c r="K321" s="57">
        <f t="shared" si="59"/>
        <v>410.06451812786941</v>
      </c>
      <c r="L321" s="57">
        <v>109.4</v>
      </c>
      <c r="M321" s="57">
        <f t="shared" si="60"/>
        <v>477.23607966819674</v>
      </c>
      <c r="N321" s="57">
        <f t="shared" si="61"/>
        <v>463.33599967786091</v>
      </c>
      <c r="O321" s="57">
        <v>109.7</v>
      </c>
    </row>
    <row r="322" spans="1:15" ht="30" customHeight="1">
      <c r="A322" s="54" t="s">
        <v>360</v>
      </c>
      <c r="B322" s="56">
        <v>12688.5</v>
      </c>
      <c r="C322" s="56">
        <v>21.1</v>
      </c>
      <c r="D322" s="57">
        <f t="shared" si="62"/>
        <v>15112.764809999999</v>
      </c>
      <c r="E322" s="57">
        <f t="shared" si="56"/>
        <v>14845.545</v>
      </c>
      <c r="F322" s="58">
        <v>117</v>
      </c>
      <c r="G322" s="57">
        <f t="shared" si="63"/>
        <v>17264.822518943998</v>
      </c>
      <c r="H322" s="57">
        <f t="shared" si="57"/>
        <v>16926.296587199999</v>
      </c>
      <c r="I322" s="57">
        <v>112</v>
      </c>
      <c r="J322" s="57">
        <f t="shared" si="58"/>
        <v>19561.043913963549</v>
      </c>
      <c r="K322" s="57">
        <f t="shared" si="59"/>
        <v>18991.304770838397</v>
      </c>
      <c r="L322" s="57">
        <v>110</v>
      </c>
      <c r="M322" s="57">
        <f t="shared" si="60"/>
        <v>21941.03612697549</v>
      </c>
      <c r="N322" s="57">
        <f t="shared" si="61"/>
        <v>21301.976822306304</v>
      </c>
      <c r="O322" s="57">
        <v>108.9</v>
      </c>
    </row>
    <row r="323" spans="1:15" ht="18" customHeight="1">
      <c r="A323" s="54" t="s">
        <v>361</v>
      </c>
      <c r="B323" s="56">
        <v>15521.9</v>
      </c>
      <c r="C323" s="56">
        <v>118.1</v>
      </c>
      <c r="D323" s="57">
        <f t="shared" si="62"/>
        <v>18408.507742999998</v>
      </c>
      <c r="E323" s="57">
        <f t="shared" si="56"/>
        <v>18083.013499999997</v>
      </c>
      <c r="F323" s="58">
        <v>116.5</v>
      </c>
      <c r="G323" s="57">
        <f t="shared" si="63"/>
        <v>22532.013477431996</v>
      </c>
      <c r="H323" s="57">
        <f t="shared" si="57"/>
        <v>22090.209291599997</v>
      </c>
      <c r="I323" s="57">
        <v>120</v>
      </c>
      <c r="J323" s="57">
        <f t="shared" si="58"/>
        <v>25644.811139339228</v>
      </c>
      <c r="K323" s="57">
        <f t="shared" si="59"/>
        <v>24897.874892562359</v>
      </c>
      <c r="L323" s="57">
        <v>110.5</v>
      </c>
      <c r="M323" s="57">
        <f t="shared" si="60"/>
        <v>28685.77284424207</v>
      </c>
      <c r="N323" s="57">
        <f t="shared" si="61"/>
        <v>27850.264897322399</v>
      </c>
      <c r="O323" s="57">
        <v>108.6</v>
      </c>
    </row>
    <row r="324" spans="1:15" ht="30" customHeight="1">
      <c r="A324" s="54" t="s">
        <v>362</v>
      </c>
      <c r="B324" s="56">
        <v>384</v>
      </c>
      <c r="C324" s="56">
        <v>112.4</v>
      </c>
      <c r="D324" s="57">
        <f t="shared" si="62"/>
        <v>457.36703999999997</v>
      </c>
      <c r="E324" s="57">
        <f t="shared" si="56"/>
        <v>449.28</v>
      </c>
      <c r="F324" s="58">
        <v>117</v>
      </c>
      <c r="G324" s="57">
        <f t="shared" si="63"/>
        <v>536.49153791999993</v>
      </c>
      <c r="H324" s="57">
        <f t="shared" si="57"/>
        <v>525.97209599999996</v>
      </c>
      <c r="I324" s="57">
        <v>115</v>
      </c>
      <c r="J324" s="57">
        <f t="shared" si="58"/>
        <v>616.13370672422388</v>
      </c>
      <c r="K324" s="57">
        <f t="shared" si="59"/>
        <v>598.18806478079989</v>
      </c>
      <c r="L324" s="57">
        <v>111.5</v>
      </c>
      <c r="M324" s="57">
        <f t="shared" si="60"/>
        <v>694.27178341098988</v>
      </c>
      <c r="N324" s="57">
        <f t="shared" si="61"/>
        <v>674.05027515630093</v>
      </c>
      <c r="O324" s="57">
        <v>109.4</v>
      </c>
    </row>
    <row r="325" spans="1:15" ht="29.25" customHeight="1">
      <c r="A325" s="54" t="s">
        <v>363</v>
      </c>
      <c r="B325" s="56">
        <v>140</v>
      </c>
      <c r="C325" s="56">
        <v>34.299999999999997</v>
      </c>
      <c r="D325" s="57">
        <f t="shared" si="62"/>
        <v>164.61059999999998</v>
      </c>
      <c r="E325" s="57">
        <f t="shared" si="56"/>
        <v>161.69999999999999</v>
      </c>
      <c r="F325" s="58">
        <v>115.5</v>
      </c>
      <c r="G325" s="57">
        <f t="shared" si="63"/>
        <v>183.68567632799997</v>
      </c>
      <c r="H325" s="57">
        <f t="shared" si="57"/>
        <v>180.08399639999999</v>
      </c>
      <c r="I325" s="57">
        <v>109.4</v>
      </c>
      <c r="J325" s="57">
        <f t="shared" si="58"/>
        <v>208.11587127962397</v>
      </c>
      <c r="K325" s="57">
        <f t="shared" si="59"/>
        <v>202.05424396079997</v>
      </c>
      <c r="L325" s="57">
        <v>110</v>
      </c>
      <c r="M325" s="57">
        <f t="shared" si="60"/>
        <v>235.79528215981398</v>
      </c>
      <c r="N325" s="57">
        <f t="shared" si="61"/>
        <v>228.92745840758639</v>
      </c>
      <c r="O325" s="57">
        <v>110</v>
      </c>
    </row>
    <row r="326" spans="1:15" ht="30" customHeight="1">
      <c r="A326" s="54" t="s">
        <v>364</v>
      </c>
      <c r="B326" s="56">
        <v>311712.09999999998</v>
      </c>
      <c r="C326" s="56">
        <v>56</v>
      </c>
      <c r="D326" s="57">
        <f t="shared" si="62"/>
        <v>371267.81382599997</v>
      </c>
      <c r="E326" s="57">
        <f t="shared" si="56"/>
        <v>364703.15699999995</v>
      </c>
      <c r="F326" s="58">
        <v>117</v>
      </c>
      <c r="G326" s="57">
        <f t="shared" si="63"/>
        <v>416562.48711277195</v>
      </c>
      <c r="H326" s="57">
        <f t="shared" si="57"/>
        <v>408394.59520859993</v>
      </c>
      <c r="I326" s="57">
        <v>110</v>
      </c>
      <c r="J326" s="57">
        <f t="shared" si="58"/>
        <v>474110.59470740141</v>
      </c>
      <c r="K326" s="57">
        <f t="shared" si="59"/>
        <v>460301.54825961299</v>
      </c>
      <c r="L326" s="57">
        <v>110.5</v>
      </c>
      <c r="M326" s="57">
        <f t="shared" si="60"/>
        <v>539608.97336622898</v>
      </c>
      <c r="N326" s="57">
        <f t="shared" si="61"/>
        <v>523892.20715167857</v>
      </c>
      <c r="O326" s="57">
        <v>110.5</v>
      </c>
    </row>
    <row r="327" spans="1:15" ht="18" customHeight="1">
      <c r="A327" s="54" t="s">
        <v>365</v>
      </c>
      <c r="B327" s="56">
        <v>0.5</v>
      </c>
      <c r="C327" s="56">
        <v>100</v>
      </c>
      <c r="D327" s="57">
        <f t="shared" si="62"/>
        <v>0.61843499999999996</v>
      </c>
      <c r="E327" s="57">
        <f t="shared" si="56"/>
        <v>0.60750000000000004</v>
      </c>
      <c r="F327" s="57">
        <v>121.5</v>
      </c>
      <c r="G327" s="57">
        <f t="shared" si="63"/>
        <v>0.69703808849999982</v>
      </c>
      <c r="H327" s="57">
        <f t="shared" si="57"/>
        <v>0.68337067499999993</v>
      </c>
      <c r="I327" s="57">
        <v>110.5</v>
      </c>
      <c r="J327" s="57">
        <f t="shared" si="58"/>
        <v>0.80912878351168482</v>
      </c>
      <c r="K327" s="57">
        <f t="shared" si="59"/>
        <v>0.7855619257394999</v>
      </c>
      <c r="L327" s="57">
        <v>112.7</v>
      </c>
      <c r="M327" s="57">
        <f t="shared" si="60"/>
        <v>0.9142427037776879</v>
      </c>
      <c r="N327" s="57">
        <f t="shared" si="61"/>
        <v>0.88761427551231831</v>
      </c>
      <c r="O327" s="57">
        <v>109.7</v>
      </c>
    </row>
    <row r="328" spans="1:15" ht="18" customHeight="1">
      <c r="A328" s="54" t="s">
        <v>366</v>
      </c>
      <c r="B328" s="56">
        <v>181.2</v>
      </c>
      <c r="C328" s="56">
        <v>120.2</v>
      </c>
      <c r="D328" s="57">
        <f t="shared" si="62"/>
        <v>227.25669120000003</v>
      </c>
      <c r="E328" s="57">
        <f t="shared" si="56"/>
        <v>223.23840000000001</v>
      </c>
      <c r="F328" s="57">
        <v>123.2</v>
      </c>
      <c r="G328" s="57">
        <f t="shared" si="63"/>
        <v>254.28660205132803</v>
      </c>
      <c r="H328" s="57">
        <f t="shared" si="57"/>
        <v>249.30059024640005</v>
      </c>
      <c r="I328" s="57">
        <v>109.7</v>
      </c>
      <c r="J328" s="57">
        <f t="shared" si="58"/>
        <v>288.10672012415466</v>
      </c>
      <c r="K328" s="57">
        <f t="shared" si="59"/>
        <v>279.71526225646085</v>
      </c>
      <c r="L328" s="57">
        <v>110</v>
      </c>
      <c r="M328" s="57">
        <f t="shared" si="60"/>
        <v>323.16066476166054</v>
      </c>
      <c r="N328" s="57">
        <f t="shared" si="61"/>
        <v>313.74821821520442</v>
      </c>
      <c r="O328" s="57">
        <v>108.9</v>
      </c>
    </row>
    <row r="329" spans="1:15" ht="30" customHeight="1">
      <c r="A329" s="54" t="s">
        <v>367</v>
      </c>
      <c r="B329" s="56">
        <v>0</v>
      </c>
      <c r="C329" s="56">
        <v>0</v>
      </c>
      <c r="D329" s="57">
        <f t="shared" si="62"/>
        <v>0</v>
      </c>
      <c r="E329" s="57">
        <f t="shared" si="56"/>
        <v>0</v>
      </c>
      <c r="F329" s="57">
        <v>0</v>
      </c>
      <c r="G329" s="57">
        <f t="shared" si="63"/>
        <v>0</v>
      </c>
      <c r="H329" s="57">
        <f t="shared" si="57"/>
        <v>0</v>
      </c>
      <c r="I329" s="57">
        <v>0</v>
      </c>
      <c r="J329" s="57">
        <f t="shared" si="58"/>
        <v>0</v>
      </c>
      <c r="K329" s="57">
        <f t="shared" si="59"/>
        <v>0</v>
      </c>
      <c r="L329" s="57">
        <v>0</v>
      </c>
      <c r="M329" s="57">
        <f t="shared" si="60"/>
        <v>0</v>
      </c>
      <c r="N329" s="57">
        <f t="shared" si="61"/>
        <v>0</v>
      </c>
      <c r="O329" s="57">
        <v>0</v>
      </c>
    </row>
    <row r="330" spans="1:15" ht="18" customHeight="1">
      <c r="A330" s="54" t="s">
        <v>368</v>
      </c>
      <c r="B330" s="56">
        <v>396.6</v>
      </c>
      <c r="C330" s="56">
        <v>159.5</v>
      </c>
      <c r="D330" s="57">
        <f t="shared" si="62"/>
        <v>466.31831400000004</v>
      </c>
      <c r="E330" s="57">
        <f t="shared" si="56"/>
        <v>458.07300000000004</v>
      </c>
      <c r="F330" s="58">
        <v>115.5</v>
      </c>
      <c r="G330" s="57">
        <f t="shared" si="63"/>
        <v>516.55012278407992</v>
      </c>
      <c r="H330" s="57">
        <f t="shared" si="57"/>
        <v>506.42168900399997</v>
      </c>
      <c r="I330" s="57">
        <v>108.6</v>
      </c>
      <c r="J330" s="57">
        <f t="shared" si="58"/>
        <v>583.65514923495971</v>
      </c>
      <c r="K330" s="57">
        <f t="shared" si="59"/>
        <v>566.65548469413568</v>
      </c>
      <c r="L330" s="57">
        <v>109.7</v>
      </c>
      <c r="M330" s="57">
        <f t="shared" si="60"/>
        <v>657.67429526093736</v>
      </c>
      <c r="N330" s="57">
        <f t="shared" si="61"/>
        <v>638.51873326304599</v>
      </c>
      <c r="O330" s="57">
        <v>109.4</v>
      </c>
    </row>
    <row r="331" spans="1:15" ht="18" customHeight="1">
      <c r="A331" s="54" t="s">
        <v>369</v>
      </c>
      <c r="B331" s="56">
        <v>315.7</v>
      </c>
      <c r="C331" s="56">
        <v>77.900000000000006</v>
      </c>
      <c r="D331" s="57">
        <f t="shared" si="62"/>
        <v>376.01764200000002</v>
      </c>
      <c r="E331" s="57">
        <f t="shared" si="56"/>
        <v>369.36900000000003</v>
      </c>
      <c r="F331" s="58">
        <v>117</v>
      </c>
      <c r="G331" s="57">
        <f t="shared" si="63"/>
        <v>421.89179432399999</v>
      </c>
      <c r="H331" s="57">
        <f t="shared" si="57"/>
        <v>413.61940620000001</v>
      </c>
      <c r="I331" s="57">
        <v>110</v>
      </c>
      <c r="J331" s="57">
        <f t="shared" si="58"/>
        <v>473.2233689394011</v>
      </c>
      <c r="K331" s="57">
        <f t="shared" si="59"/>
        <v>459.44016401883601</v>
      </c>
      <c r="L331" s="57">
        <v>108.9</v>
      </c>
      <c r="M331" s="57">
        <f t="shared" si="60"/>
        <v>536.16207700834138</v>
      </c>
      <c r="N331" s="57">
        <f t="shared" si="61"/>
        <v>520.54570583334123</v>
      </c>
      <c r="O331" s="57">
        <v>110</v>
      </c>
    </row>
    <row r="332" spans="1:15" ht="18" customHeight="1">
      <c r="A332" s="54" t="s">
        <v>370</v>
      </c>
      <c r="B332" s="56">
        <v>6658.3</v>
      </c>
      <c r="C332" s="56">
        <v>148.80000000000001</v>
      </c>
      <c r="D332" s="57">
        <f t="shared" si="62"/>
        <v>7910.1003498</v>
      </c>
      <c r="E332" s="57">
        <f t="shared" si="56"/>
        <v>7770.2361000000001</v>
      </c>
      <c r="F332" s="58">
        <v>116.7</v>
      </c>
      <c r="G332" s="57">
        <f t="shared" si="63"/>
        <v>8875.1325924756002</v>
      </c>
      <c r="H332" s="57">
        <f t="shared" si="57"/>
        <v>8701.1103847800005</v>
      </c>
      <c r="I332" s="57">
        <v>110</v>
      </c>
      <c r="J332" s="57">
        <f t="shared" si="58"/>
        <v>9927.5458152913561</v>
      </c>
      <c r="K332" s="57">
        <f t="shared" si="59"/>
        <v>9638.3939954285015</v>
      </c>
      <c r="L332" s="57">
        <v>108.6</v>
      </c>
      <c r="M332" s="57">
        <f t="shared" si="60"/>
        <v>11299.036269673856</v>
      </c>
      <c r="N332" s="57">
        <f t="shared" si="61"/>
        <v>10969.938125896948</v>
      </c>
      <c r="O332" s="57">
        <v>110.5</v>
      </c>
    </row>
    <row r="333" spans="1:15" ht="18" customHeight="1">
      <c r="A333" s="54" t="s">
        <v>371</v>
      </c>
      <c r="B333" s="56">
        <v>1718</v>
      </c>
      <c r="C333" s="56">
        <v>111.6</v>
      </c>
      <c r="D333" s="57">
        <f t="shared" si="62"/>
        <v>2046.2410799999998</v>
      </c>
      <c r="E333" s="57">
        <f t="shared" si="56"/>
        <v>2010.06</v>
      </c>
      <c r="F333" s="58">
        <v>117</v>
      </c>
      <c r="G333" s="57">
        <f t="shared" si="63"/>
        <v>2306.3183212679996</v>
      </c>
      <c r="H333" s="57">
        <f t="shared" si="57"/>
        <v>2261.0963933999997</v>
      </c>
      <c r="I333" s="57">
        <v>110.5</v>
      </c>
      <c r="J333" s="57">
        <f t="shared" si="58"/>
        <v>2598.8056107712077</v>
      </c>
      <c r="K333" s="57">
        <f t="shared" si="59"/>
        <v>2523.112243467192</v>
      </c>
      <c r="L333" s="57">
        <v>109.4</v>
      </c>
      <c r="M333" s="57">
        <f t="shared" si="60"/>
        <v>2936.4164476664951</v>
      </c>
      <c r="N333" s="57">
        <f t="shared" si="61"/>
        <v>2850.8897550160145</v>
      </c>
      <c r="O333" s="57">
        <v>109.7</v>
      </c>
    </row>
    <row r="334" spans="1:15" ht="18" customHeight="1">
      <c r="A334" s="54" t="s">
        <v>372</v>
      </c>
      <c r="B334" s="56">
        <v>1.8</v>
      </c>
      <c r="C334" s="56">
        <v>150</v>
      </c>
      <c r="D334" s="57">
        <f t="shared" si="62"/>
        <v>2.1439079999999997</v>
      </c>
      <c r="E334" s="57">
        <f t="shared" si="56"/>
        <v>2.1059999999999999</v>
      </c>
      <c r="F334" s="58">
        <v>117</v>
      </c>
      <c r="G334" s="57">
        <f t="shared" si="63"/>
        <v>2.3989044175199994</v>
      </c>
      <c r="H334" s="57">
        <f t="shared" si="57"/>
        <v>2.3518670759999996</v>
      </c>
      <c r="I334" s="57">
        <v>109.7</v>
      </c>
      <c r="J334" s="57">
        <f t="shared" si="58"/>
        <v>2.717958705050159</v>
      </c>
      <c r="K334" s="57">
        <f t="shared" si="59"/>
        <v>2.6387948592719992</v>
      </c>
      <c r="L334" s="57">
        <v>110</v>
      </c>
      <c r="M334" s="57">
        <f t="shared" si="60"/>
        <v>3.0486527406936124</v>
      </c>
      <c r="N334" s="57">
        <f t="shared" si="61"/>
        <v>2.9598570297996236</v>
      </c>
      <c r="O334" s="57">
        <v>108.9</v>
      </c>
    </row>
    <row r="335" spans="1:15" ht="18" customHeight="1">
      <c r="A335" s="54" t="s">
        <v>373</v>
      </c>
      <c r="B335" s="56">
        <v>36</v>
      </c>
      <c r="C335" s="56">
        <v>0</v>
      </c>
      <c r="D335" s="57">
        <f t="shared" si="62"/>
        <v>42.878160000000001</v>
      </c>
      <c r="E335" s="57">
        <f t="shared" si="56"/>
        <v>42.12</v>
      </c>
      <c r="F335" s="58">
        <v>117</v>
      </c>
      <c r="G335" s="57">
        <f t="shared" si="63"/>
        <v>47.628202564800006</v>
      </c>
      <c r="H335" s="57">
        <f t="shared" si="57"/>
        <v>46.694316240000006</v>
      </c>
      <c r="I335" s="57">
        <v>108.9</v>
      </c>
      <c r="J335" s="57">
        <f t="shared" si="58"/>
        <v>54.208038749127134</v>
      </c>
      <c r="K335" s="57">
        <f t="shared" si="59"/>
        <v>52.629163834104013</v>
      </c>
      <c r="L335" s="57">
        <v>110.5</v>
      </c>
      <c r="M335" s="57">
        <f t="shared" si="60"/>
        <v>60.63602798399863</v>
      </c>
      <c r="N335" s="57">
        <f t="shared" si="61"/>
        <v>58.869930081552063</v>
      </c>
      <c r="O335" s="57">
        <v>108.6</v>
      </c>
    </row>
    <row r="336" spans="1:15" ht="18" customHeight="1">
      <c r="A336" s="54" t="s">
        <v>374</v>
      </c>
      <c r="B336" s="56">
        <v>233.9</v>
      </c>
      <c r="C336" s="56">
        <v>90.6</v>
      </c>
      <c r="D336" s="57">
        <f t="shared" si="62"/>
        <v>278.58893399999999</v>
      </c>
      <c r="E336" s="57">
        <f t="shared" si="56"/>
        <v>273.66300000000001</v>
      </c>
      <c r="F336" s="58">
        <v>117</v>
      </c>
      <c r="G336" s="57">
        <f t="shared" si="63"/>
        <v>308.59853397048005</v>
      </c>
      <c r="H336" s="57">
        <f t="shared" si="57"/>
        <v>302.54758232400002</v>
      </c>
      <c r="I336" s="57">
        <v>108.6</v>
      </c>
      <c r="J336" s="57">
        <f t="shared" si="58"/>
        <v>348.68856951858504</v>
      </c>
      <c r="K336" s="57">
        <f t="shared" si="59"/>
        <v>338.53259176561659</v>
      </c>
      <c r="L336" s="57">
        <v>109.7</v>
      </c>
      <c r="M336" s="57">
        <f t="shared" si="60"/>
        <v>392.90925390493203</v>
      </c>
      <c r="N336" s="57">
        <f t="shared" si="61"/>
        <v>381.46529505333206</v>
      </c>
      <c r="O336" s="57">
        <v>109.4</v>
      </c>
    </row>
    <row r="337" spans="1:15" ht="18" customHeight="1">
      <c r="A337" s="54" t="s">
        <v>375</v>
      </c>
      <c r="B337" s="56">
        <v>532.6</v>
      </c>
      <c r="C337" s="56">
        <v>0</v>
      </c>
      <c r="D337" s="57">
        <f t="shared" si="62"/>
        <v>667.97413760000006</v>
      </c>
      <c r="E337" s="57">
        <f t="shared" si="56"/>
        <v>656.16320000000007</v>
      </c>
      <c r="F337" s="57">
        <v>123.2</v>
      </c>
      <c r="G337" s="57">
        <f t="shared" si="63"/>
        <v>783.5336634048</v>
      </c>
      <c r="H337" s="57">
        <f t="shared" si="57"/>
        <v>768.17025824000007</v>
      </c>
      <c r="I337" s="57">
        <v>115</v>
      </c>
      <c r="J337" s="57">
        <f t="shared" si="58"/>
        <v>887.74364063763835</v>
      </c>
      <c r="K337" s="57">
        <f t="shared" si="59"/>
        <v>861.88702974527996</v>
      </c>
      <c r="L337" s="57">
        <v>110</v>
      </c>
      <c r="M337" s="57">
        <f t="shared" si="60"/>
        <v>991.18352964473593</v>
      </c>
      <c r="N337" s="57">
        <f t="shared" si="61"/>
        <v>962.31410645120002</v>
      </c>
      <c r="O337" s="57">
        <v>108.4</v>
      </c>
    </row>
    <row r="338" spans="1:15" ht="36.75" customHeight="1">
      <c r="A338" s="54" t="s">
        <v>376</v>
      </c>
      <c r="B338" s="56">
        <v>2644</v>
      </c>
      <c r="C338" s="56">
        <v>0</v>
      </c>
      <c r="D338" s="57">
        <f t="shared" si="62"/>
        <v>3383.3311439999998</v>
      </c>
      <c r="E338" s="57">
        <f t="shared" si="56"/>
        <v>3323.5079999999998</v>
      </c>
      <c r="F338" s="57">
        <v>125.7</v>
      </c>
      <c r="G338" s="57">
        <f t="shared" si="63"/>
        <v>4141.1973202560002</v>
      </c>
      <c r="H338" s="57">
        <f t="shared" si="57"/>
        <v>4059.9973728</v>
      </c>
      <c r="I338" s="57">
        <v>120</v>
      </c>
      <c r="J338" s="57">
        <f t="shared" si="58"/>
        <v>4713.303730049367</v>
      </c>
      <c r="K338" s="57">
        <f t="shared" si="59"/>
        <v>4576.0230388828804</v>
      </c>
      <c r="L338" s="57">
        <v>110.5</v>
      </c>
      <c r="M338" s="57">
        <f t="shared" si="60"/>
        <v>5267.3525835166693</v>
      </c>
      <c r="N338" s="57">
        <f t="shared" si="61"/>
        <v>5113.9345471035631</v>
      </c>
      <c r="O338" s="57">
        <v>108.5</v>
      </c>
    </row>
    <row r="339" spans="1:15" ht="30" customHeight="1">
      <c r="A339" s="54" t="s">
        <v>377</v>
      </c>
      <c r="B339" s="56">
        <v>459.1</v>
      </c>
      <c r="C339" s="56">
        <v>1434.7</v>
      </c>
      <c r="D339" s="57">
        <f t="shared" si="62"/>
        <v>543.07673560000001</v>
      </c>
      <c r="E339" s="57">
        <f t="shared" si="56"/>
        <v>533.4742</v>
      </c>
      <c r="F339" s="58">
        <v>116.19999999999999</v>
      </c>
      <c r="G339" s="57">
        <f t="shared" si="63"/>
        <v>637.02901085880001</v>
      </c>
      <c r="H339" s="57">
        <f t="shared" si="57"/>
        <v>624.53824594000002</v>
      </c>
      <c r="I339" s="57">
        <v>115</v>
      </c>
      <c r="J339" s="57">
        <f t="shared" si="58"/>
        <v>719.78544965946674</v>
      </c>
      <c r="K339" s="57">
        <f t="shared" si="59"/>
        <v>698.8208249121036</v>
      </c>
      <c r="L339" s="57">
        <v>109.7</v>
      </c>
      <c r="M339" s="57">
        <f t="shared" si="60"/>
        <v>814.77553545102649</v>
      </c>
      <c r="N339" s="57">
        <f t="shared" si="61"/>
        <v>791.04420917575396</v>
      </c>
      <c r="O339" s="57">
        <v>109.9</v>
      </c>
    </row>
    <row r="340" spans="1:15" ht="30" customHeight="1">
      <c r="A340" s="54" t="s">
        <v>378</v>
      </c>
      <c r="B340" s="56">
        <v>112846.5</v>
      </c>
      <c r="C340" s="56">
        <v>126.4</v>
      </c>
      <c r="D340" s="57">
        <f t="shared" si="62"/>
        <v>134406.95229000002</v>
      </c>
      <c r="E340" s="57">
        <f t="shared" si="56"/>
        <v>132030.405</v>
      </c>
      <c r="F340" s="58">
        <v>117</v>
      </c>
      <c r="G340" s="57">
        <f t="shared" si="63"/>
        <v>149982.0299213652</v>
      </c>
      <c r="H340" s="57">
        <f t="shared" si="57"/>
        <v>147041.20580526002</v>
      </c>
      <c r="I340" s="57">
        <v>109.4</v>
      </c>
      <c r="J340" s="57">
        <f t="shared" si="58"/>
        <v>168230.3435018977</v>
      </c>
      <c r="K340" s="57">
        <f t="shared" si="59"/>
        <v>163330.43058436672</v>
      </c>
      <c r="L340" s="57">
        <v>108.9</v>
      </c>
      <c r="M340" s="57">
        <f t="shared" si="60"/>
        <v>190085.14742622926</v>
      </c>
      <c r="N340" s="57">
        <f t="shared" si="61"/>
        <v>184548.6868215818</v>
      </c>
      <c r="O340" s="57">
        <v>109.7</v>
      </c>
    </row>
    <row r="341" spans="1:15" ht="29.25" customHeight="1">
      <c r="A341" s="54" t="s">
        <v>379</v>
      </c>
      <c r="B341" s="56">
        <v>1096.3</v>
      </c>
      <c r="C341" s="56">
        <v>89.9</v>
      </c>
      <c r="D341" s="57">
        <f t="shared" si="62"/>
        <v>1305.7590779999998</v>
      </c>
      <c r="E341" s="57">
        <f t="shared" si="56"/>
        <v>1282.6709999999998</v>
      </c>
      <c r="F341" s="58">
        <v>117</v>
      </c>
      <c r="G341" s="57">
        <f t="shared" si="63"/>
        <v>1465.0616855159999</v>
      </c>
      <c r="H341" s="57">
        <f t="shared" si="57"/>
        <v>1436.3349857999999</v>
      </c>
      <c r="I341" s="57">
        <v>110</v>
      </c>
      <c r="J341" s="57">
        <f t="shared" si="58"/>
        <v>1638.7887001844872</v>
      </c>
      <c r="K341" s="57">
        <f t="shared" si="59"/>
        <v>1591.0569904703757</v>
      </c>
      <c r="L341" s="57">
        <v>108.6</v>
      </c>
      <c r="M341" s="57">
        <f t="shared" si="60"/>
        <v>1838.1801213359338</v>
      </c>
      <c r="N341" s="57">
        <f t="shared" si="61"/>
        <v>1784.6408945009066</v>
      </c>
      <c r="O341" s="57">
        <v>108.9</v>
      </c>
    </row>
    <row r="342" spans="1:15" ht="18" customHeight="1">
      <c r="A342" s="54" t="s">
        <v>380</v>
      </c>
      <c r="B342" s="56">
        <v>93.6</v>
      </c>
      <c r="C342" s="56">
        <v>0</v>
      </c>
      <c r="D342" s="57">
        <f t="shared" si="62"/>
        <v>111.48321599999997</v>
      </c>
      <c r="E342" s="57">
        <f t="shared" si="56"/>
        <v>109.51199999999999</v>
      </c>
      <c r="F342" s="58">
        <v>117</v>
      </c>
      <c r="G342" s="57">
        <f t="shared" si="63"/>
        <v>125.65273275359996</v>
      </c>
      <c r="H342" s="57">
        <f t="shared" si="57"/>
        <v>123.18895367999995</v>
      </c>
      <c r="I342" s="57">
        <v>110.5</v>
      </c>
      <c r="J342" s="57">
        <f t="shared" si="58"/>
        <v>141.58801232141153</v>
      </c>
      <c r="K342" s="57">
        <f t="shared" si="59"/>
        <v>137.46408963243837</v>
      </c>
      <c r="L342" s="57">
        <v>109.4</v>
      </c>
      <c r="M342" s="57">
        <f t="shared" si="60"/>
        <v>158.37751882248446</v>
      </c>
      <c r="N342" s="57">
        <f t="shared" si="61"/>
        <v>153.76458138105289</v>
      </c>
      <c r="O342" s="57">
        <v>108.6</v>
      </c>
    </row>
    <row r="343" spans="1:15" ht="18" customHeight="1">
      <c r="A343" s="54" t="s">
        <v>381</v>
      </c>
      <c r="B343" s="56">
        <v>23785.7</v>
      </c>
      <c r="C343" s="56">
        <v>109</v>
      </c>
      <c r="D343" s="57">
        <f t="shared" si="62"/>
        <v>28209.126629000002</v>
      </c>
      <c r="E343" s="57">
        <f t="shared" si="56"/>
        <v>27710.340500000002</v>
      </c>
      <c r="F343" s="58">
        <v>116.5</v>
      </c>
      <c r="G343" s="57">
        <f t="shared" si="63"/>
        <v>31564.320150253265</v>
      </c>
      <c r="H343" s="57">
        <f t="shared" si="57"/>
        <v>30945.411912013005</v>
      </c>
      <c r="I343" s="57">
        <v>109.7</v>
      </c>
      <c r="J343" s="57">
        <f t="shared" si="58"/>
        <v>35762.374730236952</v>
      </c>
      <c r="K343" s="57">
        <f t="shared" si="59"/>
        <v>34720.752165278594</v>
      </c>
      <c r="L343" s="57">
        <v>110</v>
      </c>
      <c r="M343" s="57">
        <f t="shared" si="60"/>
        <v>40297.759093525608</v>
      </c>
      <c r="N343" s="57">
        <f t="shared" si="61"/>
        <v>39124.037954879226</v>
      </c>
      <c r="O343" s="57">
        <v>109.4</v>
      </c>
    </row>
    <row r="344" spans="1:15" ht="18" customHeight="1">
      <c r="A344" s="54" t="s">
        <v>382</v>
      </c>
      <c r="B344" s="56">
        <v>39.5</v>
      </c>
      <c r="C344" s="56">
        <v>102.6</v>
      </c>
      <c r="D344" s="57">
        <f t="shared" si="62"/>
        <v>47.046869999999998</v>
      </c>
      <c r="E344" s="57">
        <f t="shared" si="56"/>
        <v>46.215000000000003</v>
      </c>
      <c r="F344" s="58">
        <v>117</v>
      </c>
      <c r="G344" s="57">
        <f t="shared" si="63"/>
        <v>52.258722258600002</v>
      </c>
      <c r="H344" s="57">
        <f t="shared" si="57"/>
        <v>51.234041429999998</v>
      </c>
      <c r="I344" s="57">
        <v>108.9</v>
      </c>
      <c r="J344" s="57">
        <f t="shared" si="58"/>
        <v>59.478264738625583</v>
      </c>
      <c r="K344" s="57">
        <f t="shared" si="59"/>
        <v>57.745888095752996</v>
      </c>
      <c r="L344" s="57">
        <v>110.5</v>
      </c>
      <c r="M344" s="57">
        <f t="shared" si="60"/>
        <v>67.388873948862795</v>
      </c>
      <c r="N344" s="57">
        <f t="shared" si="61"/>
        <v>65.426091212488146</v>
      </c>
      <c r="O344" s="57">
        <v>110</v>
      </c>
    </row>
    <row r="345" spans="1:15" ht="38.25" customHeight="1">
      <c r="A345" s="54" t="s">
        <v>383</v>
      </c>
      <c r="B345" s="56">
        <v>1.2</v>
      </c>
      <c r="C345" s="56">
        <v>60</v>
      </c>
      <c r="D345" s="57">
        <f t="shared" si="62"/>
        <v>1.4109479999999999</v>
      </c>
      <c r="E345" s="57">
        <f t="shared" si="56"/>
        <v>1.3859999999999999</v>
      </c>
      <c r="F345" s="58">
        <v>115.5</v>
      </c>
      <c r="G345" s="57">
        <f t="shared" si="63"/>
        <v>1.5629353185599997</v>
      </c>
      <c r="H345" s="57">
        <f t="shared" si="57"/>
        <v>1.5322895279999997</v>
      </c>
      <c r="I345" s="57">
        <v>108.6</v>
      </c>
      <c r="J345" s="57">
        <f t="shared" si="58"/>
        <v>1.7949530666002318</v>
      </c>
      <c r="K345" s="57">
        <f t="shared" si="59"/>
        <v>1.7426728801943998</v>
      </c>
      <c r="L345" s="57">
        <v>111.5</v>
      </c>
      <c r="M345" s="57">
        <f t="shared" si="60"/>
        <v>2.0429258327510538</v>
      </c>
      <c r="N345" s="57">
        <f t="shared" si="61"/>
        <v>1.9834231385932559</v>
      </c>
      <c r="O345" s="57">
        <v>110.5</v>
      </c>
    </row>
    <row r="346" spans="1:15" ht="18" customHeight="1">
      <c r="A346" s="54" t="s">
        <v>384</v>
      </c>
      <c r="B346" s="56">
        <v>4152.1000000000004</v>
      </c>
      <c r="C346" s="56">
        <v>53.1</v>
      </c>
      <c r="D346" s="57">
        <f t="shared" si="62"/>
        <v>4945.4002260000007</v>
      </c>
      <c r="E346" s="57">
        <f t="shared" si="56"/>
        <v>4857.9570000000003</v>
      </c>
      <c r="F346" s="58">
        <v>117</v>
      </c>
      <c r="G346" s="57">
        <f t="shared" si="63"/>
        <v>5548.7390535720006</v>
      </c>
      <c r="H346" s="57">
        <f t="shared" si="57"/>
        <v>5439.9402486000008</v>
      </c>
      <c r="I346" s="57">
        <v>110</v>
      </c>
      <c r="J346" s="57">
        <f t="shared" si="58"/>
        <v>6286.7213476970765</v>
      </c>
      <c r="K346" s="57">
        <f t="shared" si="59"/>
        <v>6103.6129589292013</v>
      </c>
      <c r="L346" s="57">
        <v>110</v>
      </c>
      <c r="M346" s="57">
        <f t="shared" si="60"/>
        <v>7103.4293179764027</v>
      </c>
      <c r="N346" s="57">
        <f t="shared" si="61"/>
        <v>6896.5333184236924</v>
      </c>
      <c r="O346" s="57">
        <v>109.7</v>
      </c>
    </row>
    <row r="347" spans="1:15" ht="18" customHeight="1">
      <c r="A347" s="54" t="s">
        <v>385</v>
      </c>
      <c r="B347" s="56">
        <v>5881.1</v>
      </c>
      <c r="C347" s="56">
        <v>56</v>
      </c>
      <c r="D347" s="57">
        <f t="shared" si="62"/>
        <v>7274.1561569999994</v>
      </c>
      <c r="E347" s="57">
        <f t="shared" si="56"/>
        <v>7145.5365000000002</v>
      </c>
      <c r="F347" s="57">
        <v>121.5</v>
      </c>
      <c r="G347" s="57">
        <f t="shared" si="63"/>
        <v>8161.6032081539997</v>
      </c>
      <c r="H347" s="57">
        <f t="shared" si="57"/>
        <v>8001.5717727000001</v>
      </c>
      <c r="I347" s="57">
        <v>110</v>
      </c>
      <c r="J347" s="57">
        <f t="shared" si="58"/>
        <v>9289.1286913604745</v>
      </c>
      <c r="K347" s="57">
        <f t="shared" si="59"/>
        <v>9018.5715450101688</v>
      </c>
      <c r="L347" s="57">
        <v>110.5</v>
      </c>
      <c r="M347" s="57">
        <f t="shared" si="60"/>
        <v>10419.336979238302</v>
      </c>
      <c r="N347" s="57">
        <f t="shared" si="61"/>
        <v>10115.861144891556</v>
      </c>
      <c r="O347" s="57">
        <v>108.9</v>
      </c>
    </row>
    <row r="348" spans="1:15" ht="18" customHeight="1">
      <c r="A348" s="54" t="s">
        <v>386</v>
      </c>
      <c r="B348" s="56">
        <v>244.9</v>
      </c>
      <c r="C348" s="56">
        <v>131</v>
      </c>
      <c r="D348" s="57">
        <f t="shared" si="62"/>
        <v>307.14770239999996</v>
      </c>
      <c r="E348" s="57">
        <f t="shared" si="56"/>
        <v>301.71679999999998</v>
      </c>
      <c r="F348" s="57">
        <v>123.2</v>
      </c>
      <c r="G348" s="57">
        <f t="shared" si="63"/>
        <v>346.18617537503991</v>
      </c>
      <c r="H348" s="57">
        <f t="shared" si="57"/>
        <v>339.39821115199993</v>
      </c>
      <c r="I348" s="57">
        <v>110.5</v>
      </c>
      <c r="J348" s="57">
        <f t="shared" si="58"/>
        <v>401.85637423710011</v>
      </c>
      <c r="K348" s="57">
        <f t="shared" si="59"/>
        <v>390.15181964766998</v>
      </c>
      <c r="L348" s="57">
        <v>112.7</v>
      </c>
      <c r="M348" s="57">
        <f t="shared" si="60"/>
        <v>449.50850309413545</v>
      </c>
      <c r="N348" s="57">
        <f t="shared" si="61"/>
        <v>436.41602242149071</v>
      </c>
      <c r="O348" s="57">
        <v>108.6</v>
      </c>
    </row>
    <row r="349" spans="1:15" ht="30" customHeight="1">
      <c r="A349" s="54" t="s">
        <v>387</v>
      </c>
      <c r="B349" s="56">
        <v>216</v>
      </c>
      <c r="C349" s="56">
        <v>80.3</v>
      </c>
      <c r="D349" s="57">
        <f t="shared" si="62"/>
        <v>276.39921599999997</v>
      </c>
      <c r="E349" s="57">
        <f t="shared" si="56"/>
        <v>271.512</v>
      </c>
      <c r="F349" s="57">
        <v>125.7</v>
      </c>
      <c r="G349" s="57">
        <f t="shared" si="63"/>
        <v>309.27413875104003</v>
      </c>
      <c r="H349" s="57">
        <f t="shared" si="57"/>
        <v>303.20993995200001</v>
      </c>
      <c r="I349" s="57">
        <v>109.7</v>
      </c>
      <c r="J349" s="57">
        <f t="shared" si="58"/>
        <v>350.40759920492843</v>
      </c>
      <c r="K349" s="57">
        <f t="shared" si="59"/>
        <v>340.20155262614406</v>
      </c>
      <c r="L349" s="57">
        <v>110</v>
      </c>
      <c r="M349" s="57">
        <f t="shared" si="60"/>
        <v>394.84629093609749</v>
      </c>
      <c r="N349" s="57">
        <f t="shared" si="61"/>
        <v>383.34591353019175</v>
      </c>
      <c r="O349" s="57">
        <v>109.4</v>
      </c>
    </row>
    <row r="350" spans="1:15" ht="18" customHeight="1">
      <c r="A350" s="54" t="s">
        <v>388</v>
      </c>
      <c r="B350" s="56">
        <v>753</v>
      </c>
      <c r="C350" s="56">
        <v>101.4</v>
      </c>
      <c r="D350" s="57">
        <f t="shared" si="62"/>
        <v>958.95905400000004</v>
      </c>
      <c r="E350" s="57">
        <f t="shared" si="56"/>
        <v>942.00300000000004</v>
      </c>
      <c r="F350" s="57">
        <v>125.1</v>
      </c>
      <c r="G350" s="57">
        <f t="shared" si="63"/>
        <v>1065.19253800212</v>
      </c>
      <c r="H350" s="57">
        <f t="shared" si="57"/>
        <v>1044.3064098060001</v>
      </c>
      <c r="I350" s="57">
        <v>108.9</v>
      </c>
      <c r="J350" s="57">
        <f t="shared" si="58"/>
        <v>1212.3488871271129</v>
      </c>
      <c r="K350" s="57">
        <f t="shared" si="59"/>
        <v>1177.0377544923426</v>
      </c>
      <c r="L350" s="57">
        <v>110.5</v>
      </c>
      <c r="M350" s="57">
        <f t="shared" si="60"/>
        <v>1373.591289115019</v>
      </c>
      <c r="N350" s="57">
        <f t="shared" si="61"/>
        <v>1333.5837758398243</v>
      </c>
      <c r="O350" s="57">
        <v>110</v>
      </c>
    </row>
    <row r="351" spans="1:15" ht="30" customHeight="1">
      <c r="A351" s="54" t="s">
        <v>389</v>
      </c>
      <c r="B351" s="56">
        <v>191.2</v>
      </c>
      <c r="C351" s="56">
        <v>0</v>
      </c>
      <c r="D351" s="57">
        <f t="shared" si="62"/>
        <v>242.52343359999995</v>
      </c>
      <c r="E351" s="57">
        <f t="shared" si="56"/>
        <v>238.23519999999996</v>
      </c>
      <c r="F351" s="57">
        <v>124.6</v>
      </c>
      <c r="G351" s="57">
        <f t="shared" si="63"/>
        <v>268.64805786739197</v>
      </c>
      <c r="H351" s="57">
        <f t="shared" si="57"/>
        <v>263.38044888959996</v>
      </c>
      <c r="I351" s="57">
        <v>108.6</v>
      </c>
      <c r="J351" s="57">
        <f t="shared" si="58"/>
        <v>303.54812706494488</v>
      </c>
      <c r="K351" s="57">
        <f t="shared" si="59"/>
        <v>294.706919480529</v>
      </c>
      <c r="L351" s="57">
        <v>109.7</v>
      </c>
      <c r="M351" s="57">
        <f t="shared" si="60"/>
        <v>345.48330081896694</v>
      </c>
      <c r="N351" s="57">
        <f t="shared" si="61"/>
        <v>335.42068040676406</v>
      </c>
      <c r="O351" s="57">
        <v>110.5</v>
      </c>
    </row>
    <row r="352" spans="1:15" ht="30" customHeight="1">
      <c r="A352" s="54" t="s">
        <v>390</v>
      </c>
      <c r="B352" s="56">
        <v>472</v>
      </c>
      <c r="C352" s="56">
        <v>170.3</v>
      </c>
      <c r="D352" s="57">
        <f t="shared" si="62"/>
        <v>602.06148799999994</v>
      </c>
      <c r="E352" s="57">
        <f t="shared" si="56"/>
        <v>591.41599999999994</v>
      </c>
      <c r="F352" s="57">
        <v>125.3</v>
      </c>
      <c r="G352" s="57">
        <f t="shared" si="63"/>
        <v>687.79504389119984</v>
      </c>
      <c r="H352" s="57">
        <f t="shared" si="57"/>
        <v>674.30886655999984</v>
      </c>
      <c r="I352" s="57">
        <v>112</v>
      </c>
      <c r="J352" s="57">
        <f t="shared" si="58"/>
        <v>771.47906688144212</v>
      </c>
      <c r="K352" s="57">
        <f t="shared" si="59"/>
        <v>749.00880279751664</v>
      </c>
      <c r="L352" s="57">
        <v>108.9</v>
      </c>
      <c r="M352" s="57">
        <f t="shared" si="60"/>
        <v>871.70191246001036</v>
      </c>
      <c r="N352" s="57">
        <f t="shared" si="61"/>
        <v>846.31253636894212</v>
      </c>
      <c r="O352" s="57">
        <v>109.7</v>
      </c>
    </row>
    <row r="353" spans="1:15" ht="30" customHeight="1">
      <c r="A353" s="54" t="s">
        <v>391</v>
      </c>
      <c r="B353" s="56">
        <v>1309</v>
      </c>
      <c r="C353" s="56">
        <v>133.1</v>
      </c>
      <c r="D353" s="57">
        <f t="shared" si="62"/>
        <v>1655.0420040000004</v>
      </c>
      <c r="E353" s="57">
        <f t="shared" si="56"/>
        <v>1625.7780000000002</v>
      </c>
      <c r="F353" s="57">
        <v>124.2</v>
      </c>
      <c r="G353" s="57">
        <f t="shared" si="63"/>
        <v>2025.7714128960006</v>
      </c>
      <c r="H353" s="57">
        <f t="shared" si="57"/>
        <v>1986.0504048000005</v>
      </c>
      <c r="I353" s="57">
        <v>120</v>
      </c>
      <c r="J353" s="57">
        <f t="shared" si="58"/>
        <v>2265.9873870372085</v>
      </c>
      <c r="K353" s="57">
        <f t="shared" si="59"/>
        <v>2199.9877544050564</v>
      </c>
      <c r="L353" s="57">
        <v>108.6</v>
      </c>
      <c r="M353" s="57">
        <f t="shared" si="60"/>
        <v>2541.6900724180259</v>
      </c>
      <c r="N353" s="57">
        <f t="shared" si="61"/>
        <v>2467.6602644835202</v>
      </c>
      <c r="O353" s="57">
        <v>108.9</v>
      </c>
    </row>
    <row r="354" spans="1:15" ht="29.25" customHeight="1">
      <c r="A354" s="54" t="s">
        <v>392</v>
      </c>
      <c r="B354" s="56">
        <v>586</v>
      </c>
      <c r="C354" s="56">
        <v>117.3</v>
      </c>
      <c r="D354" s="57">
        <f t="shared" si="62"/>
        <v>689.01294000000007</v>
      </c>
      <c r="E354" s="57">
        <f t="shared" si="56"/>
        <v>676.83</v>
      </c>
      <c r="F354" s="58">
        <v>115.5</v>
      </c>
      <c r="G354" s="57">
        <f t="shared" si="63"/>
        <v>787.12838265599999</v>
      </c>
      <c r="H354" s="57">
        <f t="shared" si="57"/>
        <v>771.69449280000003</v>
      </c>
      <c r="I354" s="57">
        <v>112</v>
      </c>
      <c r="J354" s="57">
        <f t="shared" si="58"/>
        <v>886.95200414443389</v>
      </c>
      <c r="K354" s="57">
        <f t="shared" si="59"/>
        <v>861.11845062566397</v>
      </c>
      <c r="L354" s="57">
        <v>109.4</v>
      </c>
      <c r="M354" s="57">
        <f t="shared" si="60"/>
        <v>992.12677279588081</v>
      </c>
      <c r="N354" s="57">
        <f t="shared" si="61"/>
        <v>963.2298765008552</v>
      </c>
      <c r="O354" s="57">
        <v>108.6</v>
      </c>
    </row>
    <row r="355" spans="1:15" ht="30" customHeight="1">
      <c r="A355" s="54" t="s">
        <v>393</v>
      </c>
      <c r="B355" s="56">
        <v>203.7</v>
      </c>
      <c r="C355" s="56">
        <v>115.3</v>
      </c>
      <c r="D355" s="57">
        <f t="shared" si="62"/>
        <v>242.618922</v>
      </c>
      <c r="E355" s="57">
        <f t="shared" si="56"/>
        <v>238.32899999999998</v>
      </c>
      <c r="F355" s="58">
        <v>117</v>
      </c>
      <c r="G355" s="57">
        <f t="shared" si="63"/>
        <v>270.73360268136003</v>
      </c>
      <c r="H355" s="57">
        <f t="shared" si="57"/>
        <v>265.42510066800003</v>
      </c>
      <c r="I355" s="57">
        <v>109.4</v>
      </c>
      <c r="J355" s="57">
        <f t="shared" si="58"/>
        <v>306.74117183798086</v>
      </c>
      <c r="K355" s="57">
        <f t="shared" si="59"/>
        <v>297.80696294949598</v>
      </c>
      <c r="L355" s="57">
        <v>110</v>
      </c>
      <c r="M355" s="57">
        <f t="shared" si="60"/>
        <v>345.64208725047365</v>
      </c>
      <c r="N355" s="57">
        <f t="shared" si="61"/>
        <v>335.57484199075111</v>
      </c>
      <c r="O355" s="57">
        <v>109.4</v>
      </c>
    </row>
    <row r="356" spans="1:15" ht="30" customHeight="1">
      <c r="A356" s="54" t="s">
        <v>394</v>
      </c>
      <c r="B356" s="56">
        <v>722.2</v>
      </c>
      <c r="C356" s="56">
        <v>0</v>
      </c>
      <c r="D356" s="57">
        <f t="shared" si="62"/>
        <v>857.97793319999994</v>
      </c>
      <c r="E356" s="57">
        <f t="shared" si="56"/>
        <v>842.80740000000003</v>
      </c>
      <c r="F356" s="58">
        <v>116.7</v>
      </c>
      <c r="G356" s="57">
        <f t="shared" si="63"/>
        <v>962.65124105040002</v>
      </c>
      <c r="H356" s="57">
        <f t="shared" si="57"/>
        <v>943.77572651999992</v>
      </c>
      <c r="I356" s="57">
        <v>110</v>
      </c>
      <c r="J356" s="57">
        <f t="shared" si="58"/>
        <v>1095.6415100015126</v>
      </c>
      <c r="K356" s="57">
        <f t="shared" si="59"/>
        <v>1063.7296213606919</v>
      </c>
      <c r="L356" s="57">
        <v>110.5</v>
      </c>
      <c r="M356" s="57">
        <f t="shared" si="60"/>
        <v>1241.3618308317136</v>
      </c>
      <c r="N356" s="57">
        <f t="shared" si="61"/>
        <v>1205.2056610016639</v>
      </c>
      <c r="O356" s="57">
        <v>110</v>
      </c>
    </row>
    <row r="357" spans="1:15" ht="30" customHeight="1">
      <c r="A357" s="54" t="s">
        <v>395</v>
      </c>
      <c r="B357" s="56">
        <v>718</v>
      </c>
      <c r="C357" s="56">
        <v>147.1</v>
      </c>
      <c r="D357" s="57">
        <f t="shared" si="62"/>
        <v>855.18107999999995</v>
      </c>
      <c r="E357" s="57">
        <f t="shared" si="56"/>
        <v>840.06</v>
      </c>
      <c r="F357" s="58">
        <v>117</v>
      </c>
      <c r="G357" s="57">
        <f t="shared" si="63"/>
        <v>963.87459526799978</v>
      </c>
      <c r="H357" s="57">
        <f t="shared" si="57"/>
        <v>944.97509339999988</v>
      </c>
      <c r="I357" s="57">
        <v>110.5</v>
      </c>
      <c r="J357" s="57">
        <f t="shared" si="58"/>
        <v>1089.0915439392656</v>
      </c>
      <c r="K357" s="57">
        <f t="shared" si="59"/>
        <v>1057.3704310089959</v>
      </c>
      <c r="L357" s="57">
        <v>109.7</v>
      </c>
      <c r="M357" s="57">
        <f t="shared" si="60"/>
        <v>1239.5495407344752</v>
      </c>
      <c r="N357" s="57">
        <f t="shared" si="61"/>
        <v>1203.4461560528885</v>
      </c>
      <c r="O357" s="57">
        <v>110.5</v>
      </c>
    </row>
    <row r="358" spans="1:15" ht="30" customHeight="1">
      <c r="A358" s="54" t="s">
        <v>396</v>
      </c>
      <c r="B358" s="56">
        <v>105.8</v>
      </c>
      <c r="C358" s="56">
        <v>0</v>
      </c>
      <c r="D358" s="57">
        <f t="shared" si="62"/>
        <v>126.01414800000001</v>
      </c>
      <c r="E358" s="57">
        <f t="shared" si="56"/>
        <v>123.786</v>
      </c>
      <c r="F358" s="58">
        <v>117</v>
      </c>
      <c r="G358" s="57">
        <f t="shared" si="63"/>
        <v>141.00227076312001</v>
      </c>
      <c r="H358" s="57">
        <f t="shared" si="57"/>
        <v>138.237520356</v>
      </c>
      <c r="I358" s="57">
        <v>109.7</v>
      </c>
      <c r="J358" s="57">
        <f t="shared" si="58"/>
        <v>159.75557277461496</v>
      </c>
      <c r="K358" s="57">
        <f t="shared" si="59"/>
        <v>155.102497839432</v>
      </c>
      <c r="L358" s="57">
        <v>110</v>
      </c>
      <c r="M358" s="57">
        <f t="shared" si="60"/>
        <v>180.50941923376521</v>
      </c>
      <c r="N358" s="57">
        <f t="shared" si="61"/>
        <v>175.25186333375262</v>
      </c>
      <c r="O358" s="57">
        <v>109.7</v>
      </c>
    </row>
    <row r="359" spans="1:15" ht="29.25" customHeight="1">
      <c r="A359" s="54" t="s">
        <v>397</v>
      </c>
      <c r="B359" s="56">
        <v>119.7</v>
      </c>
      <c r="C359" s="56">
        <v>119.8</v>
      </c>
      <c r="D359" s="57">
        <f t="shared" si="62"/>
        <v>142.56988200000001</v>
      </c>
      <c r="E359" s="57">
        <f t="shared" si="56"/>
        <v>140.04900000000001</v>
      </c>
      <c r="F359" s="58">
        <v>117</v>
      </c>
      <c r="G359" s="57">
        <f t="shared" si="63"/>
        <v>158.36377352796001</v>
      </c>
      <c r="H359" s="57">
        <f t="shared" si="57"/>
        <v>155.25860149800002</v>
      </c>
      <c r="I359" s="57">
        <v>108.9</v>
      </c>
      <c r="J359" s="57">
        <f t="shared" si="58"/>
        <v>180.24172884084771</v>
      </c>
      <c r="K359" s="57">
        <f t="shared" si="59"/>
        <v>174.99196974839583</v>
      </c>
      <c r="L359" s="57">
        <v>110.5</v>
      </c>
      <c r="M359" s="57">
        <f t="shared" si="60"/>
        <v>202.17173998891366</v>
      </c>
      <c r="N359" s="57">
        <f t="shared" si="61"/>
        <v>196.28324270768317</v>
      </c>
      <c r="O359" s="57">
        <v>108.9</v>
      </c>
    </row>
    <row r="360" spans="1:15" ht="30" customHeight="1">
      <c r="A360" s="54" t="s">
        <v>398</v>
      </c>
      <c r="B360" s="56">
        <v>0</v>
      </c>
      <c r="C360" s="56">
        <v>0</v>
      </c>
      <c r="D360" s="57">
        <f t="shared" si="62"/>
        <v>0</v>
      </c>
      <c r="E360" s="57">
        <f t="shared" si="56"/>
        <v>0</v>
      </c>
      <c r="F360" s="58">
        <v>117</v>
      </c>
      <c r="G360" s="57">
        <f t="shared" si="63"/>
        <v>0</v>
      </c>
      <c r="H360" s="57">
        <f t="shared" si="57"/>
        <v>0</v>
      </c>
      <c r="I360" s="57">
        <v>0</v>
      </c>
      <c r="J360" s="57">
        <f t="shared" si="58"/>
        <v>0</v>
      </c>
      <c r="K360" s="57">
        <f t="shared" si="59"/>
        <v>0</v>
      </c>
      <c r="L360" s="57">
        <v>0</v>
      </c>
      <c r="M360" s="57">
        <f t="shared" si="60"/>
        <v>0</v>
      </c>
      <c r="N360" s="57">
        <f t="shared" si="61"/>
        <v>0</v>
      </c>
      <c r="O360" s="57">
        <v>0</v>
      </c>
    </row>
    <row r="361" spans="1:15" ht="34.5" customHeight="1">
      <c r="A361" s="54" t="s">
        <v>399</v>
      </c>
      <c r="B361" s="56">
        <v>200</v>
      </c>
      <c r="C361" s="56">
        <v>112.4</v>
      </c>
      <c r="D361" s="57">
        <f t="shared" si="62"/>
        <v>250.83520000000001</v>
      </c>
      <c r="E361" s="57">
        <f t="shared" si="56"/>
        <v>246.4</v>
      </c>
      <c r="F361" s="57">
        <v>123.2</v>
      </c>
      <c r="G361" s="57">
        <f t="shared" si="63"/>
        <v>281.43709440000003</v>
      </c>
      <c r="H361" s="57">
        <f t="shared" si="57"/>
        <v>275.91872000000001</v>
      </c>
      <c r="I361" s="57">
        <v>110</v>
      </c>
      <c r="J361" s="57">
        <f t="shared" si="58"/>
        <v>315.67954567564806</v>
      </c>
      <c r="K361" s="57">
        <f t="shared" si="59"/>
        <v>306.48499580160006</v>
      </c>
      <c r="L361" s="57">
        <v>108.9</v>
      </c>
      <c r="M361" s="57">
        <f t="shared" si="60"/>
        <v>355.71402565823382</v>
      </c>
      <c r="N361" s="57">
        <f t="shared" si="61"/>
        <v>345.353422969159</v>
      </c>
      <c r="O361" s="57">
        <v>109.4</v>
      </c>
    </row>
    <row r="362" spans="1:15" ht="18" customHeight="1">
      <c r="A362" s="54" t="s">
        <v>400</v>
      </c>
      <c r="B362" s="56">
        <v>819.5</v>
      </c>
      <c r="C362" s="56">
        <v>159</v>
      </c>
      <c r="D362" s="57">
        <f t="shared" si="62"/>
        <v>1048.653507</v>
      </c>
      <c r="E362" s="57">
        <f t="shared" si="56"/>
        <v>1030.1115</v>
      </c>
      <c r="F362" s="57">
        <v>125.7</v>
      </c>
      <c r="G362" s="57">
        <f t="shared" si="63"/>
        <v>1176.5892348539999</v>
      </c>
      <c r="H362" s="57">
        <f t="shared" si="57"/>
        <v>1153.5188576999999</v>
      </c>
      <c r="I362" s="57">
        <v>110</v>
      </c>
      <c r="J362" s="57">
        <f t="shared" si="58"/>
        <v>1316.1091863229872</v>
      </c>
      <c r="K362" s="57">
        <f t="shared" si="59"/>
        <v>1277.7759090514437</v>
      </c>
      <c r="L362" s="57">
        <v>108.6</v>
      </c>
      <c r="M362" s="57">
        <f t="shared" si="60"/>
        <v>1469.4622287133418</v>
      </c>
      <c r="N362" s="57">
        <f t="shared" si="61"/>
        <v>1426.6623579741181</v>
      </c>
      <c r="O362" s="57">
        <v>108.4</v>
      </c>
    </row>
    <row r="363" spans="1:15" ht="30" customHeight="1">
      <c r="A363" s="54" t="s">
        <v>401</v>
      </c>
      <c r="B363" s="56">
        <v>246.5</v>
      </c>
      <c r="C363" s="56">
        <v>0</v>
      </c>
      <c r="D363" s="57">
        <f t="shared" si="62"/>
        <v>291.58879399999995</v>
      </c>
      <c r="E363" s="57">
        <f t="shared" si="56"/>
        <v>286.43299999999994</v>
      </c>
      <c r="F363" s="58">
        <v>116.19999999999999</v>
      </c>
      <c r="G363" s="57">
        <f t="shared" si="63"/>
        <v>328.64972971739991</v>
      </c>
      <c r="H363" s="57">
        <f t="shared" si="57"/>
        <v>322.20561736999991</v>
      </c>
      <c r="I363" s="57">
        <v>110.5</v>
      </c>
      <c r="J363" s="57">
        <f t="shared" si="58"/>
        <v>370.32908844016055</v>
      </c>
      <c r="K363" s="57">
        <f t="shared" si="59"/>
        <v>359.54280431083549</v>
      </c>
      <c r="L363" s="57">
        <v>109.4</v>
      </c>
      <c r="M363" s="57">
        <f t="shared" si="60"/>
        <v>413.86127278630141</v>
      </c>
      <c r="N363" s="57">
        <f t="shared" si="61"/>
        <v>401.80706095757421</v>
      </c>
      <c r="O363" s="57">
        <v>108.5</v>
      </c>
    </row>
    <row r="364" spans="1:15" ht="30" customHeight="1">
      <c r="A364" s="54" t="s">
        <v>402</v>
      </c>
      <c r="B364" s="56">
        <v>805</v>
      </c>
      <c r="C364" s="56">
        <v>164.6</v>
      </c>
      <c r="D364" s="57">
        <f t="shared" si="62"/>
        <v>958.80330000000004</v>
      </c>
      <c r="E364" s="57">
        <f t="shared" si="56"/>
        <v>941.85</v>
      </c>
      <c r="F364" s="58">
        <v>117</v>
      </c>
      <c r="G364" s="57">
        <f t="shared" si="63"/>
        <v>1072.8433645020002</v>
      </c>
      <c r="H364" s="57">
        <f t="shared" si="57"/>
        <v>1051.8072201000002</v>
      </c>
      <c r="I364" s="57">
        <v>109.7</v>
      </c>
      <c r="J364" s="57">
        <f t="shared" si="58"/>
        <v>1215.5315319807662</v>
      </c>
      <c r="K364" s="57">
        <f t="shared" si="59"/>
        <v>1180.1277009522003</v>
      </c>
      <c r="L364" s="57">
        <v>110</v>
      </c>
      <c r="M364" s="57">
        <f t="shared" si="60"/>
        <v>1375.9452282562679</v>
      </c>
      <c r="N364" s="57">
        <f t="shared" si="61"/>
        <v>1335.8691536468623</v>
      </c>
      <c r="O364" s="57">
        <v>109.9</v>
      </c>
    </row>
    <row r="365" spans="1:15" ht="30" customHeight="1">
      <c r="A365" s="54" t="s">
        <v>403</v>
      </c>
      <c r="B365" s="56">
        <v>121</v>
      </c>
      <c r="C365" s="56">
        <v>0</v>
      </c>
      <c r="D365" s="57">
        <f t="shared" si="62"/>
        <v>144.11825999999999</v>
      </c>
      <c r="E365" s="57">
        <f t="shared" si="56"/>
        <v>141.57</v>
      </c>
      <c r="F365" s="58">
        <v>117</v>
      </c>
      <c r="G365" s="57">
        <f t="shared" si="63"/>
        <v>160.08368084279999</v>
      </c>
      <c r="H365" s="57">
        <f t="shared" si="57"/>
        <v>156.94478513999999</v>
      </c>
      <c r="I365" s="57">
        <v>108.9</v>
      </c>
      <c r="J365" s="57">
        <f t="shared" si="58"/>
        <v>182.19924135123281</v>
      </c>
      <c r="K365" s="57">
        <f t="shared" si="59"/>
        <v>176.892467331294</v>
      </c>
      <c r="L365" s="57">
        <v>110.5</v>
      </c>
      <c r="M365" s="57">
        <f t="shared" si="60"/>
        <v>205.86874479517147</v>
      </c>
      <c r="N365" s="57">
        <f t="shared" si="61"/>
        <v>199.8725677623024</v>
      </c>
      <c r="O365" s="57">
        <v>109.7</v>
      </c>
    </row>
    <row r="366" spans="1:15" ht="29.25" customHeight="1">
      <c r="A366" s="54" t="s">
        <v>404</v>
      </c>
      <c r="B366" s="56">
        <v>36</v>
      </c>
      <c r="C366" s="56">
        <v>81.8</v>
      </c>
      <c r="D366" s="57">
        <f t="shared" si="62"/>
        <v>42.878160000000001</v>
      </c>
      <c r="E366" s="57">
        <f t="shared" si="56"/>
        <v>42.12</v>
      </c>
      <c r="F366" s="58">
        <v>117</v>
      </c>
      <c r="G366" s="57">
        <f t="shared" si="63"/>
        <v>47.496995395199995</v>
      </c>
      <c r="H366" s="57">
        <f t="shared" si="57"/>
        <v>46.565681759999997</v>
      </c>
      <c r="I366" s="57">
        <v>108.6</v>
      </c>
      <c r="J366" s="57">
        <f t="shared" si="58"/>
        <v>54.547924361617433</v>
      </c>
      <c r="K366" s="57">
        <f t="shared" si="59"/>
        <v>52.959149865647994</v>
      </c>
      <c r="L366" s="57">
        <v>111.5</v>
      </c>
      <c r="M366" s="57">
        <f t="shared" si="60"/>
        <v>61.184770318695428</v>
      </c>
      <c r="N366" s="57">
        <f t="shared" si="61"/>
        <v>59.402689629801387</v>
      </c>
      <c r="O366" s="57">
        <v>108.9</v>
      </c>
    </row>
    <row r="367" spans="1:15" ht="30" customHeight="1">
      <c r="A367" s="54" t="s">
        <v>405</v>
      </c>
      <c r="B367" s="56">
        <v>420</v>
      </c>
      <c r="C367" s="56">
        <v>0</v>
      </c>
      <c r="D367" s="57">
        <f t="shared" si="62"/>
        <v>498.10739999999998</v>
      </c>
      <c r="E367" s="57">
        <f t="shared" si="56"/>
        <v>489.3</v>
      </c>
      <c r="F367" s="58">
        <v>116.5</v>
      </c>
      <c r="G367" s="57">
        <f t="shared" si="63"/>
        <v>569.03789375999997</v>
      </c>
      <c r="H367" s="57">
        <f t="shared" si="57"/>
        <v>557.88028799999995</v>
      </c>
      <c r="I367" s="57">
        <v>112</v>
      </c>
      <c r="J367" s="57">
        <f t="shared" si="58"/>
        <v>644.71993363007994</v>
      </c>
      <c r="K367" s="57">
        <f t="shared" si="59"/>
        <v>625.94168313599994</v>
      </c>
      <c r="L367" s="57">
        <v>110</v>
      </c>
      <c r="M367" s="57">
        <f t="shared" si="60"/>
        <v>721.17082335993484</v>
      </c>
      <c r="N367" s="57">
        <f t="shared" si="61"/>
        <v>700.16584792226683</v>
      </c>
      <c r="O367" s="57">
        <v>108.6</v>
      </c>
    </row>
    <row r="368" spans="1:15" ht="30" customHeight="1">
      <c r="A368" s="54" t="s">
        <v>406</v>
      </c>
      <c r="B368" s="56">
        <v>297</v>
      </c>
      <c r="C368" s="56">
        <v>85.3</v>
      </c>
      <c r="D368" s="57">
        <f t="shared" si="62"/>
        <v>353.74481999999995</v>
      </c>
      <c r="E368" s="57">
        <f t="shared" si="56"/>
        <v>347.49</v>
      </c>
      <c r="F368" s="58">
        <v>117</v>
      </c>
      <c r="G368" s="57">
        <f t="shared" si="63"/>
        <v>432.98365967999996</v>
      </c>
      <c r="H368" s="57">
        <f t="shared" si="57"/>
        <v>424.49378399999995</v>
      </c>
      <c r="I368" s="57">
        <v>120</v>
      </c>
      <c r="J368" s="57">
        <f t="shared" si="58"/>
        <v>492.80035226479202</v>
      </c>
      <c r="K368" s="57">
        <f t="shared" si="59"/>
        <v>478.44694394639998</v>
      </c>
      <c r="L368" s="57">
        <v>110.5</v>
      </c>
      <c r="M368" s="57">
        <f t="shared" si="60"/>
        <v>555.297292939013</v>
      </c>
      <c r="N368" s="57">
        <f t="shared" si="61"/>
        <v>539.1235853776825</v>
      </c>
      <c r="O368" s="57">
        <v>109.4</v>
      </c>
    </row>
    <row r="369" spans="1:15" ht="30" customHeight="1">
      <c r="A369" s="54" t="s">
        <v>407</v>
      </c>
      <c r="B369" s="56">
        <v>300.5</v>
      </c>
      <c r="C369" s="56">
        <v>171.1</v>
      </c>
      <c r="D369" s="57">
        <f t="shared" si="62"/>
        <v>353.32489499999997</v>
      </c>
      <c r="E369" s="57">
        <f t="shared" si="56"/>
        <v>347.07749999999999</v>
      </c>
      <c r="F369" s="58">
        <v>115.5</v>
      </c>
      <c r="G369" s="57">
        <f t="shared" si="63"/>
        <v>414.45010183499994</v>
      </c>
      <c r="H369" s="57">
        <f t="shared" si="57"/>
        <v>406.32362924999995</v>
      </c>
      <c r="I369" s="57">
        <v>115</v>
      </c>
      <c r="J369" s="57">
        <f t="shared" si="58"/>
        <v>469.57196537905497</v>
      </c>
      <c r="K369" s="57">
        <f t="shared" si="59"/>
        <v>455.89511201849996</v>
      </c>
      <c r="L369" s="57">
        <v>110</v>
      </c>
      <c r="M369" s="57">
        <f t="shared" si="60"/>
        <v>532.0250367744693</v>
      </c>
      <c r="N369" s="57">
        <f t="shared" si="61"/>
        <v>516.52916191696045</v>
      </c>
      <c r="O369" s="57">
        <v>110</v>
      </c>
    </row>
    <row r="370" spans="1:15" ht="18" customHeight="1">
      <c r="A370" s="54" t="s">
        <v>408</v>
      </c>
      <c r="B370" s="56">
        <v>662.5</v>
      </c>
      <c r="C370" s="56">
        <v>106.2</v>
      </c>
      <c r="D370" s="57">
        <f t="shared" si="62"/>
        <v>789.07724999999994</v>
      </c>
      <c r="E370" s="57">
        <f t="shared" si="56"/>
        <v>775.125</v>
      </c>
      <c r="F370" s="58">
        <v>117</v>
      </c>
      <c r="G370" s="57">
        <f t="shared" si="63"/>
        <v>880.51552173000005</v>
      </c>
      <c r="H370" s="57">
        <f t="shared" si="57"/>
        <v>863.25051150000002</v>
      </c>
      <c r="I370" s="57">
        <v>109.4</v>
      </c>
      <c r="J370" s="57">
        <f t="shared" si="58"/>
        <v>1002.1587410569996</v>
      </c>
      <c r="K370" s="57">
        <f t="shared" si="59"/>
        <v>972.96965151165</v>
      </c>
      <c r="L370" s="57">
        <v>110.5</v>
      </c>
      <c r="M370" s="57">
        <f t="shared" si="60"/>
        <v>1140.606971134024</v>
      </c>
      <c r="N370" s="57">
        <f t="shared" si="61"/>
        <v>1107.3854088679846</v>
      </c>
      <c r="O370" s="57">
        <v>110.5</v>
      </c>
    </row>
    <row r="371" spans="1:15" ht="18" customHeight="1">
      <c r="A371" s="54" t="s">
        <v>409</v>
      </c>
      <c r="B371" s="56">
        <v>167.5</v>
      </c>
      <c r="C371" s="56">
        <v>151.6</v>
      </c>
      <c r="D371" s="57">
        <f t="shared" si="62"/>
        <v>212.46169</v>
      </c>
      <c r="E371" s="57">
        <f t="shared" si="56"/>
        <v>208.70500000000001</v>
      </c>
      <c r="F371" s="57">
        <v>124.6</v>
      </c>
      <c r="G371" s="57">
        <f t="shared" si="63"/>
        <v>238.38201617999999</v>
      </c>
      <c r="H371" s="57">
        <f t="shared" si="57"/>
        <v>233.70785899999998</v>
      </c>
      <c r="I371" s="57">
        <v>110</v>
      </c>
      <c r="J371" s="57">
        <f t="shared" si="58"/>
        <v>269.35022390194376</v>
      </c>
      <c r="K371" s="57">
        <f t="shared" si="59"/>
        <v>261.50507174946</v>
      </c>
      <c r="L371" s="57">
        <v>109.7</v>
      </c>
      <c r="M371" s="57">
        <f t="shared" si="60"/>
        <v>304.34151148904527</v>
      </c>
      <c r="N371" s="57">
        <f t="shared" si="61"/>
        <v>295.47719562043233</v>
      </c>
      <c r="O371" s="57">
        <v>109.7</v>
      </c>
    </row>
    <row r="372" spans="1:15" ht="30" customHeight="1">
      <c r="A372" s="54" t="s">
        <v>410</v>
      </c>
      <c r="B372" s="56">
        <v>17426.2</v>
      </c>
      <c r="C372" s="56">
        <v>111.2</v>
      </c>
      <c r="D372" s="57">
        <f t="shared" si="62"/>
        <v>22228.059114799998</v>
      </c>
      <c r="E372" s="57">
        <f t="shared" si="56"/>
        <v>21835.028599999998</v>
      </c>
      <c r="F372" s="57">
        <v>125.3</v>
      </c>
      <c r="G372" s="57">
        <f t="shared" si="63"/>
        <v>25053.24542829108</v>
      </c>
      <c r="H372" s="57">
        <f t="shared" si="57"/>
        <v>24562.005321853998</v>
      </c>
      <c r="I372" s="57">
        <v>110.5</v>
      </c>
      <c r="J372" s="57">
        <f t="shared" si="58"/>
        <v>28101.473799551259</v>
      </c>
      <c r="K372" s="57">
        <f t="shared" si="59"/>
        <v>27282.98427140899</v>
      </c>
      <c r="L372" s="57">
        <v>108.9</v>
      </c>
      <c r="M372" s="57">
        <f t="shared" si="60"/>
        <v>31520.580116742658</v>
      </c>
      <c r="N372" s="57">
        <f t="shared" si="61"/>
        <v>30602.50496771132</v>
      </c>
      <c r="O372" s="57">
        <v>108.9</v>
      </c>
    </row>
    <row r="373" spans="1:15" ht="18" customHeight="1">
      <c r="A373" s="54" t="s">
        <v>411</v>
      </c>
      <c r="B373" s="56">
        <v>128</v>
      </c>
      <c r="C373" s="56">
        <v>76.599999999999994</v>
      </c>
      <c r="D373" s="57">
        <f t="shared" si="62"/>
        <v>161.837568</v>
      </c>
      <c r="E373" s="57">
        <f t="shared" si="56"/>
        <v>158.976</v>
      </c>
      <c r="F373" s="57">
        <v>124.2</v>
      </c>
      <c r="G373" s="57">
        <f t="shared" si="63"/>
        <v>181.08652833791999</v>
      </c>
      <c r="H373" s="57">
        <f t="shared" si="57"/>
        <v>177.535812096</v>
      </c>
      <c r="I373" s="57">
        <v>109.7</v>
      </c>
      <c r="J373" s="57">
        <f t="shared" si="58"/>
        <v>202.55976886823052</v>
      </c>
      <c r="K373" s="57">
        <f t="shared" si="59"/>
        <v>196.65996977498111</v>
      </c>
      <c r="L373" s="57">
        <v>108.6</v>
      </c>
      <c r="M373" s="57">
        <f t="shared" si="60"/>
        <v>226.57930626062526</v>
      </c>
      <c r="N373" s="57">
        <f t="shared" si="61"/>
        <v>219.97990899089834</v>
      </c>
      <c r="O373" s="57">
        <v>108.6</v>
      </c>
    </row>
    <row r="374" spans="1:15" ht="18" customHeight="1">
      <c r="A374" s="54" t="s">
        <v>412</v>
      </c>
      <c r="B374" s="56">
        <v>1662.3</v>
      </c>
      <c r="C374" s="56">
        <v>93.6</v>
      </c>
      <c r="D374" s="57">
        <f t="shared" si="62"/>
        <v>2089.8934289999997</v>
      </c>
      <c r="E374" s="57">
        <f t="shared" si="56"/>
        <v>2052.9404999999997</v>
      </c>
      <c r="F374" s="57">
        <v>123.5</v>
      </c>
      <c r="G374" s="57">
        <f t="shared" si="63"/>
        <v>2321.4118230646195</v>
      </c>
      <c r="H374" s="57">
        <f t="shared" si="57"/>
        <v>2275.8939441809998</v>
      </c>
      <c r="I374" s="57">
        <v>108.9</v>
      </c>
      <c r="J374" s="57">
        <f t="shared" si="58"/>
        <v>2615.813270465675</v>
      </c>
      <c r="K374" s="57">
        <f t="shared" si="59"/>
        <v>2539.624534432694</v>
      </c>
      <c r="L374" s="57">
        <v>109.4</v>
      </c>
      <c r="M374" s="57">
        <f t="shared" si="60"/>
        <v>2947.550709426132</v>
      </c>
      <c r="N374" s="57">
        <f t="shared" si="61"/>
        <v>2861.6997178894485</v>
      </c>
      <c r="O374" s="57">
        <v>109.4</v>
      </c>
    </row>
    <row r="375" spans="1:15" ht="18" customHeight="1">
      <c r="A375" s="54" t="s">
        <v>413</v>
      </c>
      <c r="B375" s="56">
        <v>3547.4</v>
      </c>
      <c r="C375" s="56">
        <v>116.8</v>
      </c>
      <c r="D375" s="57">
        <f t="shared" si="62"/>
        <v>4488.7877275999999</v>
      </c>
      <c r="E375" s="57">
        <f t="shared" si="56"/>
        <v>4409.4182000000001</v>
      </c>
      <c r="F375" s="57">
        <v>124.3</v>
      </c>
      <c r="G375" s="57">
        <f t="shared" si="63"/>
        <v>4972.3199416170719</v>
      </c>
      <c r="H375" s="57">
        <f t="shared" si="57"/>
        <v>4874.8234721735998</v>
      </c>
      <c r="I375" s="57">
        <v>108.6</v>
      </c>
      <c r="J375" s="57">
        <f t="shared" si="58"/>
        <v>5633.6384938521423</v>
      </c>
      <c r="K375" s="57">
        <f t="shared" si="59"/>
        <v>5469.5519357787798</v>
      </c>
      <c r="L375" s="57">
        <v>110</v>
      </c>
      <c r="M375" s="57">
        <f t="shared" si="60"/>
        <v>6382.9124135344782</v>
      </c>
      <c r="N375" s="57">
        <f t="shared" si="61"/>
        <v>6197.0023432373573</v>
      </c>
      <c r="O375" s="57">
        <v>110</v>
      </c>
    </row>
    <row r="376" spans="1:15" ht="29.25" customHeight="1">
      <c r="A376" s="54" t="s">
        <v>414</v>
      </c>
      <c r="B376" s="56">
        <v>470.2</v>
      </c>
      <c r="C376" s="56">
        <v>111.8</v>
      </c>
      <c r="D376" s="57">
        <f t="shared" si="62"/>
        <v>600.72281799999996</v>
      </c>
      <c r="E376" s="57">
        <f t="shared" si="56"/>
        <v>590.101</v>
      </c>
      <c r="F376" s="57">
        <v>125.5</v>
      </c>
      <c r="G376" s="57">
        <f t="shared" si="63"/>
        <v>674.01100179600007</v>
      </c>
      <c r="H376" s="57">
        <f t="shared" si="57"/>
        <v>660.7950998</v>
      </c>
      <c r="I376" s="57">
        <v>110</v>
      </c>
      <c r="J376" s="57">
        <f t="shared" si="58"/>
        <v>767.1256216941174</v>
      </c>
      <c r="K376" s="57">
        <f t="shared" si="59"/>
        <v>744.78215698458007</v>
      </c>
      <c r="L376" s="57">
        <v>110.5</v>
      </c>
      <c r="M376" s="57">
        <f t="shared" si="60"/>
        <v>873.10402633115973</v>
      </c>
      <c r="N376" s="57">
        <f t="shared" si="61"/>
        <v>847.67381197199973</v>
      </c>
      <c r="O376" s="57">
        <v>110.5</v>
      </c>
    </row>
    <row r="377" spans="1:15" ht="18" customHeight="1">
      <c r="A377" s="54" t="s">
        <v>415</v>
      </c>
      <c r="B377" s="56">
        <v>6731.4</v>
      </c>
      <c r="C377" s="56">
        <v>108.3</v>
      </c>
      <c r="D377" s="57">
        <f t="shared" si="62"/>
        <v>8325.8667179999993</v>
      </c>
      <c r="E377" s="57">
        <f t="shared" si="56"/>
        <v>8178.6509999999998</v>
      </c>
      <c r="F377" s="57">
        <v>121.5</v>
      </c>
      <c r="G377" s="57">
        <f t="shared" si="63"/>
        <v>9341.6224575960005</v>
      </c>
      <c r="H377" s="57">
        <f t="shared" si="57"/>
        <v>9158.4533897999991</v>
      </c>
      <c r="I377" s="57">
        <v>110</v>
      </c>
      <c r="J377" s="57">
        <f t="shared" si="58"/>
        <v>10555.192631062297</v>
      </c>
      <c r="K377" s="57">
        <f t="shared" si="59"/>
        <v>10247.759835982813</v>
      </c>
      <c r="L377" s="57">
        <v>109.7</v>
      </c>
      <c r="M377" s="57">
        <f t="shared" si="60"/>
        <v>11926.417705763602</v>
      </c>
      <c r="N377" s="57">
        <f t="shared" si="61"/>
        <v>11579.04631627534</v>
      </c>
      <c r="O377" s="57">
        <v>109.7</v>
      </c>
    </row>
    <row r="378" spans="1:15" ht="33" customHeight="1">
      <c r="A378" s="54" t="s">
        <v>416</v>
      </c>
      <c r="B378" s="56">
        <v>2.5</v>
      </c>
      <c r="C378" s="56">
        <v>0</v>
      </c>
      <c r="D378" s="57">
        <f t="shared" si="62"/>
        <v>3.13544</v>
      </c>
      <c r="E378" s="57">
        <f t="shared" si="56"/>
        <v>3.08</v>
      </c>
      <c r="F378" s="57">
        <v>123.2</v>
      </c>
      <c r="G378" s="57">
        <f t="shared" si="63"/>
        <v>3.5339544240000005</v>
      </c>
      <c r="H378" s="57">
        <f t="shared" si="57"/>
        <v>3.4646612000000001</v>
      </c>
      <c r="I378" s="57">
        <v>110.5</v>
      </c>
      <c r="J378" s="57">
        <f t="shared" si="58"/>
        <v>4.0039703623920007</v>
      </c>
      <c r="K378" s="57">
        <f t="shared" si="59"/>
        <v>3.8873498664000006</v>
      </c>
      <c r="L378" s="57">
        <v>110</v>
      </c>
      <c r="M378" s="57">
        <f t="shared" si="60"/>
        <v>4.5364984205901369</v>
      </c>
      <c r="N378" s="57">
        <f t="shared" si="61"/>
        <v>4.4043673986312006</v>
      </c>
      <c r="O378" s="57">
        <v>110</v>
      </c>
    </row>
    <row r="379" spans="1:15" ht="33" customHeight="1">
      <c r="A379" s="54" t="s">
        <v>417</v>
      </c>
      <c r="B379" s="56">
        <v>776.2</v>
      </c>
      <c r="C379" s="56">
        <v>109.7</v>
      </c>
      <c r="D379" s="57">
        <f t="shared" si="62"/>
        <v>993.24570119999998</v>
      </c>
      <c r="E379" s="57">
        <f t="shared" si="56"/>
        <v>975.68340000000012</v>
      </c>
      <c r="F379" s="57">
        <v>125.7</v>
      </c>
      <c r="G379" s="57">
        <f t="shared" si="63"/>
        <v>1111.382344900728</v>
      </c>
      <c r="H379" s="57">
        <f t="shared" si="57"/>
        <v>1089.5905342163999</v>
      </c>
      <c r="I379" s="57">
        <v>109.7</v>
      </c>
      <c r="J379" s="57">
        <f t="shared" si="58"/>
        <v>1264.9198158487636</v>
      </c>
      <c r="K379" s="57">
        <f t="shared" si="59"/>
        <v>1228.0774911153044</v>
      </c>
      <c r="L379" s="57">
        <v>110.5</v>
      </c>
      <c r="M379" s="57">
        <f t="shared" si="60"/>
        <v>1418.8226098430825</v>
      </c>
      <c r="N379" s="57">
        <f t="shared" si="61"/>
        <v>1377.4976794593035</v>
      </c>
      <c r="O379" s="57">
        <v>108.9</v>
      </c>
    </row>
    <row r="380" spans="1:15" ht="18" customHeight="1">
      <c r="A380" s="54" t="s">
        <v>418</v>
      </c>
      <c r="B380" s="56">
        <v>544.79999999999995</v>
      </c>
      <c r="C380" s="56">
        <v>80.3</v>
      </c>
      <c r="D380" s="57">
        <f t="shared" si="62"/>
        <v>693.81260639999994</v>
      </c>
      <c r="E380" s="57">
        <f t="shared" si="56"/>
        <v>681.54480000000001</v>
      </c>
      <c r="F380" s="57">
        <v>125.1</v>
      </c>
      <c r="G380" s="57">
        <f t="shared" si="63"/>
        <v>770.67316693699195</v>
      </c>
      <c r="H380" s="57">
        <f t="shared" si="57"/>
        <v>755.56192836959997</v>
      </c>
      <c r="I380" s="57">
        <v>108.9</v>
      </c>
      <c r="J380" s="57">
        <f t="shared" si="58"/>
        <v>870.79131805377654</v>
      </c>
      <c r="K380" s="57">
        <f t="shared" si="59"/>
        <v>845.42846412988013</v>
      </c>
      <c r="L380" s="57">
        <v>109.7</v>
      </c>
      <c r="M380" s="57">
        <f t="shared" si="60"/>
        <v>974.04975254859335</v>
      </c>
      <c r="N380" s="57">
        <f t="shared" si="61"/>
        <v>945.67937140640129</v>
      </c>
      <c r="O380" s="57">
        <v>108.6</v>
      </c>
    </row>
    <row r="381" spans="1:15" ht="33" customHeight="1">
      <c r="A381" s="54" t="s">
        <v>419</v>
      </c>
      <c r="B381" s="56">
        <v>567.9</v>
      </c>
      <c r="C381" s="56">
        <v>141.80000000000001</v>
      </c>
      <c r="D381" s="57">
        <f t="shared" si="62"/>
        <v>720.34026119999999</v>
      </c>
      <c r="E381" s="57">
        <f t="shared" si="56"/>
        <v>707.60339999999997</v>
      </c>
      <c r="F381" s="57">
        <v>124.6</v>
      </c>
      <c r="G381" s="57">
        <f t="shared" si="63"/>
        <v>797.93531413646383</v>
      </c>
      <c r="H381" s="57">
        <f t="shared" si="57"/>
        <v>782.28952366319993</v>
      </c>
      <c r="I381" s="57">
        <v>108.6</v>
      </c>
      <c r="J381" s="57">
        <f t="shared" si="58"/>
        <v>895.02010380744741</v>
      </c>
      <c r="K381" s="57">
        <f t="shared" si="59"/>
        <v>868.95155709460914</v>
      </c>
      <c r="L381" s="57">
        <v>108.9</v>
      </c>
      <c r="M381" s="57">
        <f t="shared" si="60"/>
        <v>1008.5265533723079</v>
      </c>
      <c r="N381" s="57">
        <f t="shared" si="61"/>
        <v>979.15199356534754</v>
      </c>
      <c r="O381" s="57">
        <v>109.4</v>
      </c>
    </row>
    <row r="382" spans="1:15" ht="30" customHeight="1">
      <c r="A382" s="54" t="s">
        <v>420</v>
      </c>
      <c r="B382" s="56">
        <v>68</v>
      </c>
      <c r="C382" s="56">
        <v>194.8</v>
      </c>
      <c r="D382" s="57">
        <f t="shared" si="62"/>
        <v>86.737671999999989</v>
      </c>
      <c r="E382" s="57">
        <f t="shared" si="56"/>
        <v>85.203999999999994</v>
      </c>
      <c r="F382" s="57">
        <v>125.3</v>
      </c>
      <c r="G382" s="57">
        <f t="shared" si="63"/>
        <v>101.74328925599998</v>
      </c>
      <c r="H382" s="57">
        <f t="shared" si="57"/>
        <v>99.748322799999983</v>
      </c>
      <c r="I382" s="57">
        <v>115</v>
      </c>
      <c r="J382" s="57">
        <f t="shared" si="58"/>
        <v>113.80800849597647</v>
      </c>
      <c r="K382" s="57">
        <f t="shared" si="59"/>
        <v>110.49321213201598</v>
      </c>
      <c r="L382" s="57">
        <v>108.6</v>
      </c>
      <c r="M382" s="57">
        <f t="shared" si="60"/>
        <v>128.94447362594133</v>
      </c>
      <c r="N382" s="57">
        <f t="shared" si="61"/>
        <v>125.18880934557411</v>
      </c>
      <c r="O382" s="57">
        <v>110</v>
      </c>
    </row>
    <row r="383" spans="1:15" ht="18" customHeight="1">
      <c r="A383" s="54" t="s">
        <v>421</v>
      </c>
      <c r="B383" s="56">
        <v>421.8</v>
      </c>
      <c r="C383" s="56">
        <v>0</v>
      </c>
      <c r="D383" s="57">
        <f t="shared" si="62"/>
        <v>533.30536080000002</v>
      </c>
      <c r="E383" s="57">
        <f t="shared" ref="E383:E446" si="64">B383*F383/100</f>
        <v>523.87560000000008</v>
      </c>
      <c r="F383" s="57">
        <v>124.2</v>
      </c>
      <c r="G383" s="57">
        <f t="shared" si="63"/>
        <v>652.76576161920002</v>
      </c>
      <c r="H383" s="57">
        <f t="shared" ref="H383:H446" si="65">D383*I383/100</f>
        <v>639.96643296000002</v>
      </c>
      <c r="I383" s="57">
        <v>120</v>
      </c>
      <c r="J383" s="57">
        <f t="shared" ref="J383:J446" si="66">K383*103/100</f>
        <v>735.54951550774717</v>
      </c>
      <c r="K383" s="57">
        <f t="shared" ref="K383:K446" si="67">G383*L383/100</f>
        <v>714.12574321140494</v>
      </c>
      <c r="L383" s="57">
        <v>109.4</v>
      </c>
      <c r="M383" s="57">
        <f t="shared" ref="M383:M446" si="68">N383*103/100</f>
        <v>837.16568107514252</v>
      </c>
      <c r="N383" s="57">
        <f t="shared" ref="N383:N446" si="69">J383*O383/100</f>
        <v>812.78221463606064</v>
      </c>
      <c r="O383" s="57">
        <v>110.5</v>
      </c>
    </row>
    <row r="384" spans="1:15" ht="30" customHeight="1">
      <c r="A384" s="54" t="s">
        <v>422</v>
      </c>
      <c r="B384" s="56">
        <v>60</v>
      </c>
      <c r="C384" s="56">
        <v>95.2</v>
      </c>
      <c r="D384" s="57">
        <f t="shared" ref="D384:D447" si="70">E384*101.8/100</f>
        <v>75.433799999999991</v>
      </c>
      <c r="E384" s="57">
        <f t="shared" si="64"/>
        <v>74.099999999999994</v>
      </c>
      <c r="F384" s="57">
        <v>123.5</v>
      </c>
      <c r="G384" s="57">
        <f t="shared" ref="G384:G447" si="71">H384*102/100</f>
        <v>86.175573119999996</v>
      </c>
      <c r="H384" s="57">
        <f t="shared" si="65"/>
        <v>84.485855999999984</v>
      </c>
      <c r="I384" s="57">
        <v>112</v>
      </c>
      <c r="J384" s="57">
        <f t="shared" si="66"/>
        <v>97.636924344959994</v>
      </c>
      <c r="K384" s="57">
        <f t="shared" si="67"/>
        <v>94.793130431999998</v>
      </c>
      <c r="L384" s="57">
        <v>110</v>
      </c>
      <c r="M384" s="57">
        <f t="shared" si="68"/>
        <v>110.32093718661376</v>
      </c>
      <c r="N384" s="57">
        <f t="shared" si="69"/>
        <v>107.10770600642113</v>
      </c>
      <c r="O384" s="57">
        <v>109.7</v>
      </c>
    </row>
    <row r="385" spans="1:15" ht="30" customHeight="1">
      <c r="A385" s="54" t="s">
        <v>423</v>
      </c>
      <c r="B385" s="56">
        <v>336</v>
      </c>
      <c r="C385" s="56">
        <v>136.6</v>
      </c>
      <c r="D385" s="57">
        <f t="shared" si="70"/>
        <v>425.16566399999994</v>
      </c>
      <c r="E385" s="57">
        <f t="shared" si="64"/>
        <v>417.64799999999997</v>
      </c>
      <c r="F385" s="57">
        <v>124.3</v>
      </c>
      <c r="G385" s="57">
        <f t="shared" si="71"/>
        <v>474.43386114431996</v>
      </c>
      <c r="H385" s="57">
        <f t="shared" si="65"/>
        <v>465.13123641599998</v>
      </c>
      <c r="I385" s="57">
        <v>109.4</v>
      </c>
      <c r="J385" s="57">
        <f t="shared" si="66"/>
        <v>539.97689906140772</v>
      </c>
      <c r="K385" s="57">
        <f t="shared" si="67"/>
        <v>524.24941656447356</v>
      </c>
      <c r="L385" s="57">
        <v>110.5</v>
      </c>
      <c r="M385" s="57">
        <f t="shared" si="68"/>
        <v>605.67588837020924</v>
      </c>
      <c r="N385" s="57">
        <f t="shared" si="69"/>
        <v>588.03484307787301</v>
      </c>
      <c r="O385" s="57">
        <v>108.9</v>
      </c>
    </row>
    <row r="386" spans="1:15" ht="29.25" customHeight="1">
      <c r="A386" s="54" t="s">
        <v>424</v>
      </c>
      <c r="B386" s="56">
        <v>1316.7</v>
      </c>
      <c r="C386" s="56">
        <v>258.60000000000002</v>
      </c>
      <c r="D386" s="57">
        <f t="shared" si="70"/>
        <v>1548.1626930000002</v>
      </c>
      <c r="E386" s="57">
        <f t="shared" si="64"/>
        <v>1520.7885000000001</v>
      </c>
      <c r="F386" s="58">
        <v>115.5</v>
      </c>
      <c r="G386" s="57">
        <f t="shared" si="71"/>
        <v>1737.038541546</v>
      </c>
      <c r="H386" s="57">
        <f t="shared" si="65"/>
        <v>1702.9789623000001</v>
      </c>
      <c r="I386" s="57">
        <v>110</v>
      </c>
      <c r="J386" s="57">
        <f t="shared" si="66"/>
        <v>1994.9019130385038</v>
      </c>
      <c r="K386" s="57">
        <f t="shared" si="67"/>
        <v>1936.79797382379</v>
      </c>
      <c r="L386" s="57">
        <v>111.5</v>
      </c>
      <c r="M386" s="57">
        <f t="shared" si="68"/>
        <v>2231.4573818866097</v>
      </c>
      <c r="N386" s="57">
        <f t="shared" si="69"/>
        <v>2166.4634775598151</v>
      </c>
      <c r="O386" s="57">
        <v>108.6</v>
      </c>
    </row>
    <row r="387" spans="1:15" ht="30" customHeight="1">
      <c r="A387" s="54" t="s">
        <v>425</v>
      </c>
      <c r="B387" s="56">
        <v>396.9</v>
      </c>
      <c r="C387" s="56">
        <v>99.2</v>
      </c>
      <c r="D387" s="57">
        <f t="shared" si="70"/>
        <v>472.7317139999999</v>
      </c>
      <c r="E387" s="57">
        <f t="shared" si="64"/>
        <v>464.37299999999993</v>
      </c>
      <c r="F387" s="58">
        <v>117</v>
      </c>
      <c r="G387" s="57">
        <f t="shared" si="71"/>
        <v>532.81591484939997</v>
      </c>
      <c r="H387" s="57">
        <f t="shared" si="65"/>
        <v>522.36854396999991</v>
      </c>
      <c r="I387" s="57">
        <v>110.5</v>
      </c>
      <c r="J387" s="57">
        <f t="shared" si="66"/>
        <v>603.68043152437019</v>
      </c>
      <c r="K387" s="57">
        <f t="shared" si="67"/>
        <v>586.09750633433998</v>
      </c>
      <c r="L387" s="57">
        <v>110</v>
      </c>
      <c r="M387" s="57">
        <f t="shared" si="68"/>
        <v>680.23918385029083</v>
      </c>
      <c r="N387" s="57">
        <f t="shared" si="69"/>
        <v>660.42639208766104</v>
      </c>
      <c r="O387" s="57">
        <v>109.4</v>
      </c>
    </row>
    <row r="388" spans="1:15" ht="30" customHeight="1">
      <c r="A388" s="54" t="s">
        <v>426</v>
      </c>
      <c r="B388" s="56">
        <v>80</v>
      </c>
      <c r="C388" s="56">
        <v>166.7</v>
      </c>
      <c r="D388" s="57">
        <f t="shared" si="70"/>
        <v>95.040479999999988</v>
      </c>
      <c r="E388" s="57">
        <f t="shared" si="64"/>
        <v>93.36</v>
      </c>
      <c r="F388" s="58">
        <v>116.7</v>
      </c>
      <c r="G388" s="57">
        <f t="shared" si="71"/>
        <v>106.34459469119999</v>
      </c>
      <c r="H388" s="57">
        <f t="shared" si="65"/>
        <v>104.25940655999999</v>
      </c>
      <c r="I388" s="57">
        <v>109.7</v>
      </c>
      <c r="J388" s="57">
        <f t="shared" si="66"/>
        <v>121.03610044778927</v>
      </c>
      <c r="K388" s="57">
        <f t="shared" si="67"/>
        <v>117.51077713377599</v>
      </c>
      <c r="L388" s="57">
        <v>110.5</v>
      </c>
      <c r="M388" s="57">
        <f t="shared" si="68"/>
        <v>135.13922687196566</v>
      </c>
      <c r="N388" s="57">
        <f t="shared" si="69"/>
        <v>131.20313288540356</v>
      </c>
      <c r="O388" s="57">
        <v>108.4</v>
      </c>
    </row>
    <row r="389" spans="1:15" ht="30" customHeight="1">
      <c r="A389" s="54" t="s">
        <v>427</v>
      </c>
      <c r="B389" s="56">
        <v>236.8</v>
      </c>
      <c r="C389" s="56">
        <v>105.5</v>
      </c>
      <c r="D389" s="57">
        <f t="shared" si="70"/>
        <v>282.04300800000004</v>
      </c>
      <c r="E389" s="57">
        <f t="shared" si="64"/>
        <v>277.05600000000004</v>
      </c>
      <c r="F389" s="58">
        <v>117</v>
      </c>
      <c r="G389" s="57">
        <f t="shared" si="71"/>
        <v>313.28773242624004</v>
      </c>
      <c r="H389" s="57">
        <f t="shared" si="65"/>
        <v>307.14483571200003</v>
      </c>
      <c r="I389" s="57">
        <v>108.9</v>
      </c>
      <c r="J389" s="57">
        <f t="shared" si="66"/>
        <v>354.95500083892989</v>
      </c>
      <c r="K389" s="57">
        <f t="shared" si="67"/>
        <v>344.61650566886402</v>
      </c>
      <c r="L389" s="57">
        <v>110</v>
      </c>
      <c r="M389" s="57">
        <f t="shared" si="68"/>
        <v>396.67996118754616</v>
      </c>
      <c r="N389" s="57">
        <f t="shared" si="69"/>
        <v>385.12617591023894</v>
      </c>
      <c r="O389" s="57">
        <v>108.5</v>
      </c>
    </row>
    <row r="390" spans="1:15" ht="30" customHeight="1">
      <c r="A390" s="54" t="s">
        <v>428</v>
      </c>
      <c r="B390" s="56">
        <v>387.5</v>
      </c>
      <c r="C390" s="56">
        <v>100.5</v>
      </c>
      <c r="D390" s="57">
        <f t="shared" si="70"/>
        <v>461.53574999999995</v>
      </c>
      <c r="E390" s="57">
        <f t="shared" si="64"/>
        <v>453.375</v>
      </c>
      <c r="F390" s="58">
        <v>117</v>
      </c>
      <c r="G390" s="57">
        <f t="shared" si="71"/>
        <v>511.25238098999995</v>
      </c>
      <c r="H390" s="57">
        <f t="shared" si="65"/>
        <v>501.22782449999994</v>
      </c>
      <c r="I390" s="57">
        <v>108.6</v>
      </c>
      <c r="J390" s="57">
        <f t="shared" si="66"/>
        <v>581.88189742376846</v>
      </c>
      <c r="K390" s="57">
        <f t="shared" si="67"/>
        <v>564.93388099394997</v>
      </c>
      <c r="L390" s="57">
        <v>110.5</v>
      </c>
      <c r="M390" s="57">
        <f t="shared" si="68"/>
        <v>658.67285142678315</v>
      </c>
      <c r="N390" s="57">
        <f t="shared" si="69"/>
        <v>639.48820526872157</v>
      </c>
      <c r="O390" s="57">
        <v>109.9</v>
      </c>
    </row>
    <row r="391" spans="1:15" ht="29.25" customHeight="1">
      <c r="A391" s="54" t="s">
        <v>429</v>
      </c>
      <c r="B391" s="56">
        <v>247.4</v>
      </c>
      <c r="C391" s="56">
        <v>57.8</v>
      </c>
      <c r="D391" s="57">
        <f t="shared" si="70"/>
        <v>294.66824399999996</v>
      </c>
      <c r="E391" s="57">
        <f t="shared" si="64"/>
        <v>289.45799999999997</v>
      </c>
      <c r="F391" s="58">
        <v>117</v>
      </c>
      <c r="G391" s="57">
        <f t="shared" si="71"/>
        <v>330.61776976800002</v>
      </c>
      <c r="H391" s="57">
        <f t="shared" si="65"/>
        <v>324.13506839999997</v>
      </c>
      <c r="I391" s="57">
        <v>110</v>
      </c>
      <c r="J391" s="57">
        <f t="shared" si="66"/>
        <v>373.56832423856088</v>
      </c>
      <c r="K391" s="57">
        <f t="shared" si="67"/>
        <v>362.68769343549604</v>
      </c>
      <c r="L391" s="57">
        <v>109.7</v>
      </c>
      <c r="M391" s="57">
        <f t="shared" si="68"/>
        <v>422.09858524039237</v>
      </c>
      <c r="N391" s="57">
        <f t="shared" si="69"/>
        <v>409.8044516897013</v>
      </c>
      <c r="O391" s="57">
        <v>109.7</v>
      </c>
    </row>
    <row r="392" spans="1:15" ht="18" customHeight="1">
      <c r="A392" s="54" t="s">
        <v>430</v>
      </c>
      <c r="B392" s="56">
        <v>0</v>
      </c>
      <c r="C392" s="56">
        <v>0</v>
      </c>
      <c r="D392" s="57">
        <f t="shared" si="70"/>
        <v>0</v>
      </c>
      <c r="E392" s="57">
        <f t="shared" si="64"/>
        <v>0</v>
      </c>
      <c r="F392" s="58">
        <v>0</v>
      </c>
      <c r="G392" s="57">
        <f t="shared" si="71"/>
        <v>0</v>
      </c>
      <c r="H392" s="57">
        <f t="shared" si="65"/>
        <v>0</v>
      </c>
      <c r="I392" s="57">
        <v>0</v>
      </c>
      <c r="J392" s="57">
        <f t="shared" si="66"/>
        <v>0</v>
      </c>
      <c r="K392" s="57">
        <f t="shared" si="67"/>
        <v>0</v>
      </c>
      <c r="L392" s="57">
        <v>0</v>
      </c>
      <c r="M392" s="57">
        <f t="shared" si="68"/>
        <v>0</v>
      </c>
      <c r="N392" s="57">
        <f t="shared" si="69"/>
        <v>0</v>
      </c>
      <c r="O392" s="57">
        <v>0</v>
      </c>
    </row>
    <row r="393" spans="1:15" ht="30" customHeight="1">
      <c r="A393" s="54" t="s">
        <v>431</v>
      </c>
      <c r="B393" s="56">
        <v>959.8</v>
      </c>
      <c r="C393" s="56">
        <v>115.6</v>
      </c>
      <c r="D393" s="57">
        <f t="shared" si="70"/>
        <v>1203.7581247999999</v>
      </c>
      <c r="E393" s="57">
        <f t="shared" si="64"/>
        <v>1182.4736</v>
      </c>
      <c r="F393" s="57">
        <v>123.2</v>
      </c>
      <c r="G393" s="57">
        <f t="shared" si="71"/>
        <v>1356.7557824620799</v>
      </c>
      <c r="H393" s="57">
        <f t="shared" si="65"/>
        <v>1330.1527279039999</v>
      </c>
      <c r="I393" s="57">
        <v>110.5</v>
      </c>
      <c r="J393" s="57">
        <f t="shared" si="66"/>
        <v>1517.6398831464332</v>
      </c>
      <c r="K393" s="57">
        <f t="shared" si="67"/>
        <v>1473.4367797538187</v>
      </c>
      <c r="L393" s="57">
        <v>108.6</v>
      </c>
      <c r="M393" s="57">
        <f t="shared" si="68"/>
        <v>1697.6016204899372</v>
      </c>
      <c r="N393" s="57">
        <f t="shared" si="69"/>
        <v>1648.1569130970265</v>
      </c>
      <c r="O393" s="57">
        <v>108.6</v>
      </c>
    </row>
    <row r="394" spans="1:15" ht="30" customHeight="1">
      <c r="A394" s="54" t="s">
        <v>432</v>
      </c>
      <c r="B394" s="56">
        <v>289.3</v>
      </c>
      <c r="C394" s="56">
        <v>107.1</v>
      </c>
      <c r="D394" s="57">
        <f t="shared" si="70"/>
        <v>370.19580179999997</v>
      </c>
      <c r="E394" s="57">
        <f t="shared" si="64"/>
        <v>363.65010000000001</v>
      </c>
      <c r="F394" s="57">
        <v>125.7</v>
      </c>
      <c r="G394" s="57">
        <f t="shared" si="71"/>
        <v>414.22689046609196</v>
      </c>
      <c r="H394" s="57">
        <f t="shared" si="65"/>
        <v>406.10479457459996</v>
      </c>
      <c r="I394" s="57">
        <v>109.7</v>
      </c>
      <c r="J394" s="57">
        <f t="shared" si="66"/>
        <v>466.75914471500175</v>
      </c>
      <c r="K394" s="57">
        <f t="shared" si="67"/>
        <v>453.16421816990464</v>
      </c>
      <c r="L394" s="57">
        <v>109.4</v>
      </c>
      <c r="M394" s="57">
        <f t="shared" si="68"/>
        <v>525.9535394477582</v>
      </c>
      <c r="N394" s="57">
        <f t="shared" si="69"/>
        <v>510.6345043182119</v>
      </c>
      <c r="O394" s="57">
        <v>109.4</v>
      </c>
    </row>
    <row r="395" spans="1:15" ht="18" customHeight="1">
      <c r="A395" s="54" t="s">
        <v>433</v>
      </c>
      <c r="B395" s="56">
        <v>239.4</v>
      </c>
      <c r="C395" s="56">
        <v>118.2</v>
      </c>
      <c r="D395" s="57">
        <f t="shared" si="70"/>
        <v>283.19009039999997</v>
      </c>
      <c r="E395" s="57">
        <f t="shared" si="64"/>
        <v>278.18279999999999</v>
      </c>
      <c r="F395" s="58">
        <v>116.19999999999999</v>
      </c>
      <c r="G395" s="57">
        <f t="shared" si="71"/>
        <v>314.56188861451199</v>
      </c>
      <c r="H395" s="57">
        <f t="shared" si="65"/>
        <v>308.39400844559998</v>
      </c>
      <c r="I395" s="57">
        <v>108.9</v>
      </c>
      <c r="J395" s="57">
        <f t="shared" si="66"/>
        <v>356.3986198002421</v>
      </c>
      <c r="K395" s="57">
        <f t="shared" si="67"/>
        <v>346.0180774759632</v>
      </c>
      <c r="L395" s="57">
        <v>110</v>
      </c>
      <c r="M395" s="57">
        <f t="shared" si="68"/>
        <v>403.79963623367433</v>
      </c>
      <c r="N395" s="57">
        <f t="shared" si="69"/>
        <v>392.0384817802663</v>
      </c>
      <c r="O395" s="57">
        <v>110</v>
      </c>
    </row>
    <row r="396" spans="1:15" ht="18" customHeight="1">
      <c r="A396" s="54" t="s">
        <v>434</v>
      </c>
      <c r="B396" s="56">
        <v>513.5</v>
      </c>
      <c r="C396" s="56">
        <v>128.80000000000001</v>
      </c>
      <c r="D396" s="57">
        <f t="shared" si="70"/>
        <v>611.60930999999994</v>
      </c>
      <c r="E396" s="57">
        <f t="shared" si="64"/>
        <v>600.79499999999996</v>
      </c>
      <c r="F396" s="58">
        <v>117</v>
      </c>
      <c r="G396" s="57">
        <f t="shared" si="71"/>
        <v>677.4918648731998</v>
      </c>
      <c r="H396" s="57">
        <f t="shared" si="65"/>
        <v>664.20771065999986</v>
      </c>
      <c r="I396" s="57">
        <v>108.6</v>
      </c>
      <c r="J396" s="57">
        <f t="shared" si="66"/>
        <v>771.08736600543239</v>
      </c>
      <c r="K396" s="57">
        <f t="shared" si="67"/>
        <v>748.6285106848859</v>
      </c>
      <c r="L396" s="57">
        <v>110.5</v>
      </c>
      <c r="M396" s="57">
        <f t="shared" si="68"/>
        <v>877.61308561908288</v>
      </c>
      <c r="N396" s="57">
        <f t="shared" si="69"/>
        <v>852.05153943600283</v>
      </c>
      <c r="O396" s="57">
        <v>110.5</v>
      </c>
    </row>
    <row r="397" spans="1:15" ht="30" customHeight="1">
      <c r="A397" s="54" t="s">
        <v>435</v>
      </c>
      <c r="B397" s="56">
        <v>349.7</v>
      </c>
      <c r="C397" s="56">
        <v>120.1</v>
      </c>
      <c r="D397" s="57">
        <f t="shared" si="70"/>
        <v>416.51368199999996</v>
      </c>
      <c r="E397" s="57">
        <f t="shared" si="64"/>
        <v>409.149</v>
      </c>
      <c r="F397" s="58">
        <v>117</v>
      </c>
      <c r="G397" s="57">
        <f t="shared" si="71"/>
        <v>475.82523031679995</v>
      </c>
      <c r="H397" s="57">
        <f t="shared" si="65"/>
        <v>466.49532383999997</v>
      </c>
      <c r="I397" s="57">
        <v>112</v>
      </c>
      <c r="J397" s="57">
        <f t="shared" si="66"/>
        <v>537.63968598725546</v>
      </c>
      <c r="K397" s="57">
        <f t="shared" si="67"/>
        <v>521.98027765752954</v>
      </c>
      <c r="L397" s="57">
        <v>109.7</v>
      </c>
      <c r="M397" s="57">
        <f t="shared" si="68"/>
        <v>607.48445759385982</v>
      </c>
      <c r="N397" s="57">
        <f t="shared" si="69"/>
        <v>589.79073552801924</v>
      </c>
      <c r="O397" s="57">
        <v>109.7</v>
      </c>
    </row>
    <row r="398" spans="1:15" ht="30" customHeight="1">
      <c r="A398" s="54" t="s">
        <v>436</v>
      </c>
      <c r="B398" s="56">
        <v>424.5</v>
      </c>
      <c r="C398" s="56">
        <v>88.6</v>
      </c>
      <c r="D398" s="57">
        <f t="shared" si="70"/>
        <v>505.60497000000004</v>
      </c>
      <c r="E398" s="57">
        <f t="shared" si="64"/>
        <v>496.66500000000002</v>
      </c>
      <c r="F398" s="58">
        <v>117</v>
      </c>
      <c r="G398" s="57">
        <f t="shared" si="71"/>
        <v>618.86048327999993</v>
      </c>
      <c r="H398" s="57">
        <f t="shared" si="65"/>
        <v>606.72596399999998</v>
      </c>
      <c r="I398" s="57">
        <v>120</v>
      </c>
      <c r="J398" s="57">
        <f t="shared" si="66"/>
        <v>701.16892755623996</v>
      </c>
      <c r="K398" s="57">
        <f t="shared" si="67"/>
        <v>680.74653160799994</v>
      </c>
      <c r="L398" s="57">
        <v>110</v>
      </c>
      <c r="M398" s="57">
        <f t="shared" si="68"/>
        <v>786.48015097200778</v>
      </c>
      <c r="N398" s="57">
        <f t="shared" si="69"/>
        <v>763.5729621087454</v>
      </c>
      <c r="O398" s="57">
        <v>108.9</v>
      </c>
    </row>
    <row r="399" spans="1:15" ht="36.75" customHeight="1">
      <c r="A399" s="54" t="s">
        <v>437</v>
      </c>
      <c r="B399" s="56">
        <v>336.6</v>
      </c>
      <c r="C399" s="56">
        <v>8.4</v>
      </c>
      <c r="D399" s="57">
        <f t="shared" si="70"/>
        <v>399.19750200000004</v>
      </c>
      <c r="E399" s="57">
        <f t="shared" si="64"/>
        <v>392.13900000000001</v>
      </c>
      <c r="F399" s="58">
        <v>116.5</v>
      </c>
      <c r="G399" s="57">
        <f t="shared" si="71"/>
        <v>468.25866984600015</v>
      </c>
      <c r="H399" s="57">
        <f t="shared" si="65"/>
        <v>459.07712730000009</v>
      </c>
      <c r="I399" s="57">
        <v>115</v>
      </c>
      <c r="J399" s="57">
        <f t="shared" si="66"/>
        <v>532.94860508522515</v>
      </c>
      <c r="K399" s="57">
        <f t="shared" si="67"/>
        <v>517.4258301798302</v>
      </c>
      <c r="L399" s="57">
        <v>110.5</v>
      </c>
      <c r="M399" s="57">
        <f t="shared" si="68"/>
        <v>596.14565067623118</v>
      </c>
      <c r="N399" s="57">
        <f t="shared" si="69"/>
        <v>578.78218512255455</v>
      </c>
      <c r="O399" s="57">
        <v>108.6</v>
      </c>
    </row>
    <row r="400" spans="1:15" ht="36.75" customHeight="1">
      <c r="A400" s="54" t="s">
        <v>438</v>
      </c>
      <c r="B400" s="56">
        <v>340.8</v>
      </c>
      <c r="C400" s="56">
        <v>119.8</v>
      </c>
      <c r="D400" s="57">
        <f t="shared" si="70"/>
        <v>405.91324799999995</v>
      </c>
      <c r="E400" s="57">
        <f t="shared" si="64"/>
        <v>398.73599999999999</v>
      </c>
      <c r="F400" s="58">
        <v>117</v>
      </c>
      <c r="G400" s="57">
        <f t="shared" si="71"/>
        <v>452.95047517823991</v>
      </c>
      <c r="H400" s="57">
        <f t="shared" si="65"/>
        <v>444.06909331199995</v>
      </c>
      <c r="I400" s="57">
        <v>109.4</v>
      </c>
      <c r="J400" s="57">
        <f t="shared" si="66"/>
        <v>511.79327140864507</v>
      </c>
      <c r="K400" s="57">
        <f t="shared" si="67"/>
        <v>496.88667127052918</v>
      </c>
      <c r="L400" s="57">
        <v>109.7</v>
      </c>
      <c r="M400" s="57">
        <f t="shared" si="68"/>
        <v>576.69889408868937</v>
      </c>
      <c r="N400" s="57">
        <f t="shared" si="69"/>
        <v>559.90183892105767</v>
      </c>
      <c r="O400" s="57">
        <v>109.4</v>
      </c>
    </row>
    <row r="401" spans="1:15" ht="18" customHeight="1">
      <c r="A401" s="54" t="s">
        <v>439</v>
      </c>
      <c r="B401" s="56">
        <v>416.3</v>
      </c>
      <c r="C401" s="56">
        <v>111.5</v>
      </c>
      <c r="D401" s="57">
        <f t="shared" si="70"/>
        <v>489.48137700000001</v>
      </c>
      <c r="E401" s="57">
        <f t="shared" si="64"/>
        <v>480.82650000000001</v>
      </c>
      <c r="F401" s="58">
        <v>115.5</v>
      </c>
      <c r="G401" s="57">
        <f t="shared" si="71"/>
        <v>549.198104994</v>
      </c>
      <c r="H401" s="57">
        <f t="shared" si="65"/>
        <v>538.42951470000003</v>
      </c>
      <c r="I401" s="57">
        <v>110</v>
      </c>
      <c r="J401" s="57">
        <f t="shared" si="66"/>
        <v>616.01903842862009</v>
      </c>
      <c r="K401" s="57">
        <f t="shared" si="67"/>
        <v>598.07673633846605</v>
      </c>
      <c r="L401" s="57">
        <v>108.9</v>
      </c>
      <c r="M401" s="57">
        <f t="shared" si="68"/>
        <v>697.94957053962639</v>
      </c>
      <c r="N401" s="57">
        <f t="shared" si="69"/>
        <v>677.62094227148202</v>
      </c>
      <c r="O401" s="57">
        <v>110</v>
      </c>
    </row>
    <row r="402" spans="1:15" ht="35.25" customHeight="1">
      <c r="A402" s="54" t="s">
        <v>440</v>
      </c>
      <c r="B402" s="56">
        <v>664.9</v>
      </c>
      <c r="C402" s="56">
        <v>139.69999999999999</v>
      </c>
      <c r="D402" s="57">
        <f t="shared" si="70"/>
        <v>791.93579399999999</v>
      </c>
      <c r="E402" s="57">
        <f t="shared" si="64"/>
        <v>777.93299999999999</v>
      </c>
      <c r="F402" s="58">
        <v>117</v>
      </c>
      <c r="G402" s="57">
        <f t="shared" si="71"/>
        <v>892.59083341739995</v>
      </c>
      <c r="H402" s="57">
        <f t="shared" si="65"/>
        <v>875.08905236999999</v>
      </c>
      <c r="I402" s="57">
        <v>110.5</v>
      </c>
      <c r="J402" s="57">
        <f t="shared" si="66"/>
        <v>998.43425444403522</v>
      </c>
      <c r="K402" s="57">
        <f t="shared" si="67"/>
        <v>969.35364509129636</v>
      </c>
      <c r="L402" s="57">
        <v>108.6</v>
      </c>
      <c r="M402" s="57">
        <f t="shared" si="68"/>
        <v>1136.3679466954786</v>
      </c>
      <c r="N402" s="57">
        <f t="shared" si="69"/>
        <v>1103.2698511606588</v>
      </c>
      <c r="O402" s="57">
        <v>110.5</v>
      </c>
    </row>
    <row r="403" spans="1:15" ht="18" customHeight="1">
      <c r="A403" s="54" t="s">
        <v>441</v>
      </c>
      <c r="B403" s="56">
        <v>48</v>
      </c>
      <c r="C403" s="56">
        <v>101.1</v>
      </c>
      <c r="D403" s="57">
        <f t="shared" si="70"/>
        <v>60.689087999999998</v>
      </c>
      <c r="E403" s="57">
        <f t="shared" si="64"/>
        <v>59.616000000000007</v>
      </c>
      <c r="F403" s="57">
        <v>124.2</v>
      </c>
      <c r="G403" s="57">
        <f t="shared" si="71"/>
        <v>67.907448126719999</v>
      </c>
      <c r="H403" s="57">
        <f t="shared" si="65"/>
        <v>66.575929536000004</v>
      </c>
      <c r="I403" s="57">
        <v>109.7</v>
      </c>
      <c r="J403" s="57">
        <f t="shared" si="66"/>
        <v>76.519470698150627</v>
      </c>
      <c r="K403" s="57">
        <f t="shared" si="67"/>
        <v>74.29074825063168</v>
      </c>
      <c r="L403" s="57">
        <v>109.4</v>
      </c>
      <c r="M403" s="57">
        <f t="shared" si="68"/>
        <v>86.460115136547373</v>
      </c>
      <c r="N403" s="57">
        <f t="shared" si="69"/>
        <v>83.941859355871244</v>
      </c>
      <c r="O403" s="57">
        <v>109.7</v>
      </c>
    </row>
    <row r="404" spans="1:15" ht="29.25" customHeight="1">
      <c r="A404" s="54" t="s">
        <v>442</v>
      </c>
      <c r="B404" s="56">
        <v>560.9</v>
      </c>
      <c r="C404" s="56">
        <v>101.8</v>
      </c>
      <c r="D404" s="57">
        <f t="shared" si="70"/>
        <v>705.18030699999986</v>
      </c>
      <c r="E404" s="57">
        <f t="shared" si="64"/>
        <v>692.71149999999989</v>
      </c>
      <c r="F404" s="57">
        <v>123.5</v>
      </c>
      <c r="G404" s="57">
        <f t="shared" si="71"/>
        <v>783.30018140945981</v>
      </c>
      <c r="H404" s="57">
        <f t="shared" si="65"/>
        <v>767.94135432299981</v>
      </c>
      <c r="I404" s="57">
        <v>108.9</v>
      </c>
      <c r="J404" s="57">
        <f t="shared" si="66"/>
        <v>887.47910553691793</v>
      </c>
      <c r="K404" s="57">
        <f t="shared" si="67"/>
        <v>861.63019955040579</v>
      </c>
      <c r="L404" s="57">
        <v>110</v>
      </c>
      <c r="M404" s="57">
        <f t="shared" si="68"/>
        <v>995.45868830759468</v>
      </c>
      <c r="N404" s="57">
        <f t="shared" si="69"/>
        <v>966.46474592970367</v>
      </c>
      <c r="O404" s="57">
        <v>108.9</v>
      </c>
    </row>
    <row r="405" spans="1:15" ht="30" customHeight="1">
      <c r="A405" s="54" t="s">
        <v>443</v>
      </c>
      <c r="B405" s="56">
        <v>476.4</v>
      </c>
      <c r="C405" s="56">
        <v>104.8</v>
      </c>
      <c r="D405" s="57">
        <f t="shared" si="70"/>
        <v>602.82417359999988</v>
      </c>
      <c r="E405" s="57">
        <f t="shared" si="64"/>
        <v>592.16519999999991</v>
      </c>
      <c r="F405" s="57">
        <v>124.3</v>
      </c>
      <c r="G405" s="57">
        <f t="shared" si="71"/>
        <v>667.7603935801917</v>
      </c>
      <c r="H405" s="57">
        <f t="shared" si="65"/>
        <v>654.6670525295998</v>
      </c>
      <c r="I405" s="57">
        <v>108.6</v>
      </c>
      <c r="J405" s="57">
        <f t="shared" si="66"/>
        <v>760.01149195329538</v>
      </c>
      <c r="K405" s="57">
        <f t="shared" si="67"/>
        <v>737.87523490611193</v>
      </c>
      <c r="L405" s="57">
        <v>110.5</v>
      </c>
      <c r="M405" s="57">
        <f t="shared" si="68"/>
        <v>850.13365466911705</v>
      </c>
      <c r="N405" s="57">
        <f t="shared" si="69"/>
        <v>825.37248026127872</v>
      </c>
      <c r="O405" s="57">
        <v>108.6</v>
      </c>
    </row>
    <row r="406" spans="1:15" ht="40.5" customHeight="1">
      <c r="A406" s="54" t="s">
        <v>444</v>
      </c>
      <c r="B406" s="56">
        <v>153.9</v>
      </c>
      <c r="C406" s="56">
        <v>382.8</v>
      </c>
      <c r="D406" s="57">
        <f t="shared" si="70"/>
        <v>196.62110099999998</v>
      </c>
      <c r="E406" s="57">
        <f t="shared" si="64"/>
        <v>193.14449999999999</v>
      </c>
      <c r="F406" s="57">
        <v>125.5</v>
      </c>
      <c r="G406" s="57">
        <f t="shared" si="71"/>
        <v>220.60887532199996</v>
      </c>
      <c r="H406" s="57">
        <f t="shared" si="65"/>
        <v>216.28321109999996</v>
      </c>
      <c r="I406" s="57">
        <v>110</v>
      </c>
      <c r="J406" s="57">
        <f t="shared" si="66"/>
        <v>253.35826286355083</v>
      </c>
      <c r="K406" s="57">
        <f t="shared" si="67"/>
        <v>245.97889598402995</v>
      </c>
      <c r="L406" s="57">
        <v>111.5</v>
      </c>
      <c r="M406" s="57">
        <f t="shared" si="68"/>
        <v>285.48915775990639</v>
      </c>
      <c r="N406" s="57">
        <f t="shared" si="69"/>
        <v>277.17393957272463</v>
      </c>
      <c r="O406" s="57">
        <v>109.4</v>
      </c>
    </row>
    <row r="407" spans="1:15" ht="30" customHeight="1">
      <c r="A407" s="54" t="s">
        <v>445</v>
      </c>
      <c r="B407" s="56">
        <v>707.7</v>
      </c>
      <c r="C407" s="56">
        <v>175.2</v>
      </c>
      <c r="D407" s="57">
        <f t="shared" si="70"/>
        <v>875.332899</v>
      </c>
      <c r="E407" s="57">
        <f t="shared" si="64"/>
        <v>859.85550000000001</v>
      </c>
      <c r="F407" s="57">
        <v>121.5</v>
      </c>
      <c r="G407" s="57">
        <f t="shared" si="71"/>
        <v>982.123512678</v>
      </c>
      <c r="H407" s="57">
        <f t="shared" si="65"/>
        <v>962.8661889</v>
      </c>
      <c r="I407" s="57">
        <v>110</v>
      </c>
      <c r="J407" s="57">
        <f t="shared" si="66"/>
        <v>1112.745939864174</v>
      </c>
      <c r="K407" s="57">
        <f t="shared" si="67"/>
        <v>1080.3358639457999</v>
      </c>
      <c r="L407" s="57">
        <v>110</v>
      </c>
      <c r="M407" s="57">
        <f t="shared" si="68"/>
        <v>1260.7411498661093</v>
      </c>
      <c r="N407" s="57">
        <f t="shared" si="69"/>
        <v>1224.0205338505914</v>
      </c>
      <c r="O407" s="57">
        <v>110</v>
      </c>
    </row>
    <row r="408" spans="1:15" ht="30" customHeight="1">
      <c r="A408" s="54" t="s">
        <v>446</v>
      </c>
      <c r="B408" s="56">
        <v>168.3</v>
      </c>
      <c r="C408" s="56">
        <v>96.9</v>
      </c>
      <c r="D408" s="57">
        <f t="shared" si="70"/>
        <v>211.07782080000001</v>
      </c>
      <c r="E408" s="57">
        <f t="shared" si="64"/>
        <v>207.34560000000002</v>
      </c>
      <c r="F408" s="57">
        <v>123.2</v>
      </c>
      <c r="G408" s="57">
        <f t="shared" si="71"/>
        <v>237.90581182368004</v>
      </c>
      <c r="H408" s="57">
        <f t="shared" si="65"/>
        <v>233.24099198400003</v>
      </c>
      <c r="I408" s="57">
        <v>110.5</v>
      </c>
      <c r="J408" s="57">
        <f t="shared" si="66"/>
        <v>270.77249972712144</v>
      </c>
      <c r="K408" s="57">
        <f t="shared" si="67"/>
        <v>262.88592206516643</v>
      </c>
      <c r="L408" s="57">
        <v>110.5</v>
      </c>
      <c r="M408" s="57">
        <f t="shared" si="68"/>
        <v>308.17972056442329</v>
      </c>
      <c r="N408" s="57">
        <f t="shared" si="69"/>
        <v>299.20361219846922</v>
      </c>
      <c r="O408" s="57">
        <v>110.5</v>
      </c>
    </row>
    <row r="409" spans="1:15" ht="30" customHeight="1">
      <c r="A409" s="54" t="s">
        <v>447</v>
      </c>
      <c r="B409" s="56">
        <v>0</v>
      </c>
      <c r="C409" s="56">
        <v>0</v>
      </c>
      <c r="D409" s="57">
        <f t="shared" si="70"/>
        <v>0</v>
      </c>
      <c r="E409" s="57">
        <f t="shared" si="64"/>
        <v>0</v>
      </c>
      <c r="F409" s="57">
        <v>0</v>
      </c>
      <c r="G409" s="57">
        <f t="shared" si="71"/>
        <v>0</v>
      </c>
      <c r="H409" s="57">
        <f t="shared" si="65"/>
        <v>0</v>
      </c>
      <c r="I409" s="57">
        <v>0</v>
      </c>
      <c r="J409" s="57">
        <f t="shared" si="66"/>
        <v>0</v>
      </c>
      <c r="K409" s="57">
        <f t="shared" si="67"/>
        <v>0</v>
      </c>
      <c r="L409" s="57">
        <v>0</v>
      </c>
      <c r="M409" s="57">
        <f t="shared" si="68"/>
        <v>0</v>
      </c>
      <c r="N409" s="57">
        <f t="shared" si="69"/>
        <v>0</v>
      </c>
      <c r="O409" s="57">
        <v>0</v>
      </c>
    </row>
    <row r="410" spans="1:15" ht="45.75" customHeight="1">
      <c r="A410" s="54" t="s">
        <v>448</v>
      </c>
      <c r="B410" s="56">
        <v>486.3</v>
      </c>
      <c r="C410" s="56">
        <v>143</v>
      </c>
      <c r="D410" s="57">
        <f t="shared" si="70"/>
        <v>619.31180340000003</v>
      </c>
      <c r="E410" s="57">
        <f t="shared" si="64"/>
        <v>608.36130000000003</v>
      </c>
      <c r="F410" s="57">
        <v>125.1</v>
      </c>
      <c r="G410" s="57">
        <f t="shared" si="71"/>
        <v>687.91916498065211</v>
      </c>
      <c r="H410" s="57">
        <f t="shared" si="65"/>
        <v>674.43055390260008</v>
      </c>
      <c r="I410" s="57">
        <v>108.9</v>
      </c>
      <c r="J410" s="57">
        <f t="shared" si="66"/>
        <v>779.41241392307882</v>
      </c>
      <c r="K410" s="57">
        <f t="shared" si="67"/>
        <v>756.71108147871735</v>
      </c>
      <c r="L410" s="57">
        <v>110</v>
      </c>
      <c r="M410" s="57">
        <f t="shared" si="68"/>
        <v>874.24352232509989</v>
      </c>
      <c r="N410" s="57">
        <f t="shared" si="69"/>
        <v>848.78011876223286</v>
      </c>
      <c r="O410" s="57">
        <v>108.9</v>
      </c>
    </row>
    <row r="411" spans="1:15" ht="42.75" customHeight="1">
      <c r="A411" s="54" t="s">
        <v>449</v>
      </c>
      <c r="B411" s="56">
        <v>1524.5</v>
      </c>
      <c r="C411" s="56">
        <v>135.9</v>
      </c>
      <c r="D411" s="57">
        <f t="shared" si="70"/>
        <v>1933.7184859999998</v>
      </c>
      <c r="E411" s="57">
        <f t="shared" si="64"/>
        <v>1899.5269999999998</v>
      </c>
      <c r="F411" s="57">
        <v>124.6</v>
      </c>
      <c r="G411" s="57">
        <f t="shared" si="71"/>
        <v>2142.01864131192</v>
      </c>
      <c r="H411" s="57">
        <f t="shared" si="65"/>
        <v>2100.0182757959997</v>
      </c>
      <c r="I411" s="57">
        <v>108.6</v>
      </c>
      <c r="J411" s="57">
        <f t="shared" si="66"/>
        <v>2437.9385166091615</v>
      </c>
      <c r="K411" s="57">
        <f t="shared" si="67"/>
        <v>2366.9305986496715</v>
      </c>
      <c r="L411" s="57">
        <v>110.5</v>
      </c>
      <c r="M411" s="57">
        <f t="shared" si="68"/>
        <v>2727.0292659086758</v>
      </c>
      <c r="N411" s="57">
        <f t="shared" si="69"/>
        <v>2647.6012290375493</v>
      </c>
      <c r="O411" s="57">
        <v>108.6</v>
      </c>
    </row>
    <row r="412" spans="1:15" ht="42.75" customHeight="1">
      <c r="A412" s="54" t="s">
        <v>450</v>
      </c>
      <c r="B412" s="56">
        <v>358</v>
      </c>
      <c r="C412" s="56">
        <v>113.1</v>
      </c>
      <c r="D412" s="57">
        <f t="shared" si="70"/>
        <v>420.93281999999999</v>
      </c>
      <c r="E412" s="57">
        <f t="shared" si="64"/>
        <v>413.49</v>
      </c>
      <c r="F412" s="58">
        <v>115.5</v>
      </c>
      <c r="G412" s="57">
        <f t="shared" si="71"/>
        <v>471.85727256360008</v>
      </c>
      <c r="H412" s="57">
        <f t="shared" si="65"/>
        <v>462.60516918000002</v>
      </c>
      <c r="I412" s="57">
        <v>109.9</v>
      </c>
      <c r="J412" s="57">
        <f t="shared" si="66"/>
        <v>533.15625084233739</v>
      </c>
      <c r="K412" s="57">
        <f t="shared" si="67"/>
        <v>517.62742800226931</v>
      </c>
      <c r="L412" s="57">
        <v>109.7</v>
      </c>
      <c r="M412" s="57">
        <f t="shared" si="68"/>
        <v>600.77112657416262</v>
      </c>
      <c r="N412" s="57">
        <f t="shared" si="69"/>
        <v>583.2729384215171</v>
      </c>
      <c r="O412" s="57">
        <v>109.4</v>
      </c>
    </row>
    <row r="413" spans="1:15" ht="30" customHeight="1">
      <c r="A413" s="54" t="s">
        <v>451</v>
      </c>
      <c r="B413" s="56">
        <v>286</v>
      </c>
      <c r="C413" s="56">
        <v>116.4</v>
      </c>
      <c r="D413" s="57">
        <f t="shared" si="70"/>
        <v>340.64315999999997</v>
      </c>
      <c r="E413" s="57">
        <f t="shared" si="64"/>
        <v>334.62</v>
      </c>
      <c r="F413" s="58">
        <v>117</v>
      </c>
      <c r="G413" s="57">
        <f t="shared" si="71"/>
        <v>389.15074598399997</v>
      </c>
      <c r="H413" s="57">
        <f t="shared" si="65"/>
        <v>381.52033919999997</v>
      </c>
      <c r="I413" s="57">
        <v>112</v>
      </c>
      <c r="J413" s="57">
        <f t="shared" si="66"/>
        <v>436.49871724787323</v>
      </c>
      <c r="K413" s="57">
        <f t="shared" si="67"/>
        <v>423.78516237657595</v>
      </c>
      <c r="L413" s="57">
        <v>108.9</v>
      </c>
      <c r="M413" s="57">
        <f t="shared" si="68"/>
        <v>487.35954778159544</v>
      </c>
      <c r="N413" s="57">
        <f t="shared" si="69"/>
        <v>473.1646094966946</v>
      </c>
      <c r="O413" s="57">
        <v>108.4</v>
      </c>
    </row>
    <row r="414" spans="1:15" ht="30" customHeight="1">
      <c r="A414" s="54" t="s">
        <v>452</v>
      </c>
      <c r="B414" s="56">
        <v>413.3</v>
      </c>
      <c r="C414" s="56">
        <v>198.2</v>
      </c>
      <c r="D414" s="57">
        <f t="shared" si="70"/>
        <v>491.00287980000002</v>
      </c>
      <c r="E414" s="57">
        <f t="shared" si="64"/>
        <v>482.3211</v>
      </c>
      <c r="F414" s="58">
        <v>116.7</v>
      </c>
      <c r="G414" s="57">
        <f t="shared" si="71"/>
        <v>600.98752487520005</v>
      </c>
      <c r="H414" s="57">
        <f t="shared" si="65"/>
        <v>589.20345576</v>
      </c>
      <c r="I414" s="57">
        <v>120</v>
      </c>
      <c r="J414" s="57">
        <f t="shared" si="66"/>
        <v>672.25262557490134</v>
      </c>
      <c r="K414" s="57">
        <f t="shared" si="67"/>
        <v>652.67245201446724</v>
      </c>
      <c r="L414" s="57">
        <v>108.6</v>
      </c>
      <c r="M414" s="57">
        <f t="shared" si="68"/>
        <v>751.27592171123104</v>
      </c>
      <c r="N414" s="57">
        <f t="shared" si="69"/>
        <v>729.39409874876799</v>
      </c>
      <c r="O414" s="57">
        <v>108.5</v>
      </c>
    </row>
    <row r="415" spans="1:15" ht="30" customHeight="1">
      <c r="A415" s="54" t="s">
        <v>453</v>
      </c>
      <c r="B415" s="56">
        <v>19.8</v>
      </c>
      <c r="C415" s="56">
        <v>35</v>
      </c>
      <c r="D415" s="57">
        <f t="shared" si="70"/>
        <v>23.582988</v>
      </c>
      <c r="E415" s="57">
        <f t="shared" si="64"/>
        <v>23.166</v>
      </c>
      <c r="F415" s="58">
        <v>117</v>
      </c>
      <c r="G415" s="57">
        <f t="shared" si="71"/>
        <v>27.662844924000002</v>
      </c>
      <c r="H415" s="57">
        <f t="shared" si="65"/>
        <v>27.1204362</v>
      </c>
      <c r="I415" s="57">
        <v>115</v>
      </c>
      <c r="J415" s="57">
        <f t="shared" si="66"/>
        <v>31.171046917261684</v>
      </c>
      <c r="K415" s="57">
        <f t="shared" si="67"/>
        <v>30.263152346856003</v>
      </c>
      <c r="L415" s="57">
        <v>109.4</v>
      </c>
      <c r="M415" s="57">
        <f t="shared" si="68"/>
        <v>35.284689978932711</v>
      </c>
      <c r="N415" s="57">
        <f t="shared" si="69"/>
        <v>34.256980562070595</v>
      </c>
      <c r="O415" s="57">
        <v>109.9</v>
      </c>
    </row>
    <row r="416" spans="1:15" ht="50.25" customHeight="1">
      <c r="A416" s="54" t="s">
        <v>454</v>
      </c>
      <c r="B416" s="56">
        <v>998.1</v>
      </c>
      <c r="C416" s="56">
        <v>124.9</v>
      </c>
      <c r="D416" s="57">
        <f t="shared" si="70"/>
        <v>1188.7969860000001</v>
      </c>
      <c r="E416" s="57">
        <f t="shared" si="64"/>
        <v>1167.777</v>
      </c>
      <c r="F416" s="58">
        <v>117</v>
      </c>
      <c r="G416" s="57">
        <f t="shared" si="71"/>
        <v>1326.5547807376802</v>
      </c>
      <c r="H416" s="57">
        <f t="shared" si="65"/>
        <v>1300.5439026840002</v>
      </c>
      <c r="I416" s="57">
        <v>109.4</v>
      </c>
      <c r="J416" s="57">
        <f t="shared" si="66"/>
        <v>1502.9865665757918</v>
      </c>
      <c r="K416" s="57">
        <f t="shared" si="67"/>
        <v>1459.2102588114483</v>
      </c>
      <c r="L416" s="57">
        <v>110</v>
      </c>
      <c r="M416" s="57">
        <f t="shared" si="68"/>
        <v>1698.239551439653</v>
      </c>
      <c r="N416" s="57">
        <f t="shared" si="69"/>
        <v>1648.7762635336437</v>
      </c>
      <c r="O416" s="57">
        <v>109.7</v>
      </c>
    </row>
    <row r="417" spans="1:15" ht="30" customHeight="1">
      <c r="A417" s="54" t="s">
        <v>455</v>
      </c>
      <c r="B417" s="56">
        <v>616.70000000000005</v>
      </c>
      <c r="C417" s="56">
        <v>129.80000000000001</v>
      </c>
      <c r="D417" s="57">
        <f t="shared" si="70"/>
        <v>734.52670200000011</v>
      </c>
      <c r="E417" s="57">
        <f t="shared" si="64"/>
        <v>721.5390000000001</v>
      </c>
      <c r="F417" s="58">
        <v>117</v>
      </c>
      <c r="G417" s="57">
        <f t="shared" si="71"/>
        <v>824.13895964400001</v>
      </c>
      <c r="H417" s="57">
        <f t="shared" si="65"/>
        <v>807.97937220000006</v>
      </c>
      <c r="I417" s="57">
        <v>110</v>
      </c>
      <c r="J417" s="57">
        <f t="shared" si="66"/>
        <v>937.99375691881869</v>
      </c>
      <c r="K417" s="57">
        <f t="shared" si="67"/>
        <v>910.67355040662005</v>
      </c>
      <c r="L417" s="57">
        <v>110.5</v>
      </c>
      <c r="M417" s="57">
        <f t="shared" si="68"/>
        <v>1052.1194573231314</v>
      </c>
      <c r="N417" s="57">
        <f t="shared" si="69"/>
        <v>1021.4752012845936</v>
      </c>
      <c r="O417" s="57">
        <v>108.9</v>
      </c>
    </row>
    <row r="418" spans="1:15" ht="29.25" customHeight="1">
      <c r="A418" s="54" t="s">
        <v>456</v>
      </c>
      <c r="B418" s="56">
        <v>142.1</v>
      </c>
      <c r="C418" s="56">
        <v>86.6</v>
      </c>
      <c r="D418" s="57">
        <f t="shared" si="70"/>
        <v>0</v>
      </c>
      <c r="E418" s="57">
        <f t="shared" si="64"/>
        <v>0</v>
      </c>
      <c r="F418" s="58">
        <v>0</v>
      </c>
      <c r="G418" s="57">
        <f t="shared" si="71"/>
        <v>0</v>
      </c>
      <c r="H418" s="57">
        <f t="shared" si="65"/>
        <v>0</v>
      </c>
      <c r="I418" s="57">
        <v>110.5</v>
      </c>
      <c r="J418" s="57">
        <f t="shared" si="66"/>
        <v>0</v>
      </c>
      <c r="K418" s="57">
        <f t="shared" si="67"/>
        <v>0</v>
      </c>
      <c r="L418" s="57">
        <v>109.7</v>
      </c>
      <c r="M418" s="57">
        <f t="shared" si="68"/>
        <v>0</v>
      </c>
      <c r="N418" s="57">
        <f t="shared" si="69"/>
        <v>0</v>
      </c>
      <c r="O418" s="57">
        <v>108.6</v>
      </c>
    </row>
    <row r="419" spans="1:15" ht="30" customHeight="1">
      <c r="A419" s="54" t="s">
        <v>457</v>
      </c>
      <c r="B419" s="56">
        <v>287.89999999999998</v>
      </c>
      <c r="C419" s="56">
        <v>111.5</v>
      </c>
      <c r="D419" s="57">
        <f t="shared" si="70"/>
        <v>361.07727039999997</v>
      </c>
      <c r="E419" s="57">
        <f t="shared" si="64"/>
        <v>354.69279999999998</v>
      </c>
      <c r="F419" s="57">
        <v>123.2</v>
      </c>
      <c r="G419" s="57">
        <f t="shared" si="71"/>
        <v>404.02380094137595</v>
      </c>
      <c r="H419" s="57">
        <f t="shared" si="65"/>
        <v>396.10176562879997</v>
      </c>
      <c r="I419" s="57">
        <v>109.7</v>
      </c>
      <c r="J419" s="57">
        <f t="shared" si="66"/>
        <v>457.75896646657901</v>
      </c>
      <c r="K419" s="57">
        <f t="shared" si="67"/>
        <v>444.42618103551359</v>
      </c>
      <c r="L419" s="57">
        <v>110</v>
      </c>
      <c r="M419" s="57">
        <f t="shared" si="68"/>
        <v>515.81195859387049</v>
      </c>
      <c r="N419" s="57">
        <f t="shared" si="69"/>
        <v>500.78830931443741</v>
      </c>
      <c r="O419" s="57">
        <v>109.4</v>
      </c>
    </row>
    <row r="420" spans="1:15" ht="30" customHeight="1">
      <c r="A420" s="54" t="s">
        <v>458</v>
      </c>
      <c r="B420" s="56">
        <v>481.4</v>
      </c>
      <c r="C420" s="56">
        <v>134.4</v>
      </c>
      <c r="D420" s="57">
        <f t="shared" si="70"/>
        <v>616.01195639999992</v>
      </c>
      <c r="E420" s="57">
        <f t="shared" si="64"/>
        <v>605.11979999999994</v>
      </c>
      <c r="F420" s="57">
        <v>125.7</v>
      </c>
      <c r="G420" s="57">
        <f t="shared" si="71"/>
        <v>684.25376092999204</v>
      </c>
      <c r="H420" s="57">
        <f t="shared" si="65"/>
        <v>670.83702051959995</v>
      </c>
      <c r="I420" s="57">
        <v>108.9</v>
      </c>
      <c r="J420" s="57">
        <f t="shared" si="66"/>
        <v>778.7834180024704</v>
      </c>
      <c r="K420" s="57">
        <f t="shared" si="67"/>
        <v>756.10040582764123</v>
      </c>
      <c r="L420" s="57">
        <v>110.5</v>
      </c>
      <c r="M420" s="57">
        <f t="shared" si="68"/>
        <v>882.36161259679898</v>
      </c>
      <c r="N420" s="57">
        <f t="shared" si="69"/>
        <v>856.66175980271737</v>
      </c>
      <c r="O420" s="57">
        <v>110</v>
      </c>
    </row>
    <row r="421" spans="1:15" ht="30" customHeight="1">
      <c r="A421" s="54" t="s">
        <v>459</v>
      </c>
      <c r="B421" s="56">
        <v>654.5</v>
      </c>
      <c r="C421" s="56">
        <v>146.9</v>
      </c>
      <c r="D421" s="57">
        <f t="shared" si="70"/>
        <v>774.21852199999989</v>
      </c>
      <c r="E421" s="57">
        <f t="shared" si="64"/>
        <v>760.529</v>
      </c>
      <c r="F421" s="58">
        <v>116.19999999999999</v>
      </c>
      <c r="G421" s="57">
        <f t="shared" si="71"/>
        <v>857.61734118983975</v>
      </c>
      <c r="H421" s="57">
        <f t="shared" si="65"/>
        <v>840.80131489199982</v>
      </c>
      <c r="I421" s="57">
        <v>108.6</v>
      </c>
      <c r="J421" s="57">
        <f t="shared" si="66"/>
        <v>969.03040998381186</v>
      </c>
      <c r="K421" s="57">
        <f t="shared" si="67"/>
        <v>940.80622328525419</v>
      </c>
      <c r="L421" s="57">
        <v>109.7</v>
      </c>
      <c r="M421" s="57">
        <f t="shared" si="68"/>
        <v>1102.9019611230756</v>
      </c>
      <c r="N421" s="57">
        <f t="shared" si="69"/>
        <v>1070.7786030321122</v>
      </c>
      <c r="O421" s="57">
        <v>110.5</v>
      </c>
    </row>
    <row r="422" spans="1:15" ht="30" customHeight="1">
      <c r="A422" s="54" t="s">
        <v>460</v>
      </c>
      <c r="B422" s="56">
        <v>0</v>
      </c>
      <c r="C422" s="56">
        <v>0</v>
      </c>
      <c r="D422" s="57">
        <f t="shared" si="70"/>
        <v>0</v>
      </c>
      <c r="E422" s="57">
        <f t="shared" si="64"/>
        <v>0</v>
      </c>
      <c r="F422" s="58">
        <v>0</v>
      </c>
      <c r="G422" s="57">
        <f t="shared" si="71"/>
        <v>0</v>
      </c>
      <c r="H422" s="57">
        <f t="shared" si="65"/>
        <v>0</v>
      </c>
      <c r="I422" s="57">
        <v>110</v>
      </c>
      <c r="J422" s="57">
        <f t="shared" si="66"/>
        <v>0</v>
      </c>
      <c r="K422" s="57">
        <f t="shared" si="67"/>
        <v>0</v>
      </c>
      <c r="L422" s="57">
        <v>108.9</v>
      </c>
      <c r="M422" s="57">
        <f t="shared" si="68"/>
        <v>0</v>
      </c>
      <c r="N422" s="57">
        <f t="shared" si="69"/>
        <v>0</v>
      </c>
      <c r="O422" s="57">
        <v>109.7</v>
      </c>
    </row>
    <row r="423" spans="1:15" ht="35.25" customHeight="1">
      <c r="A423" s="54" t="s">
        <v>461</v>
      </c>
      <c r="B423" s="56">
        <v>223.7</v>
      </c>
      <c r="C423" s="56">
        <v>145</v>
      </c>
      <c r="D423" s="57">
        <f t="shared" si="70"/>
        <v>266.44012199999997</v>
      </c>
      <c r="E423" s="57">
        <f t="shared" si="64"/>
        <v>261.72899999999998</v>
      </c>
      <c r="F423" s="58">
        <v>117</v>
      </c>
      <c r="G423" s="57">
        <f t="shared" si="71"/>
        <v>298.94581688399995</v>
      </c>
      <c r="H423" s="57">
        <f t="shared" si="65"/>
        <v>293.08413419999999</v>
      </c>
      <c r="I423" s="57">
        <v>110</v>
      </c>
      <c r="J423" s="57">
        <f t="shared" si="66"/>
        <v>334.39481185010465</v>
      </c>
      <c r="K423" s="57">
        <f t="shared" si="67"/>
        <v>324.65515713602394</v>
      </c>
      <c r="L423" s="57">
        <v>108.6</v>
      </c>
      <c r="M423" s="57">
        <f t="shared" si="68"/>
        <v>375.08062860790693</v>
      </c>
      <c r="N423" s="57">
        <f t="shared" si="69"/>
        <v>364.15595010476397</v>
      </c>
      <c r="O423" s="57">
        <v>108.9</v>
      </c>
    </row>
    <row r="424" spans="1:15" ht="30" customHeight="1">
      <c r="A424" s="54" t="s">
        <v>462</v>
      </c>
      <c r="B424" s="56">
        <v>162.69999999999999</v>
      </c>
      <c r="C424" s="56">
        <v>135.80000000000001</v>
      </c>
      <c r="D424" s="57">
        <f t="shared" si="70"/>
        <v>193.78546199999997</v>
      </c>
      <c r="E424" s="57">
        <f t="shared" si="64"/>
        <v>190.35899999999998</v>
      </c>
      <c r="F424" s="58">
        <v>117</v>
      </c>
      <c r="G424" s="57">
        <f t="shared" si="71"/>
        <v>218.41559422019998</v>
      </c>
      <c r="H424" s="57">
        <f t="shared" si="65"/>
        <v>214.13293550999995</v>
      </c>
      <c r="I424" s="57">
        <v>110.5</v>
      </c>
      <c r="J424" s="57">
        <f t="shared" si="66"/>
        <v>246.11505987920572</v>
      </c>
      <c r="K424" s="57">
        <f t="shared" si="67"/>
        <v>238.94666007689878</v>
      </c>
      <c r="L424" s="57">
        <v>109.4</v>
      </c>
      <c r="M424" s="57">
        <f t="shared" si="68"/>
        <v>275.29938367968191</v>
      </c>
      <c r="N424" s="57">
        <f t="shared" si="69"/>
        <v>267.2809550288174</v>
      </c>
      <c r="O424" s="57">
        <v>108.6</v>
      </c>
    </row>
    <row r="425" spans="1:15" ht="38.25" customHeight="1">
      <c r="A425" s="54" t="s">
        <v>463</v>
      </c>
      <c r="B425" s="56">
        <v>186.7</v>
      </c>
      <c r="C425" s="56">
        <v>162.80000000000001</v>
      </c>
      <c r="D425" s="57">
        <f t="shared" si="70"/>
        <v>221.42059899999995</v>
      </c>
      <c r="E425" s="57">
        <f t="shared" si="64"/>
        <v>217.50549999999998</v>
      </c>
      <c r="F425" s="58">
        <v>116.5</v>
      </c>
      <c r="G425" s="57">
        <f t="shared" si="71"/>
        <v>247.75636504505994</v>
      </c>
      <c r="H425" s="57">
        <f t="shared" si="65"/>
        <v>242.89839710299995</v>
      </c>
      <c r="I425" s="57">
        <v>109.7</v>
      </c>
      <c r="J425" s="57">
        <f t="shared" si="66"/>
        <v>280.70796159605294</v>
      </c>
      <c r="K425" s="57">
        <f t="shared" si="67"/>
        <v>272.53200154956596</v>
      </c>
      <c r="L425" s="57">
        <v>110</v>
      </c>
      <c r="M425" s="57">
        <f t="shared" si="68"/>
        <v>316.30734528566444</v>
      </c>
      <c r="N425" s="57">
        <f t="shared" si="69"/>
        <v>307.09450998608196</v>
      </c>
      <c r="O425" s="57">
        <v>109.4</v>
      </c>
    </row>
    <row r="426" spans="1:15" ht="18" customHeight="1">
      <c r="A426" s="54" t="s">
        <v>464</v>
      </c>
      <c r="B426" s="56">
        <v>581</v>
      </c>
      <c r="C426" s="56">
        <v>105.8</v>
      </c>
      <c r="D426" s="57">
        <f t="shared" si="70"/>
        <v>742.27978999999993</v>
      </c>
      <c r="E426" s="57">
        <f t="shared" si="64"/>
        <v>729.15499999999997</v>
      </c>
      <c r="F426" s="57">
        <v>125.5</v>
      </c>
      <c r="G426" s="57">
        <f t="shared" si="71"/>
        <v>824.50954513620002</v>
      </c>
      <c r="H426" s="57">
        <f t="shared" si="65"/>
        <v>808.34269130999996</v>
      </c>
      <c r="I426" s="57">
        <v>108.9</v>
      </c>
      <c r="J426" s="57">
        <f t="shared" si="66"/>
        <v>938.4155387967661</v>
      </c>
      <c r="K426" s="57">
        <f t="shared" si="67"/>
        <v>911.083047375501</v>
      </c>
      <c r="L426" s="57">
        <v>110.5</v>
      </c>
      <c r="M426" s="57">
        <f t="shared" si="68"/>
        <v>1063.224805456736</v>
      </c>
      <c r="N426" s="57">
        <f t="shared" si="69"/>
        <v>1032.2570926764427</v>
      </c>
      <c r="O426" s="57">
        <v>110</v>
      </c>
    </row>
    <row r="427" spans="1:15" ht="30" customHeight="1">
      <c r="A427" s="54" t="s">
        <v>465</v>
      </c>
      <c r="B427" s="56">
        <v>547.6</v>
      </c>
      <c r="C427" s="56">
        <v>119.5</v>
      </c>
      <c r="D427" s="57">
        <f t="shared" si="70"/>
        <v>643.86260400000003</v>
      </c>
      <c r="E427" s="57">
        <f t="shared" si="64"/>
        <v>632.47800000000007</v>
      </c>
      <c r="F427" s="58">
        <v>115.5</v>
      </c>
      <c r="G427" s="57">
        <f t="shared" si="71"/>
        <v>713.21948370287998</v>
      </c>
      <c r="H427" s="57">
        <f t="shared" si="65"/>
        <v>699.234787944</v>
      </c>
      <c r="I427" s="57">
        <v>108.6</v>
      </c>
      <c r="J427" s="57">
        <f t="shared" si="66"/>
        <v>819.09691605857256</v>
      </c>
      <c r="K427" s="57">
        <f t="shared" si="67"/>
        <v>795.23972432871119</v>
      </c>
      <c r="L427" s="57">
        <v>111.5</v>
      </c>
      <c r="M427" s="57">
        <f t="shared" si="68"/>
        <v>932.25515501206439</v>
      </c>
      <c r="N427" s="57">
        <f t="shared" si="69"/>
        <v>905.10209224472271</v>
      </c>
      <c r="O427" s="57">
        <v>110.5</v>
      </c>
    </row>
    <row r="428" spans="1:15" ht="30" customHeight="1">
      <c r="A428" s="54" t="s">
        <v>466</v>
      </c>
      <c r="B428" s="56">
        <v>168.8</v>
      </c>
      <c r="C428" s="56">
        <v>120</v>
      </c>
      <c r="D428" s="57">
        <f t="shared" si="70"/>
        <v>201.05092800000003</v>
      </c>
      <c r="E428" s="57">
        <f t="shared" si="64"/>
        <v>197.49600000000001</v>
      </c>
      <c r="F428" s="58">
        <v>117</v>
      </c>
      <c r="G428" s="57">
        <f t="shared" si="71"/>
        <v>0</v>
      </c>
      <c r="H428" s="57">
        <f t="shared" si="65"/>
        <v>0</v>
      </c>
      <c r="I428" s="57">
        <v>0</v>
      </c>
      <c r="J428" s="57">
        <f t="shared" si="66"/>
        <v>0</v>
      </c>
      <c r="K428" s="57">
        <f t="shared" si="67"/>
        <v>0</v>
      </c>
      <c r="L428" s="57">
        <v>110</v>
      </c>
      <c r="M428" s="57">
        <f t="shared" si="68"/>
        <v>0</v>
      </c>
      <c r="N428" s="57">
        <f t="shared" si="69"/>
        <v>0</v>
      </c>
      <c r="O428" s="57">
        <v>109.7</v>
      </c>
    </row>
    <row r="429" spans="1:15" ht="30" customHeight="1">
      <c r="A429" s="54" t="s">
        <v>467</v>
      </c>
      <c r="B429" s="56">
        <v>516.4</v>
      </c>
      <c r="C429" s="56">
        <v>113.1</v>
      </c>
      <c r="D429" s="57">
        <f t="shared" si="70"/>
        <v>613.4862983999999</v>
      </c>
      <c r="E429" s="57">
        <f t="shared" si="64"/>
        <v>602.63879999999995</v>
      </c>
      <c r="F429" s="58">
        <v>116.7</v>
      </c>
      <c r="G429" s="57">
        <f t="shared" si="71"/>
        <v>750.90722924159991</v>
      </c>
      <c r="H429" s="57">
        <f t="shared" si="65"/>
        <v>736.1835580799999</v>
      </c>
      <c r="I429" s="57">
        <v>120</v>
      </c>
      <c r="J429" s="57">
        <f t="shared" si="66"/>
        <v>854.64506296132686</v>
      </c>
      <c r="K429" s="57">
        <f t="shared" si="67"/>
        <v>829.75248831196791</v>
      </c>
      <c r="L429" s="57">
        <v>110.5</v>
      </c>
      <c r="M429" s="57">
        <f t="shared" si="68"/>
        <v>958.62972777183154</v>
      </c>
      <c r="N429" s="57">
        <f t="shared" si="69"/>
        <v>930.70847356488503</v>
      </c>
      <c r="O429" s="57">
        <v>108.9</v>
      </c>
    </row>
    <row r="430" spans="1:15" ht="29.25" customHeight="1">
      <c r="A430" s="54" t="s">
        <v>468</v>
      </c>
      <c r="B430" s="56">
        <v>778.5</v>
      </c>
      <c r="C430" s="56">
        <v>120.7</v>
      </c>
      <c r="D430" s="57">
        <f t="shared" si="70"/>
        <v>927.24020999999993</v>
      </c>
      <c r="E430" s="57">
        <f t="shared" si="64"/>
        <v>910.84500000000003</v>
      </c>
      <c r="F430" s="58">
        <v>117</v>
      </c>
      <c r="G430" s="57">
        <f t="shared" si="71"/>
        <v>1040.3635156199998</v>
      </c>
      <c r="H430" s="57">
        <f t="shared" si="65"/>
        <v>1019.9642309999998</v>
      </c>
      <c r="I430" s="57">
        <v>110</v>
      </c>
      <c r="J430" s="57">
        <f t="shared" si="66"/>
        <v>1178.7318631974597</v>
      </c>
      <c r="K430" s="57">
        <f t="shared" si="67"/>
        <v>1144.3998671819998</v>
      </c>
      <c r="L430" s="57">
        <v>110</v>
      </c>
      <c r="M430" s="57">
        <f t="shared" si="68"/>
        <v>1318.5058875354143</v>
      </c>
      <c r="N430" s="57">
        <f t="shared" si="69"/>
        <v>1280.1028034324411</v>
      </c>
      <c r="O430" s="57">
        <v>108.6</v>
      </c>
    </row>
    <row r="431" spans="1:15" ht="30" customHeight="1">
      <c r="A431" s="54" t="s">
        <v>469</v>
      </c>
      <c r="B431" s="56">
        <v>211.9</v>
      </c>
      <c r="C431" s="56">
        <v>60.7</v>
      </c>
      <c r="D431" s="57">
        <f t="shared" si="70"/>
        <v>252.38561399999998</v>
      </c>
      <c r="E431" s="57">
        <f t="shared" si="64"/>
        <v>247.923</v>
      </c>
      <c r="F431" s="58">
        <v>117</v>
      </c>
      <c r="G431" s="57">
        <f t="shared" si="71"/>
        <v>281.63205895031996</v>
      </c>
      <c r="H431" s="57">
        <f t="shared" si="65"/>
        <v>276.10986171599995</v>
      </c>
      <c r="I431" s="57">
        <v>109.4</v>
      </c>
      <c r="J431" s="57">
        <f t="shared" si="66"/>
        <v>320.53952789430667</v>
      </c>
      <c r="K431" s="57">
        <f t="shared" si="67"/>
        <v>311.20342514010355</v>
      </c>
      <c r="L431" s="57">
        <v>110.5</v>
      </c>
      <c r="M431" s="57">
        <f t="shared" si="68"/>
        <v>361.19035082186269</v>
      </c>
      <c r="N431" s="57">
        <f t="shared" si="69"/>
        <v>350.6702435163715</v>
      </c>
      <c r="O431" s="57">
        <v>109.4</v>
      </c>
    </row>
    <row r="432" spans="1:15" ht="30" customHeight="1">
      <c r="A432" s="54" t="s">
        <v>470</v>
      </c>
      <c r="B432" s="56">
        <v>258.2</v>
      </c>
      <c r="C432" s="56">
        <v>182.1</v>
      </c>
      <c r="D432" s="57">
        <f t="shared" si="70"/>
        <v>307.53169200000002</v>
      </c>
      <c r="E432" s="57">
        <f t="shared" si="64"/>
        <v>302.09399999999999</v>
      </c>
      <c r="F432" s="58">
        <v>117</v>
      </c>
      <c r="G432" s="57">
        <f t="shared" si="71"/>
        <v>345.05055842400003</v>
      </c>
      <c r="H432" s="57">
        <f t="shared" si="65"/>
        <v>338.28486120000002</v>
      </c>
      <c r="I432" s="57">
        <v>110</v>
      </c>
      <c r="J432" s="57">
        <f t="shared" si="66"/>
        <v>389.87607646886187</v>
      </c>
      <c r="K432" s="57">
        <f t="shared" si="67"/>
        <v>378.52046259112802</v>
      </c>
      <c r="L432" s="57">
        <v>109.7</v>
      </c>
      <c r="M432" s="57">
        <f t="shared" si="68"/>
        <v>441.72959463922047</v>
      </c>
      <c r="N432" s="57">
        <f t="shared" si="69"/>
        <v>428.86368411574801</v>
      </c>
      <c r="O432" s="57">
        <v>110</v>
      </c>
    </row>
    <row r="433" spans="1:15" ht="30" customHeight="1">
      <c r="A433" s="54" t="s">
        <v>471</v>
      </c>
      <c r="B433" s="56">
        <v>445.1</v>
      </c>
      <c r="C433" s="56">
        <v>113.4</v>
      </c>
      <c r="D433" s="57">
        <f t="shared" si="70"/>
        <v>0</v>
      </c>
      <c r="E433" s="57">
        <f t="shared" si="64"/>
        <v>0</v>
      </c>
      <c r="F433" s="58">
        <v>0</v>
      </c>
      <c r="G433" s="57">
        <f t="shared" si="71"/>
        <v>0</v>
      </c>
      <c r="H433" s="57">
        <f t="shared" si="65"/>
        <v>0</v>
      </c>
      <c r="I433" s="57">
        <v>110.5</v>
      </c>
      <c r="J433" s="57">
        <f t="shared" si="66"/>
        <v>0</v>
      </c>
      <c r="K433" s="57">
        <f t="shared" si="67"/>
        <v>0</v>
      </c>
      <c r="L433" s="57">
        <v>108.9</v>
      </c>
      <c r="M433" s="57">
        <f t="shared" si="68"/>
        <v>0</v>
      </c>
      <c r="N433" s="57">
        <f t="shared" si="69"/>
        <v>0</v>
      </c>
      <c r="O433" s="57">
        <v>110.5</v>
      </c>
    </row>
    <row r="434" spans="1:15" ht="30" customHeight="1">
      <c r="A434" s="54" t="s">
        <v>472</v>
      </c>
      <c r="B434" s="56">
        <v>225.2</v>
      </c>
      <c r="C434" s="56">
        <v>92.1</v>
      </c>
      <c r="D434" s="57">
        <f t="shared" si="70"/>
        <v>282.44043519999997</v>
      </c>
      <c r="E434" s="57">
        <f t="shared" si="64"/>
        <v>277.44639999999998</v>
      </c>
      <c r="F434" s="57">
        <v>123.2</v>
      </c>
      <c r="G434" s="57">
        <f t="shared" si="71"/>
        <v>316.03390056268802</v>
      </c>
      <c r="H434" s="57">
        <f t="shared" si="65"/>
        <v>309.8371574144</v>
      </c>
      <c r="I434" s="57">
        <v>109.7</v>
      </c>
      <c r="J434" s="57">
        <f t="shared" si="66"/>
        <v>353.5092004914116</v>
      </c>
      <c r="K434" s="57">
        <f t="shared" si="67"/>
        <v>343.21281601107921</v>
      </c>
      <c r="L434" s="57">
        <v>108.6</v>
      </c>
      <c r="M434" s="57">
        <f t="shared" si="68"/>
        <v>399.43358072725096</v>
      </c>
      <c r="N434" s="57">
        <f t="shared" si="69"/>
        <v>387.79959293907859</v>
      </c>
      <c r="O434" s="57">
        <v>109.7</v>
      </c>
    </row>
    <row r="435" spans="1:15" ht="29.25" customHeight="1">
      <c r="A435" s="54" t="s">
        <v>473</v>
      </c>
      <c r="B435" s="56">
        <v>508</v>
      </c>
      <c r="C435" s="56">
        <v>104.7</v>
      </c>
      <c r="D435" s="57">
        <f t="shared" si="70"/>
        <v>650.05000800000005</v>
      </c>
      <c r="E435" s="57">
        <f t="shared" si="64"/>
        <v>638.55600000000004</v>
      </c>
      <c r="F435" s="57">
        <v>125.7</v>
      </c>
      <c r="G435" s="57">
        <f t="shared" si="71"/>
        <v>722.06254788624005</v>
      </c>
      <c r="H435" s="57">
        <f t="shared" si="65"/>
        <v>707.90445871200006</v>
      </c>
      <c r="I435" s="57">
        <v>108.9</v>
      </c>
      <c r="J435" s="57">
        <f t="shared" si="66"/>
        <v>813.63452020917305</v>
      </c>
      <c r="K435" s="57">
        <f t="shared" si="67"/>
        <v>789.9364273875467</v>
      </c>
      <c r="L435" s="57">
        <v>109.4</v>
      </c>
      <c r="M435" s="57">
        <f t="shared" si="68"/>
        <v>912.62943228302322</v>
      </c>
      <c r="N435" s="57">
        <f t="shared" si="69"/>
        <v>886.04799250778944</v>
      </c>
      <c r="O435" s="57">
        <v>108.9</v>
      </c>
    </row>
    <row r="436" spans="1:15" ht="30" customHeight="1">
      <c r="A436" s="54" t="s">
        <v>474</v>
      </c>
      <c r="B436" s="56">
        <v>503.5</v>
      </c>
      <c r="C436" s="56">
        <v>189</v>
      </c>
      <c r="D436" s="57">
        <f t="shared" si="70"/>
        <v>595.598206</v>
      </c>
      <c r="E436" s="57">
        <f t="shared" si="64"/>
        <v>585.06700000000001</v>
      </c>
      <c r="F436" s="58">
        <v>116.19999999999999</v>
      </c>
      <c r="G436" s="57">
        <f t="shared" si="71"/>
        <v>659.75604475032003</v>
      </c>
      <c r="H436" s="57">
        <f t="shared" si="65"/>
        <v>646.81965171599995</v>
      </c>
      <c r="I436" s="57">
        <v>108.6</v>
      </c>
      <c r="J436" s="57">
        <f t="shared" si="66"/>
        <v>747.50359870211264</v>
      </c>
      <c r="K436" s="57">
        <f t="shared" si="67"/>
        <v>725.73164922535204</v>
      </c>
      <c r="L436" s="57">
        <v>110</v>
      </c>
      <c r="M436" s="57">
        <f t="shared" si="68"/>
        <v>836.14257543620897</v>
      </c>
      <c r="N436" s="57">
        <f t="shared" si="69"/>
        <v>811.78890819049423</v>
      </c>
      <c r="O436" s="57">
        <v>108.6</v>
      </c>
    </row>
    <row r="437" spans="1:15" ht="30" customHeight="1">
      <c r="A437" s="54" t="s">
        <v>475</v>
      </c>
      <c r="B437" s="56">
        <v>546.79999999999995</v>
      </c>
      <c r="C437" s="56">
        <v>124.6</v>
      </c>
      <c r="D437" s="57">
        <f t="shared" si="70"/>
        <v>651.27160799999979</v>
      </c>
      <c r="E437" s="57">
        <f t="shared" si="64"/>
        <v>639.75599999999986</v>
      </c>
      <c r="F437" s="58">
        <v>117</v>
      </c>
      <c r="G437" s="57">
        <f t="shared" si="71"/>
        <v>730.7267441759999</v>
      </c>
      <c r="H437" s="57">
        <f t="shared" si="65"/>
        <v>716.39876879999986</v>
      </c>
      <c r="I437" s="57">
        <v>110</v>
      </c>
      <c r="J437" s="57">
        <f t="shared" si="66"/>
        <v>831.67664388391438</v>
      </c>
      <c r="K437" s="57">
        <f t="shared" si="67"/>
        <v>807.45305231447992</v>
      </c>
      <c r="L437" s="57">
        <v>110.5</v>
      </c>
      <c r="M437" s="57">
        <f t="shared" si="68"/>
        <v>937.14987586127245</v>
      </c>
      <c r="N437" s="57">
        <f t="shared" si="69"/>
        <v>909.85424840900237</v>
      </c>
      <c r="O437" s="57">
        <v>109.4</v>
      </c>
    </row>
    <row r="438" spans="1:15" ht="30" customHeight="1">
      <c r="A438" s="54" t="s">
        <v>476</v>
      </c>
      <c r="B438" s="56">
        <v>405</v>
      </c>
      <c r="C438" s="56">
        <v>132.5</v>
      </c>
      <c r="D438" s="57">
        <f t="shared" si="70"/>
        <v>482.3793</v>
      </c>
      <c r="E438" s="57">
        <f t="shared" si="64"/>
        <v>473.85</v>
      </c>
      <c r="F438" s="58">
        <v>117</v>
      </c>
      <c r="G438" s="57">
        <f t="shared" si="71"/>
        <v>541.22957459999998</v>
      </c>
      <c r="H438" s="57">
        <f t="shared" si="65"/>
        <v>530.61722999999995</v>
      </c>
      <c r="I438" s="57">
        <v>110</v>
      </c>
      <c r="J438" s="57">
        <f t="shared" si="66"/>
        <v>611.54070863628613</v>
      </c>
      <c r="K438" s="57">
        <f t="shared" si="67"/>
        <v>593.72884333620004</v>
      </c>
      <c r="L438" s="57">
        <v>109.7</v>
      </c>
      <c r="M438" s="57">
        <f t="shared" si="68"/>
        <v>682.79743200658618</v>
      </c>
      <c r="N438" s="57">
        <f t="shared" si="69"/>
        <v>662.91012816173418</v>
      </c>
      <c r="O438" s="57">
        <v>108.4</v>
      </c>
    </row>
    <row r="439" spans="1:15" ht="30" customHeight="1">
      <c r="A439" s="54" t="s">
        <v>477</v>
      </c>
      <c r="B439" s="56">
        <v>724.1</v>
      </c>
      <c r="C439" s="56">
        <v>100</v>
      </c>
      <c r="D439" s="57">
        <f t="shared" si="70"/>
        <v>862.4465459999999</v>
      </c>
      <c r="E439" s="57">
        <f t="shared" si="64"/>
        <v>847.197</v>
      </c>
      <c r="F439" s="58">
        <v>117</v>
      </c>
      <c r="G439" s="57">
        <f t="shared" si="71"/>
        <v>972.06350199659983</v>
      </c>
      <c r="H439" s="57">
        <f t="shared" si="65"/>
        <v>953.00343332999978</v>
      </c>
      <c r="I439" s="57">
        <v>110.5</v>
      </c>
      <c r="J439" s="57">
        <f t="shared" si="66"/>
        <v>1101.3479477621474</v>
      </c>
      <c r="K439" s="57">
        <f t="shared" si="67"/>
        <v>1069.2698521962598</v>
      </c>
      <c r="L439" s="57">
        <v>110</v>
      </c>
      <c r="M439" s="57">
        <f t="shared" si="68"/>
        <v>1230.8113990215879</v>
      </c>
      <c r="N439" s="57">
        <f t="shared" si="69"/>
        <v>1194.9625233219299</v>
      </c>
      <c r="O439" s="57">
        <v>108.5</v>
      </c>
    </row>
    <row r="440" spans="1:15" ht="29.25" customHeight="1">
      <c r="A440" s="54" t="s">
        <v>478</v>
      </c>
      <c r="B440" s="56">
        <v>800</v>
      </c>
      <c r="C440" s="56">
        <v>143.9</v>
      </c>
      <c r="D440" s="57">
        <f t="shared" si="70"/>
        <v>948.77599999999995</v>
      </c>
      <c r="E440" s="57">
        <f t="shared" si="64"/>
        <v>932</v>
      </c>
      <c r="F440" s="58">
        <v>116.5</v>
      </c>
      <c r="G440" s="57">
        <f t="shared" si="71"/>
        <v>1061.6234174400001</v>
      </c>
      <c r="H440" s="57">
        <f t="shared" si="65"/>
        <v>1040.807272</v>
      </c>
      <c r="I440" s="57">
        <v>109.7</v>
      </c>
      <c r="J440" s="57">
        <f t="shared" si="66"/>
        <v>1208.2866925593362</v>
      </c>
      <c r="K440" s="57">
        <f t="shared" si="67"/>
        <v>1173.0938762712001</v>
      </c>
      <c r="L440" s="57">
        <v>110.5</v>
      </c>
      <c r="M440" s="57">
        <f t="shared" si="68"/>
        <v>1367.7442873763919</v>
      </c>
      <c r="N440" s="57">
        <f t="shared" si="69"/>
        <v>1327.9070751227107</v>
      </c>
      <c r="O440" s="57">
        <v>109.9</v>
      </c>
    </row>
    <row r="441" spans="1:15" ht="30" customHeight="1">
      <c r="A441" s="54" t="s">
        <v>479</v>
      </c>
      <c r="B441" s="56">
        <v>185.4</v>
      </c>
      <c r="C441" s="56">
        <v>144.80000000000001</v>
      </c>
      <c r="D441" s="57">
        <f t="shared" si="70"/>
        <v>217.991466</v>
      </c>
      <c r="E441" s="57">
        <f t="shared" si="64"/>
        <v>214.137</v>
      </c>
      <c r="F441" s="58">
        <v>115.5</v>
      </c>
      <c r="G441" s="57">
        <f t="shared" si="71"/>
        <v>242.14056060348</v>
      </c>
      <c r="H441" s="57">
        <f t="shared" si="65"/>
        <v>237.39270647399999</v>
      </c>
      <c r="I441" s="57">
        <v>108.9</v>
      </c>
      <c r="J441" s="57">
        <f t="shared" si="66"/>
        <v>273.59704083147807</v>
      </c>
      <c r="K441" s="57">
        <f t="shared" si="67"/>
        <v>265.62819498201753</v>
      </c>
      <c r="L441" s="57">
        <v>109.7</v>
      </c>
      <c r="M441" s="57">
        <f t="shared" si="68"/>
        <v>309.14003240589534</v>
      </c>
      <c r="N441" s="57">
        <f t="shared" si="69"/>
        <v>300.13595379213143</v>
      </c>
      <c r="O441" s="57">
        <v>109.7</v>
      </c>
    </row>
    <row r="442" spans="1:15" ht="30" customHeight="1">
      <c r="A442" s="54" t="s">
        <v>480</v>
      </c>
      <c r="B442" s="56">
        <v>310.39999999999998</v>
      </c>
      <c r="C442" s="56">
        <v>293.7</v>
      </c>
      <c r="D442" s="57">
        <f t="shared" si="70"/>
        <v>369.70502399999992</v>
      </c>
      <c r="E442" s="57">
        <f t="shared" si="64"/>
        <v>363.16799999999995</v>
      </c>
      <c r="F442" s="58">
        <v>117</v>
      </c>
      <c r="G442" s="57">
        <f t="shared" si="71"/>
        <v>409.52964918527982</v>
      </c>
      <c r="H442" s="57">
        <f t="shared" si="65"/>
        <v>401.49965606399985</v>
      </c>
      <c r="I442" s="57">
        <v>108.6</v>
      </c>
      <c r="J442" s="57">
        <f t="shared" si="66"/>
        <v>459.35712160165281</v>
      </c>
      <c r="K442" s="57">
        <f t="shared" si="67"/>
        <v>445.97778796276975</v>
      </c>
      <c r="L442" s="57">
        <v>108.9</v>
      </c>
      <c r="M442" s="57">
        <f t="shared" si="68"/>
        <v>515.24710258692585</v>
      </c>
      <c r="N442" s="57">
        <f t="shared" si="69"/>
        <v>500.23990542419989</v>
      </c>
      <c r="O442" s="57">
        <v>108.9</v>
      </c>
    </row>
    <row r="443" spans="1:15" ht="30" customHeight="1">
      <c r="A443" s="54" t="s">
        <v>481</v>
      </c>
      <c r="B443" s="56">
        <v>150.5</v>
      </c>
      <c r="C443" s="56">
        <v>103.1</v>
      </c>
      <c r="D443" s="57">
        <f t="shared" si="70"/>
        <v>178.79490300000001</v>
      </c>
      <c r="E443" s="57">
        <f t="shared" si="64"/>
        <v>175.63350000000003</v>
      </c>
      <c r="F443" s="58">
        <v>116.7</v>
      </c>
      <c r="G443" s="57">
        <f t="shared" si="71"/>
        <v>200.42551036494007</v>
      </c>
      <c r="H443" s="57">
        <f t="shared" si="65"/>
        <v>196.49559839700004</v>
      </c>
      <c r="I443" s="57">
        <v>109.9</v>
      </c>
      <c r="J443" s="57">
        <f t="shared" si="66"/>
        <v>224.19196738401465</v>
      </c>
      <c r="K443" s="57">
        <f t="shared" si="67"/>
        <v>217.66210425632488</v>
      </c>
      <c r="L443" s="57">
        <v>108.6</v>
      </c>
      <c r="M443" s="57">
        <f t="shared" si="68"/>
        <v>250.77665087641108</v>
      </c>
      <c r="N443" s="57">
        <f t="shared" si="69"/>
        <v>243.47247657903989</v>
      </c>
      <c r="O443" s="57">
        <v>108.6</v>
      </c>
    </row>
    <row r="444" spans="1:15" ht="30" customHeight="1">
      <c r="A444" s="54" t="s">
        <v>482</v>
      </c>
      <c r="B444" s="56">
        <v>240.4</v>
      </c>
      <c r="C444" s="56">
        <v>278.60000000000002</v>
      </c>
      <c r="D444" s="57">
        <f t="shared" si="70"/>
        <v>286.33082399999995</v>
      </c>
      <c r="E444" s="57">
        <f t="shared" si="64"/>
        <v>281.26799999999997</v>
      </c>
      <c r="F444" s="58">
        <v>117</v>
      </c>
      <c r="G444" s="57">
        <f t="shared" si="71"/>
        <v>335.86605655199992</v>
      </c>
      <c r="H444" s="57">
        <f t="shared" si="65"/>
        <v>329.28044759999995</v>
      </c>
      <c r="I444" s="57">
        <v>115</v>
      </c>
      <c r="J444" s="57">
        <f t="shared" si="66"/>
        <v>378.46058984392459</v>
      </c>
      <c r="K444" s="57">
        <f t="shared" si="67"/>
        <v>367.43746586788797</v>
      </c>
      <c r="L444" s="57">
        <v>109.4</v>
      </c>
      <c r="M444" s="57">
        <f t="shared" si="68"/>
        <v>426.4569618479311</v>
      </c>
      <c r="N444" s="57">
        <f t="shared" si="69"/>
        <v>414.03588528925349</v>
      </c>
      <c r="O444" s="57">
        <v>109.4</v>
      </c>
    </row>
    <row r="445" spans="1:15" ht="24.75" customHeight="1">
      <c r="A445" s="54" t="s">
        <v>483</v>
      </c>
      <c r="B445" s="56">
        <v>12289.1</v>
      </c>
      <c r="C445" s="56">
        <v>646794.69999999995</v>
      </c>
      <c r="D445" s="57">
        <f t="shared" si="70"/>
        <v>14637.055445999998</v>
      </c>
      <c r="E445" s="57">
        <f t="shared" si="64"/>
        <v>14378.246999999999</v>
      </c>
      <c r="F445" s="58">
        <v>117</v>
      </c>
      <c r="G445" s="57">
        <f t="shared" si="71"/>
        <v>17915.755865903997</v>
      </c>
      <c r="H445" s="57">
        <f t="shared" si="65"/>
        <v>17564.466535199997</v>
      </c>
      <c r="I445" s="57">
        <v>120</v>
      </c>
      <c r="J445" s="57">
        <f t="shared" si="66"/>
        <v>20298.55139606923</v>
      </c>
      <c r="K445" s="57">
        <f t="shared" si="67"/>
        <v>19707.331452494396</v>
      </c>
      <c r="L445" s="57">
        <v>110</v>
      </c>
      <c r="M445" s="57">
        <f t="shared" si="68"/>
        <v>22998.258731746435</v>
      </c>
      <c r="N445" s="57">
        <f t="shared" si="69"/>
        <v>22328.406535676153</v>
      </c>
      <c r="O445" s="57">
        <v>110</v>
      </c>
    </row>
    <row r="446" spans="1:15" ht="18" customHeight="1">
      <c r="A446" s="54" t="s">
        <v>484</v>
      </c>
      <c r="B446" s="56">
        <v>0</v>
      </c>
      <c r="C446" s="56">
        <v>0</v>
      </c>
      <c r="D446" s="57">
        <f t="shared" si="70"/>
        <v>0</v>
      </c>
      <c r="E446" s="57">
        <f t="shared" si="64"/>
        <v>0</v>
      </c>
      <c r="F446" s="58">
        <v>117</v>
      </c>
      <c r="G446" s="57">
        <f t="shared" si="71"/>
        <v>0</v>
      </c>
      <c r="H446" s="57">
        <f t="shared" si="65"/>
        <v>0</v>
      </c>
      <c r="I446" s="57">
        <v>0</v>
      </c>
      <c r="J446" s="57">
        <f t="shared" si="66"/>
        <v>0</v>
      </c>
      <c r="K446" s="57">
        <f t="shared" si="67"/>
        <v>0</v>
      </c>
      <c r="L446" s="57">
        <v>0</v>
      </c>
      <c r="M446" s="57">
        <f t="shared" si="68"/>
        <v>0</v>
      </c>
      <c r="N446" s="57">
        <f t="shared" si="69"/>
        <v>0</v>
      </c>
      <c r="O446" s="57">
        <v>0</v>
      </c>
    </row>
    <row r="447" spans="1:15" ht="29.25" customHeight="1">
      <c r="A447" s="54" t="s">
        <v>485</v>
      </c>
      <c r="B447" s="56">
        <v>548.6</v>
      </c>
      <c r="C447" s="56">
        <v>112.1</v>
      </c>
      <c r="D447" s="57">
        <f t="shared" si="70"/>
        <v>0</v>
      </c>
      <c r="E447" s="57">
        <f t="shared" ref="E447:E462" si="72">B447*F447/100</f>
        <v>0</v>
      </c>
      <c r="F447" s="58">
        <v>0</v>
      </c>
      <c r="G447" s="57">
        <f t="shared" si="71"/>
        <v>0</v>
      </c>
      <c r="H447" s="57">
        <f t="shared" ref="H447:H462" si="73">D447*I447/100</f>
        <v>0</v>
      </c>
      <c r="I447" s="57">
        <v>109.4</v>
      </c>
      <c r="J447" s="57">
        <f t="shared" ref="J447:J462" si="74">K447*103/100</f>
        <v>0</v>
      </c>
      <c r="K447" s="57">
        <f t="shared" ref="K447:K462" si="75">G447*L447/100</f>
        <v>0</v>
      </c>
      <c r="L447" s="57">
        <v>111.5</v>
      </c>
      <c r="M447" s="57">
        <f t="shared" ref="M447:M462" si="76">N447*103/100</f>
        <v>0</v>
      </c>
      <c r="N447" s="57">
        <f t="shared" ref="N447:N462" si="77">J447*O447/100</f>
        <v>0</v>
      </c>
      <c r="O447" s="57">
        <v>109.7</v>
      </c>
    </row>
    <row r="448" spans="1:15" ht="30" customHeight="1">
      <c r="A448" s="54" t="s">
        <v>486</v>
      </c>
      <c r="B448" s="56">
        <v>137.19999999999999</v>
      </c>
      <c r="C448" s="56">
        <v>190</v>
      </c>
      <c r="D448" s="57">
        <f t="shared" ref="D448:D462" si="78">E448*101.8/100</f>
        <v>172.07294719999999</v>
      </c>
      <c r="E448" s="57">
        <f t="shared" si="72"/>
        <v>169.03039999999999</v>
      </c>
      <c r="F448" s="57">
        <v>123.2</v>
      </c>
      <c r="G448" s="57">
        <f t="shared" ref="G448:G462" si="79">H448*102/100</f>
        <v>193.06584675839997</v>
      </c>
      <c r="H448" s="57">
        <f t="shared" si="73"/>
        <v>189.28024191999998</v>
      </c>
      <c r="I448" s="57">
        <v>110</v>
      </c>
      <c r="J448" s="57">
        <f t="shared" si="74"/>
        <v>218.74360437726716</v>
      </c>
      <c r="K448" s="57">
        <f t="shared" si="75"/>
        <v>212.37243143423996</v>
      </c>
      <c r="L448" s="57">
        <v>110</v>
      </c>
      <c r="M448" s="57">
        <f t="shared" si="76"/>
        <v>245.35813872184929</v>
      </c>
      <c r="N448" s="57">
        <f t="shared" si="77"/>
        <v>238.21178516684395</v>
      </c>
      <c r="O448" s="57">
        <v>108.9</v>
      </c>
    </row>
    <row r="449" spans="1:15" ht="30" customHeight="1">
      <c r="A449" s="54" t="s">
        <v>487</v>
      </c>
      <c r="B449" s="56">
        <v>0</v>
      </c>
      <c r="C449" s="56">
        <v>0</v>
      </c>
      <c r="D449" s="57">
        <f t="shared" si="78"/>
        <v>0</v>
      </c>
      <c r="E449" s="57">
        <f t="shared" si="72"/>
        <v>0</v>
      </c>
      <c r="F449" s="57">
        <v>125.7</v>
      </c>
      <c r="G449" s="57">
        <f t="shared" si="79"/>
        <v>0</v>
      </c>
      <c r="H449" s="57">
        <f t="shared" si="73"/>
        <v>0</v>
      </c>
      <c r="I449" s="57">
        <v>110.5</v>
      </c>
      <c r="J449" s="57">
        <f t="shared" si="74"/>
        <v>0</v>
      </c>
      <c r="K449" s="57">
        <f t="shared" si="75"/>
        <v>0</v>
      </c>
      <c r="L449" s="57">
        <v>110.5</v>
      </c>
      <c r="M449" s="57">
        <f t="shared" si="76"/>
        <v>0</v>
      </c>
      <c r="N449" s="57">
        <f t="shared" si="77"/>
        <v>0</v>
      </c>
      <c r="O449" s="57">
        <v>108.6</v>
      </c>
    </row>
    <row r="450" spans="1:15" ht="18" customHeight="1">
      <c r="A450" s="54" t="s">
        <v>488</v>
      </c>
      <c r="B450" s="56">
        <v>432.5</v>
      </c>
      <c r="C450" s="56">
        <v>101.5</v>
      </c>
      <c r="D450" s="57">
        <f t="shared" si="78"/>
        <v>511.6111699999999</v>
      </c>
      <c r="E450" s="57">
        <f t="shared" si="72"/>
        <v>502.56499999999994</v>
      </c>
      <c r="F450" s="58">
        <v>116.19999999999999</v>
      </c>
      <c r="G450" s="57">
        <f t="shared" si="79"/>
        <v>572.46220255979995</v>
      </c>
      <c r="H450" s="57">
        <f t="shared" si="73"/>
        <v>561.23745348999989</v>
      </c>
      <c r="I450" s="57">
        <v>109.7</v>
      </c>
      <c r="J450" s="57">
        <f t="shared" si="74"/>
        <v>648.5996755002534</v>
      </c>
      <c r="K450" s="57">
        <f t="shared" si="75"/>
        <v>629.70842281577995</v>
      </c>
      <c r="L450" s="57">
        <f t="shared" ref="L450:L461" si="80">L53</f>
        <v>110</v>
      </c>
      <c r="M450" s="57">
        <f t="shared" si="76"/>
        <v>730.85508634719565</v>
      </c>
      <c r="N450" s="57">
        <f t="shared" si="77"/>
        <v>709.5680449972773</v>
      </c>
      <c r="O450" s="57">
        <v>109.4</v>
      </c>
    </row>
    <row r="451" spans="1:15" ht="18" customHeight="1">
      <c r="A451" s="54" t="s">
        <v>489</v>
      </c>
      <c r="B451" s="56">
        <v>390.4</v>
      </c>
      <c r="C451" s="56">
        <v>569.1</v>
      </c>
      <c r="D451" s="57">
        <f t="shared" si="78"/>
        <v>464.98982399999994</v>
      </c>
      <c r="E451" s="57">
        <f t="shared" si="72"/>
        <v>456.76799999999997</v>
      </c>
      <c r="F451" s="58">
        <v>117</v>
      </c>
      <c r="G451" s="57">
        <f t="shared" si="79"/>
        <v>516.50139670271994</v>
      </c>
      <c r="H451" s="57">
        <f t="shared" si="73"/>
        <v>506.37391833599997</v>
      </c>
      <c r="I451" s="57">
        <v>108.9</v>
      </c>
      <c r="J451" s="57">
        <f t="shared" si="74"/>
        <v>587.85606465720082</v>
      </c>
      <c r="K451" s="57">
        <f t="shared" si="75"/>
        <v>570.73404335650559</v>
      </c>
      <c r="L451" s="57">
        <f t="shared" si="80"/>
        <v>110.5</v>
      </c>
      <c r="M451" s="57">
        <f t="shared" si="76"/>
        <v>666.04092125660861</v>
      </c>
      <c r="N451" s="57">
        <f t="shared" si="77"/>
        <v>646.64167112292091</v>
      </c>
      <c r="O451" s="57">
        <v>110</v>
      </c>
    </row>
    <row r="452" spans="1:15" ht="30" customHeight="1">
      <c r="A452" s="54" t="s">
        <v>490</v>
      </c>
      <c r="B452" s="56">
        <v>165</v>
      </c>
      <c r="C452" s="56">
        <v>168.5</v>
      </c>
      <c r="D452" s="57">
        <f t="shared" si="78"/>
        <v>196.5249</v>
      </c>
      <c r="E452" s="57">
        <f t="shared" si="72"/>
        <v>193.05</v>
      </c>
      <c r="F452" s="58">
        <v>117</v>
      </c>
      <c r="G452" s="57">
        <f t="shared" si="79"/>
        <v>217.694562228</v>
      </c>
      <c r="H452" s="57">
        <f t="shared" si="73"/>
        <v>213.4260414</v>
      </c>
      <c r="I452" s="57">
        <v>108.6</v>
      </c>
      <c r="J452" s="57">
        <f t="shared" si="74"/>
        <v>245.97526280703948</v>
      </c>
      <c r="K452" s="57">
        <f t="shared" si="75"/>
        <v>238.81093476411598</v>
      </c>
      <c r="L452" s="57">
        <f t="shared" si="80"/>
        <v>109.7</v>
      </c>
      <c r="M452" s="57">
        <f t="shared" si="76"/>
        <v>279.95674536383194</v>
      </c>
      <c r="N452" s="57">
        <f t="shared" si="77"/>
        <v>271.8026654017786</v>
      </c>
      <c r="O452" s="57">
        <v>110.5</v>
      </c>
    </row>
    <row r="453" spans="1:15" ht="18" customHeight="1">
      <c r="A453" s="54" t="s">
        <v>491</v>
      </c>
      <c r="B453" s="56">
        <v>1295</v>
      </c>
      <c r="C453" s="56">
        <v>95</v>
      </c>
      <c r="D453" s="57">
        <f t="shared" si="78"/>
        <v>1542.4227000000001</v>
      </c>
      <c r="E453" s="57">
        <f t="shared" si="72"/>
        <v>1515.15</v>
      </c>
      <c r="F453" s="58">
        <v>117</v>
      </c>
      <c r="G453" s="57">
        <f t="shared" si="79"/>
        <v>1730.5982693999999</v>
      </c>
      <c r="H453" s="57">
        <f t="shared" si="73"/>
        <v>1696.66497</v>
      </c>
      <c r="I453" s="57">
        <v>110</v>
      </c>
      <c r="J453" s="57">
        <f t="shared" si="74"/>
        <v>1941.160160837898</v>
      </c>
      <c r="K453" s="57">
        <f t="shared" si="75"/>
        <v>1884.6215153766002</v>
      </c>
      <c r="L453" s="57">
        <f t="shared" si="80"/>
        <v>108.9</v>
      </c>
      <c r="M453" s="57">
        <f t="shared" si="76"/>
        <v>2193.3362773323497</v>
      </c>
      <c r="N453" s="57">
        <f t="shared" si="77"/>
        <v>2129.4526964391744</v>
      </c>
      <c r="O453" s="57">
        <v>109.7</v>
      </c>
    </row>
    <row r="454" spans="1:15" ht="18" customHeight="1">
      <c r="A454" s="54" t="s">
        <v>492</v>
      </c>
      <c r="B454" s="56">
        <v>510.7</v>
      </c>
      <c r="C454" s="56">
        <v>62.7</v>
      </c>
      <c r="D454" s="57">
        <f t="shared" si="78"/>
        <v>605.67487899999981</v>
      </c>
      <c r="E454" s="57">
        <f t="shared" si="72"/>
        <v>594.96549999999991</v>
      </c>
      <c r="F454" s="58">
        <v>116.5</v>
      </c>
      <c r="G454" s="57">
        <f t="shared" si="79"/>
        <v>679.56721423799968</v>
      </c>
      <c r="H454" s="57">
        <f t="shared" si="73"/>
        <v>666.24236689999975</v>
      </c>
      <c r="I454" s="57">
        <v>110</v>
      </c>
      <c r="J454" s="57">
        <f t="shared" si="74"/>
        <v>760.15029450234169</v>
      </c>
      <c r="K454" s="57">
        <f t="shared" si="75"/>
        <v>738.00999466246765</v>
      </c>
      <c r="L454" s="57">
        <f t="shared" si="80"/>
        <v>108.6</v>
      </c>
      <c r="M454" s="57">
        <f t="shared" si="76"/>
        <v>852.63778083444163</v>
      </c>
      <c r="N454" s="57">
        <f t="shared" si="77"/>
        <v>827.80367071305011</v>
      </c>
      <c r="O454" s="57">
        <f t="shared" ref="O454:O461" si="81">O53</f>
        <v>108.9</v>
      </c>
    </row>
    <row r="455" spans="1:15" ht="18" customHeight="1">
      <c r="A455" s="54" t="s">
        <v>493</v>
      </c>
      <c r="B455" s="56">
        <v>18093.7</v>
      </c>
      <c r="C455" s="56">
        <v>84.2</v>
      </c>
      <c r="D455" s="57">
        <f t="shared" si="78"/>
        <v>22895.297543800003</v>
      </c>
      <c r="E455" s="57">
        <f t="shared" si="72"/>
        <v>22490.469100000002</v>
      </c>
      <c r="F455" s="57">
        <v>124.3</v>
      </c>
      <c r="G455" s="57">
        <f t="shared" si="79"/>
        <v>25805.28986161698</v>
      </c>
      <c r="H455" s="57">
        <f t="shared" si="73"/>
        <v>25299.303785899003</v>
      </c>
      <c r="I455" s="57">
        <v>110.5</v>
      </c>
      <c r="J455" s="57">
        <f t="shared" si="74"/>
        <v>29077.916721867248</v>
      </c>
      <c r="K455" s="57">
        <f t="shared" si="75"/>
        <v>28230.987108608977</v>
      </c>
      <c r="L455" s="57">
        <f t="shared" si="80"/>
        <v>109.4</v>
      </c>
      <c r="M455" s="57">
        <f t="shared" si="76"/>
        <v>32525.976086746265</v>
      </c>
      <c r="N455" s="57">
        <f t="shared" si="77"/>
        <v>31578.617559947827</v>
      </c>
      <c r="O455" s="57">
        <f t="shared" si="81"/>
        <v>108.6</v>
      </c>
    </row>
    <row r="456" spans="1:15" ht="18" customHeight="1">
      <c r="A456" s="54" t="s">
        <v>494</v>
      </c>
      <c r="B456" s="56">
        <v>0</v>
      </c>
      <c r="C456" s="56">
        <v>0</v>
      </c>
      <c r="D456" s="57">
        <f t="shared" si="78"/>
        <v>0</v>
      </c>
      <c r="E456" s="57">
        <f t="shared" si="72"/>
        <v>0</v>
      </c>
      <c r="F456" s="57">
        <v>0</v>
      </c>
      <c r="G456" s="57">
        <f t="shared" si="79"/>
        <v>0</v>
      </c>
      <c r="H456" s="57">
        <f t="shared" si="73"/>
        <v>0</v>
      </c>
      <c r="I456" s="57">
        <v>109.7</v>
      </c>
      <c r="J456" s="57">
        <f t="shared" si="74"/>
        <v>0</v>
      </c>
      <c r="K456" s="57">
        <f t="shared" si="75"/>
        <v>0</v>
      </c>
      <c r="L456" s="57">
        <f t="shared" si="80"/>
        <v>110</v>
      </c>
      <c r="M456" s="57">
        <f t="shared" si="76"/>
        <v>0</v>
      </c>
      <c r="N456" s="57">
        <f t="shared" si="77"/>
        <v>0</v>
      </c>
      <c r="O456" s="57">
        <f t="shared" si="81"/>
        <v>109.4</v>
      </c>
    </row>
    <row r="457" spans="1:15" ht="30" customHeight="1">
      <c r="A457" s="54" t="s">
        <v>495</v>
      </c>
      <c r="B457" s="56">
        <v>2</v>
      </c>
      <c r="C457" s="56">
        <v>5.3</v>
      </c>
      <c r="D457" s="57">
        <f t="shared" si="78"/>
        <v>2.4737399999999998</v>
      </c>
      <c r="E457" s="57">
        <f t="shared" si="72"/>
        <v>2.4300000000000002</v>
      </c>
      <c r="F457" s="57">
        <v>121.5</v>
      </c>
      <c r="G457" s="57">
        <f t="shared" si="79"/>
        <v>2.7477809172000001</v>
      </c>
      <c r="H457" s="57">
        <f t="shared" si="73"/>
        <v>2.6939028600000001</v>
      </c>
      <c r="I457" s="57">
        <v>108.9</v>
      </c>
      <c r="J457" s="57">
        <f t="shared" si="74"/>
        <v>3.1273868509111797</v>
      </c>
      <c r="K457" s="57">
        <f t="shared" si="75"/>
        <v>3.036297913506</v>
      </c>
      <c r="L457" s="57">
        <f t="shared" si="80"/>
        <v>110.5</v>
      </c>
      <c r="M457" s="57">
        <f t="shared" si="76"/>
        <v>3.5433293020823662</v>
      </c>
      <c r="N457" s="57">
        <f t="shared" si="77"/>
        <v>3.4401255360022973</v>
      </c>
      <c r="O457" s="57">
        <f t="shared" si="81"/>
        <v>110</v>
      </c>
    </row>
    <row r="458" spans="1:15" ht="18" customHeight="1">
      <c r="A458" s="54" t="s">
        <v>496</v>
      </c>
      <c r="B458" s="56">
        <v>0</v>
      </c>
      <c r="C458" s="56">
        <v>0</v>
      </c>
      <c r="D458" s="57">
        <f t="shared" si="78"/>
        <v>0</v>
      </c>
      <c r="E458" s="57">
        <f t="shared" si="72"/>
        <v>0</v>
      </c>
      <c r="F458" s="57">
        <v>0</v>
      </c>
      <c r="G458" s="57">
        <f t="shared" si="79"/>
        <v>0</v>
      </c>
      <c r="H458" s="57">
        <f t="shared" si="73"/>
        <v>0</v>
      </c>
      <c r="I458" s="57">
        <v>0</v>
      </c>
      <c r="J458" s="57">
        <f t="shared" si="74"/>
        <v>0</v>
      </c>
      <c r="K458" s="57">
        <f t="shared" si="75"/>
        <v>0</v>
      </c>
      <c r="L458" s="57">
        <v>0</v>
      </c>
      <c r="M458" s="57">
        <f t="shared" si="76"/>
        <v>0</v>
      </c>
      <c r="N458" s="57">
        <f t="shared" si="77"/>
        <v>0</v>
      </c>
      <c r="O458" s="57">
        <v>0</v>
      </c>
    </row>
    <row r="459" spans="1:15" ht="18" customHeight="1">
      <c r="A459" s="54" t="s">
        <v>497</v>
      </c>
      <c r="B459" s="56">
        <v>0</v>
      </c>
      <c r="C459" s="56">
        <v>0</v>
      </c>
      <c r="D459" s="57">
        <f t="shared" si="78"/>
        <v>0</v>
      </c>
      <c r="E459" s="57">
        <f t="shared" si="72"/>
        <v>0</v>
      </c>
      <c r="F459" s="57">
        <v>0</v>
      </c>
      <c r="G459" s="57">
        <f t="shared" si="79"/>
        <v>0</v>
      </c>
      <c r="H459" s="57">
        <f t="shared" si="73"/>
        <v>0</v>
      </c>
      <c r="I459" s="57">
        <v>0</v>
      </c>
      <c r="J459" s="57">
        <f t="shared" si="74"/>
        <v>0</v>
      </c>
      <c r="K459" s="57">
        <f t="shared" si="75"/>
        <v>0</v>
      </c>
      <c r="L459" s="57">
        <v>0</v>
      </c>
      <c r="M459" s="57">
        <f t="shared" si="76"/>
        <v>0</v>
      </c>
      <c r="N459" s="57">
        <f t="shared" si="77"/>
        <v>0</v>
      </c>
      <c r="O459" s="57">
        <v>0</v>
      </c>
    </row>
    <row r="460" spans="1:15" ht="18" customHeight="1">
      <c r="A460" s="54" t="s">
        <v>498</v>
      </c>
      <c r="B460" s="56">
        <v>0</v>
      </c>
      <c r="C460" s="56">
        <v>0</v>
      </c>
      <c r="D460" s="57">
        <f t="shared" si="78"/>
        <v>0</v>
      </c>
      <c r="E460" s="57">
        <f t="shared" si="72"/>
        <v>0</v>
      </c>
      <c r="F460" s="57">
        <v>0</v>
      </c>
      <c r="G460" s="57">
        <f t="shared" si="79"/>
        <v>0</v>
      </c>
      <c r="H460" s="57">
        <f t="shared" si="73"/>
        <v>0</v>
      </c>
      <c r="I460" s="57">
        <v>0</v>
      </c>
      <c r="J460" s="57">
        <f t="shared" si="74"/>
        <v>0</v>
      </c>
      <c r="K460" s="57">
        <f t="shared" si="75"/>
        <v>0</v>
      </c>
      <c r="L460" s="57">
        <v>0</v>
      </c>
      <c r="M460" s="57">
        <f t="shared" si="76"/>
        <v>0</v>
      </c>
      <c r="N460" s="57">
        <f t="shared" si="77"/>
        <v>0</v>
      </c>
      <c r="O460" s="57">
        <v>0</v>
      </c>
    </row>
    <row r="461" spans="1:15" ht="18" customHeight="1">
      <c r="A461" s="54" t="s">
        <v>499</v>
      </c>
      <c r="B461" s="56">
        <v>9293.2000000000007</v>
      </c>
      <c r="C461" s="56">
        <v>112.2</v>
      </c>
      <c r="D461" s="57">
        <f t="shared" si="78"/>
        <v>11494.480284000001</v>
      </c>
      <c r="E461" s="57">
        <f t="shared" si="72"/>
        <v>11291.238000000001</v>
      </c>
      <c r="F461" s="57">
        <v>121.5</v>
      </c>
      <c r="G461" s="57">
        <f t="shared" si="79"/>
        <v>14069.243867616002</v>
      </c>
      <c r="H461" s="57">
        <f t="shared" si="73"/>
        <v>13793.376340800001</v>
      </c>
      <c r="I461" s="57">
        <v>120</v>
      </c>
      <c r="J461" s="57">
        <f t="shared" si="74"/>
        <v>15896.979338457997</v>
      </c>
      <c r="K461" s="57">
        <f t="shared" si="75"/>
        <v>15433.960522774754</v>
      </c>
      <c r="L461" s="57">
        <f t="shared" si="80"/>
        <v>109.7</v>
      </c>
      <c r="M461" s="57">
        <f t="shared" si="76"/>
        <v>17782.043148412347</v>
      </c>
      <c r="N461" s="57">
        <f t="shared" si="77"/>
        <v>17264.119561565385</v>
      </c>
      <c r="O461" s="57">
        <f t="shared" si="81"/>
        <v>108.6</v>
      </c>
    </row>
    <row r="462" spans="1:15" ht="29.25" customHeight="1">
      <c r="A462" s="54" t="s">
        <v>500</v>
      </c>
      <c r="B462" s="56">
        <v>0</v>
      </c>
      <c r="C462" s="56">
        <v>0</v>
      </c>
      <c r="D462" s="57">
        <f t="shared" si="78"/>
        <v>0</v>
      </c>
      <c r="E462" s="57">
        <f t="shared" si="72"/>
        <v>0</v>
      </c>
      <c r="F462" s="57">
        <v>0</v>
      </c>
      <c r="G462" s="57">
        <f t="shared" si="79"/>
        <v>0</v>
      </c>
      <c r="H462" s="57">
        <f t="shared" si="73"/>
        <v>0</v>
      </c>
      <c r="I462" s="57">
        <v>0</v>
      </c>
      <c r="J462" s="57">
        <f t="shared" si="74"/>
        <v>0</v>
      </c>
      <c r="K462" s="57">
        <f t="shared" si="75"/>
        <v>0</v>
      </c>
      <c r="L462" s="57">
        <v>0</v>
      </c>
      <c r="M462" s="57">
        <f t="shared" si="76"/>
        <v>0</v>
      </c>
      <c r="N462" s="57">
        <f t="shared" si="77"/>
        <v>0</v>
      </c>
      <c r="O462" s="57">
        <v>0</v>
      </c>
    </row>
    <row r="463" spans="1:15" ht="25.5" customHeight="1">
      <c r="A463" s="684" t="s">
        <v>501</v>
      </c>
      <c r="B463" s="685"/>
      <c r="C463" s="685"/>
      <c r="D463" s="685"/>
      <c r="E463" s="685"/>
      <c r="F463" s="685"/>
      <c r="G463" s="685"/>
      <c r="H463" s="685"/>
      <c r="I463" s="685"/>
      <c r="J463" s="685"/>
      <c r="K463" s="685"/>
      <c r="L463" s="685"/>
      <c r="M463" s="685"/>
      <c r="N463" s="685"/>
      <c r="O463" s="686"/>
    </row>
    <row r="464" spans="1:15" ht="18" customHeight="1">
      <c r="A464" s="51" t="s">
        <v>58</v>
      </c>
      <c r="B464" s="52">
        <v>1198022.8999999999</v>
      </c>
      <c r="C464" s="52">
        <v>105.1</v>
      </c>
      <c r="D464" s="53">
        <f>D466+D497</f>
        <v>1503349.0314869997</v>
      </c>
      <c r="E464" s="53">
        <f>E466+E497</f>
        <v>1476767.2214999998</v>
      </c>
      <c r="F464" s="53">
        <f>E464/B464*100</f>
        <v>123.26702782559498</v>
      </c>
      <c r="G464" s="53">
        <f>G466+G497</f>
        <v>2081268.6256642952</v>
      </c>
      <c r="H464" s="53">
        <f>H466+H497</f>
        <v>2040459.4369257796</v>
      </c>
      <c r="I464" s="53">
        <f>H464/D464*100</f>
        <v>135.72759180930262</v>
      </c>
      <c r="J464" s="53">
        <f>J466+J497</f>
        <v>2351761.6252070963</v>
      </c>
      <c r="K464" s="53">
        <f>K466+K497</f>
        <v>2283263.7137932978</v>
      </c>
      <c r="L464" s="53">
        <f>K464/G464*100</f>
        <v>109.70538284381865</v>
      </c>
      <c r="M464" s="53">
        <f>M466+M497</f>
        <v>2663810.2443659622</v>
      </c>
      <c r="N464" s="53">
        <f>N466+N497</f>
        <v>2586223.5382193802</v>
      </c>
      <c r="O464" s="53">
        <f>N464/J464*100</f>
        <v>109.96962917071313</v>
      </c>
    </row>
    <row r="465" spans="1:15" ht="25.5" customHeight="1">
      <c r="A465" s="684" t="s">
        <v>502</v>
      </c>
      <c r="B465" s="685"/>
      <c r="C465" s="685"/>
      <c r="D465" s="685"/>
      <c r="E465" s="685"/>
      <c r="F465" s="685"/>
      <c r="G465" s="685"/>
      <c r="H465" s="685"/>
      <c r="I465" s="685"/>
      <c r="J465" s="685"/>
      <c r="K465" s="685"/>
      <c r="L465" s="685"/>
      <c r="M465" s="685"/>
      <c r="N465" s="685"/>
      <c r="O465" s="686"/>
    </row>
    <row r="466" spans="1:15" ht="18" customHeight="1">
      <c r="A466" s="51" t="s">
        <v>58</v>
      </c>
      <c r="B466" s="52">
        <v>63789.7</v>
      </c>
      <c r="C466" s="52">
        <v>124.7</v>
      </c>
      <c r="D466" s="53">
        <f>SUM(D467:D495)</f>
        <v>79387.479794200015</v>
      </c>
      <c r="E466" s="53">
        <f>SUM(E467:E495)</f>
        <v>77983.771899999992</v>
      </c>
      <c r="F466" s="53">
        <f>E466/B466*100</f>
        <v>122.25135390196222</v>
      </c>
      <c r="G466" s="53">
        <f>SUM(G467:G495)</f>
        <v>382599.21181955526</v>
      </c>
      <c r="H466" s="53">
        <f>SUM(H467:H495)</f>
        <v>375097.26648976002</v>
      </c>
      <c r="I466" s="53">
        <f>H466/D466*100</f>
        <v>472.4891978711791</v>
      </c>
      <c r="J466" s="53">
        <f>SUM(J467:J495)</f>
        <v>432364.21335622389</v>
      </c>
      <c r="K466" s="53">
        <f>SUM(K467:K495)</f>
        <v>419771.08092837274</v>
      </c>
      <c r="L466" s="53">
        <f>K466/G466*100</f>
        <v>109.7156157044957</v>
      </c>
      <c r="M466" s="53">
        <f>SUM(M467:M495)</f>
        <v>489271.87286777282</v>
      </c>
      <c r="N466" s="53">
        <f>SUM(N467:N495)</f>
        <v>475021.23579395411</v>
      </c>
      <c r="O466" s="53">
        <f>N466/J466*100</f>
        <v>109.8659928643505</v>
      </c>
    </row>
    <row r="467" spans="1:15" ht="29.25" customHeight="1">
      <c r="A467" s="54" t="s">
        <v>503</v>
      </c>
      <c r="B467" s="56">
        <v>0</v>
      </c>
      <c r="C467" s="56">
        <v>0</v>
      </c>
      <c r="D467" s="57">
        <f>E467*101.8/100</f>
        <v>0</v>
      </c>
      <c r="E467" s="57">
        <f t="shared" ref="E467:E495" si="82">B467*F467/100</f>
        <v>0</v>
      </c>
      <c r="F467" s="57">
        <v>0</v>
      </c>
      <c r="G467" s="57">
        <f>H467*102/100</f>
        <v>0</v>
      </c>
      <c r="H467" s="57">
        <f t="shared" ref="H467:H495" si="83">D467*I467/100</f>
        <v>0</v>
      </c>
      <c r="I467" s="57">
        <v>0</v>
      </c>
      <c r="J467" s="57">
        <f t="shared" ref="J467:J495" si="84">K467*103/100</f>
        <v>0</v>
      </c>
      <c r="K467" s="57">
        <f t="shared" ref="K467:K495" si="85">G467*L467/100</f>
        <v>0</v>
      </c>
      <c r="L467" s="57">
        <v>0</v>
      </c>
      <c r="M467" s="57">
        <f t="shared" ref="M467:M495" si="86">N467*103/100</f>
        <v>0</v>
      </c>
      <c r="N467" s="57">
        <f t="shared" ref="N467:N495" si="87">J467*O467/100</f>
        <v>0</v>
      </c>
      <c r="O467" s="57">
        <v>0</v>
      </c>
    </row>
    <row r="468" spans="1:15" ht="30" customHeight="1">
      <c r="A468" s="54" t="s">
        <v>504</v>
      </c>
      <c r="B468" s="56">
        <v>0</v>
      </c>
      <c r="C468" s="56">
        <v>0</v>
      </c>
      <c r="D468" s="57">
        <f t="shared" ref="D468:D495" si="88">E468*101.8/100</f>
        <v>0</v>
      </c>
      <c r="E468" s="57">
        <f t="shared" si="82"/>
        <v>0</v>
      </c>
      <c r="F468" s="57">
        <v>0</v>
      </c>
      <c r="G468" s="57">
        <f t="shared" ref="G468:G495" si="89">H468*102/100</f>
        <v>0</v>
      </c>
      <c r="H468" s="57">
        <f t="shared" si="83"/>
        <v>0</v>
      </c>
      <c r="I468" s="57">
        <v>0</v>
      </c>
      <c r="J468" s="57">
        <f t="shared" si="84"/>
        <v>0</v>
      </c>
      <c r="K468" s="57">
        <f t="shared" si="85"/>
        <v>0</v>
      </c>
      <c r="L468" s="57">
        <v>0</v>
      </c>
      <c r="M468" s="57">
        <f t="shared" si="86"/>
        <v>0</v>
      </c>
      <c r="N468" s="57">
        <f t="shared" si="87"/>
        <v>0</v>
      </c>
      <c r="O468" s="57">
        <v>0</v>
      </c>
    </row>
    <row r="469" spans="1:15" ht="18" customHeight="1">
      <c r="A469" s="54" t="s">
        <v>505</v>
      </c>
      <c r="B469" s="56">
        <v>0</v>
      </c>
      <c r="C469" s="56">
        <v>0</v>
      </c>
      <c r="D469" s="57">
        <f t="shared" si="88"/>
        <v>0</v>
      </c>
      <c r="E469" s="57">
        <f t="shared" si="82"/>
        <v>0</v>
      </c>
      <c r="F469" s="57">
        <v>0</v>
      </c>
      <c r="G469" s="57">
        <f t="shared" si="89"/>
        <v>0</v>
      </c>
      <c r="H469" s="57">
        <f t="shared" si="83"/>
        <v>0</v>
      </c>
      <c r="I469" s="57">
        <v>0</v>
      </c>
      <c r="J469" s="57">
        <f t="shared" si="84"/>
        <v>0</v>
      </c>
      <c r="K469" s="57">
        <f t="shared" si="85"/>
        <v>0</v>
      </c>
      <c r="L469" s="57">
        <v>0</v>
      </c>
      <c r="M469" s="57">
        <f t="shared" si="86"/>
        <v>0</v>
      </c>
      <c r="N469" s="57">
        <f t="shared" si="87"/>
        <v>0</v>
      </c>
      <c r="O469" s="57">
        <v>0</v>
      </c>
    </row>
    <row r="470" spans="1:15" ht="42" customHeight="1">
      <c r="A470" s="54" t="s">
        <v>506</v>
      </c>
      <c r="B470" s="56">
        <v>145.5</v>
      </c>
      <c r="C470" s="56">
        <v>103.7</v>
      </c>
      <c r="D470" s="57">
        <f t="shared" si="88"/>
        <v>184.556274</v>
      </c>
      <c r="E470" s="57">
        <f t="shared" si="82"/>
        <v>181.29300000000001</v>
      </c>
      <c r="F470" s="57">
        <v>124.6</v>
      </c>
      <c r="G470" s="57">
        <f t="shared" si="89"/>
        <v>207.07213942800001</v>
      </c>
      <c r="H470" s="57">
        <f t="shared" si="83"/>
        <v>203.0119014</v>
      </c>
      <c r="I470" s="57">
        <v>110</v>
      </c>
      <c r="J470" s="57">
        <f t="shared" si="84"/>
        <v>232.2666066322048</v>
      </c>
      <c r="K470" s="57">
        <f t="shared" si="85"/>
        <v>225.50155983709203</v>
      </c>
      <c r="L470" s="57">
        <v>108.9</v>
      </c>
      <c r="M470" s="57">
        <f t="shared" si="86"/>
        <v>263.15806531428802</v>
      </c>
      <c r="N470" s="57">
        <f t="shared" si="87"/>
        <v>255.49326729542528</v>
      </c>
      <c r="O470" s="57">
        <v>110</v>
      </c>
    </row>
    <row r="471" spans="1:15" ht="30" customHeight="1">
      <c r="A471" s="54" t="s">
        <v>507</v>
      </c>
      <c r="B471" s="56">
        <v>0</v>
      </c>
      <c r="C471" s="56">
        <v>0</v>
      </c>
      <c r="D471" s="57">
        <f t="shared" si="88"/>
        <v>0</v>
      </c>
      <c r="E471" s="57">
        <f t="shared" si="82"/>
        <v>0</v>
      </c>
      <c r="F471" s="57">
        <v>0</v>
      </c>
      <c r="G471" s="57">
        <f t="shared" si="89"/>
        <v>0</v>
      </c>
      <c r="H471" s="57">
        <f t="shared" si="83"/>
        <v>0</v>
      </c>
      <c r="I471" s="57">
        <v>0</v>
      </c>
      <c r="J471" s="57">
        <f t="shared" si="84"/>
        <v>0</v>
      </c>
      <c r="K471" s="57">
        <f t="shared" si="85"/>
        <v>0</v>
      </c>
      <c r="L471" s="57">
        <v>0</v>
      </c>
      <c r="M471" s="57">
        <f t="shared" si="86"/>
        <v>0</v>
      </c>
      <c r="N471" s="57">
        <f t="shared" si="87"/>
        <v>0</v>
      </c>
      <c r="O471" s="57">
        <v>0</v>
      </c>
    </row>
    <row r="472" spans="1:15" ht="30" customHeight="1">
      <c r="A472" s="54" t="s">
        <v>508</v>
      </c>
      <c r="B472" s="56">
        <v>108</v>
      </c>
      <c r="C472" s="56">
        <v>182.1</v>
      </c>
      <c r="D472" s="57">
        <f t="shared" si="88"/>
        <v>134.68140000000002</v>
      </c>
      <c r="E472" s="57">
        <f t="shared" si="82"/>
        <v>132.30000000000001</v>
      </c>
      <c r="F472" s="57">
        <v>122.5</v>
      </c>
      <c r="G472" s="57">
        <f t="shared" si="89"/>
        <v>151.79940594000004</v>
      </c>
      <c r="H472" s="57">
        <f t="shared" si="83"/>
        <v>148.82294700000003</v>
      </c>
      <c r="I472" s="57">
        <v>110.5</v>
      </c>
      <c r="J472" s="57">
        <f t="shared" si="84"/>
        <v>171.05060660131088</v>
      </c>
      <c r="K472" s="57">
        <f t="shared" si="85"/>
        <v>166.06855009836008</v>
      </c>
      <c r="L472" s="57">
        <v>109.4</v>
      </c>
      <c r="M472" s="57">
        <f t="shared" si="86"/>
        <v>193.27179090488715</v>
      </c>
      <c r="N472" s="57">
        <f t="shared" si="87"/>
        <v>187.64251544163801</v>
      </c>
      <c r="O472" s="57">
        <v>109.7</v>
      </c>
    </row>
    <row r="473" spans="1:15" ht="39" customHeight="1">
      <c r="A473" s="54" t="s">
        <v>509</v>
      </c>
      <c r="B473" s="56">
        <v>455.8</v>
      </c>
      <c r="C473" s="56">
        <v>150.69999999999999</v>
      </c>
      <c r="D473" s="57">
        <f t="shared" si="88"/>
        <v>585.10954839999988</v>
      </c>
      <c r="E473" s="57">
        <f t="shared" si="82"/>
        <v>574.76379999999995</v>
      </c>
      <c r="F473" s="57">
        <v>126.1</v>
      </c>
      <c r="G473" s="57">
        <f t="shared" si="89"/>
        <v>654.70247808669592</v>
      </c>
      <c r="H473" s="57">
        <f t="shared" si="83"/>
        <v>641.8651745947999</v>
      </c>
      <c r="I473" s="57">
        <v>109.7</v>
      </c>
      <c r="J473" s="57">
        <f t="shared" si="84"/>
        <v>741.77790767222655</v>
      </c>
      <c r="K473" s="57">
        <f t="shared" si="85"/>
        <v>720.1727258953656</v>
      </c>
      <c r="L473" s="57">
        <v>110</v>
      </c>
      <c r="M473" s="57">
        <f t="shared" si="86"/>
        <v>832.03002569870648</v>
      </c>
      <c r="N473" s="57">
        <f t="shared" si="87"/>
        <v>807.79614145505479</v>
      </c>
      <c r="O473" s="57">
        <v>108.9</v>
      </c>
    </row>
    <row r="474" spans="1:15" ht="18" customHeight="1">
      <c r="A474" s="54" t="s">
        <v>510</v>
      </c>
      <c r="B474" s="56">
        <v>1565.8</v>
      </c>
      <c r="C474" s="56">
        <v>100</v>
      </c>
      <c r="D474" s="57">
        <f t="shared" si="88"/>
        <v>1984.5105780000001</v>
      </c>
      <c r="E474" s="57">
        <f t="shared" si="82"/>
        <v>1949.421</v>
      </c>
      <c r="F474" s="57">
        <v>124.5</v>
      </c>
      <c r="G474" s="57">
        <f t="shared" si="89"/>
        <v>2204.3546598308403</v>
      </c>
      <c r="H474" s="57">
        <f t="shared" si="83"/>
        <v>2161.1320194420005</v>
      </c>
      <c r="I474" s="57">
        <v>108.9</v>
      </c>
      <c r="J474" s="57">
        <f t="shared" si="84"/>
        <v>2508.8862560864709</v>
      </c>
      <c r="K474" s="57">
        <f t="shared" si="85"/>
        <v>2435.8118991130787</v>
      </c>
      <c r="L474" s="57">
        <v>110.5</v>
      </c>
      <c r="M474" s="57">
        <f t="shared" si="86"/>
        <v>2806.3899883332047</v>
      </c>
      <c r="N474" s="57">
        <f t="shared" si="87"/>
        <v>2724.6504741099075</v>
      </c>
      <c r="O474" s="57">
        <v>108.6</v>
      </c>
    </row>
    <row r="475" spans="1:15" ht="18" customHeight="1">
      <c r="A475" s="54" t="s">
        <v>511</v>
      </c>
      <c r="B475" s="56">
        <v>2909.1</v>
      </c>
      <c r="C475" s="56">
        <v>67.599999999999994</v>
      </c>
      <c r="D475" s="57">
        <f t="shared" si="88"/>
        <v>3651.4848653999998</v>
      </c>
      <c r="E475" s="57">
        <f t="shared" si="82"/>
        <v>3586.9202999999998</v>
      </c>
      <c r="F475" s="57">
        <v>123.3</v>
      </c>
      <c r="G475" s="57">
        <f t="shared" si="89"/>
        <v>4283.1917471141996</v>
      </c>
      <c r="H475" s="57">
        <f t="shared" si="83"/>
        <v>4199.2075952099995</v>
      </c>
      <c r="I475" s="57">
        <v>115</v>
      </c>
      <c r="J475" s="57">
        <f t="shared" si="84"/>
        <v>4839.6211869818062</v>
      </c>
      <c r="K475" s="57">
        <f t="shared" si="85"/>
        <v>4698.6613465842775</v>
      </c>
      <c r="L475" s="57">
        <v>109.7</v>
      </c>
      <c r="M475" s="57">
        <f t="shared" si="86"/>
        <v>5453.381945914839</v>
      </c>
      <c r="N475" s="57">
        <f t="shared" si="87"/>
        <v>5294.5455785580962</v>
      </c>
      <c r="O475" s="57">
        <v>109.4</v>
      </c>
    </row>
    <row r="476" spans="1:15" ht="31.5" customHeight="1">
      <c r="A476" s="54" t="s">
        <v>512</v>
      </c>
      <c r="B476" s="56">
        <v>700.9</v>
      </c>
      <c r="C476" s="56">
        <v>0</v>
      </c>
      <c r="D476" s="57">
        <f t="shared" si="88"/>
        <v>896.88986340000008</v>
      </c>
      <c r="E476" s="57">
        <f t="shared" si="82"/>
        <v>881.0313000000001</v>
      </c>
      <c r="F476" s="57">
        <v>125.7</v>
      </c>
      <c r="G476" s="57">
        <f t="shared" si="89"/>
        <v>1097.7931928016001</v>
      </c>
      <c r="H476" s="57">
        <f t="shared" si="83"/>
        <v>1076.2678360800001</v>
      </c>
      <c r="I476" s="57">
        <v>120</v>
      </c>
      <c r="J476" s="57">
        <f t="shared" si="84"/>
        <v>1243.7996874442129</v>
      </c>
      <c r="K476" s="57">
        <f t="shared" si="85"/>
        <v>1207.5725120817601</v>
      </c>
      <c r="L476" s="57">
        <v>110</v>
      </c>
      <c r="M476" s="57">
        <f t="shared" si="86"/>
        <v>1388.7272270252129</v>
      </c>
      <c r="N476" s="57">
        <f t="shared" si="87"/>
        <v>1348.2788611895269</v>
      </c>
      <c r="O476" s="57">
        <v>108.4</v>
      </c>
    </row>
    <row r="477" spans="1:15" ht="18" customHeight="1">
      <c r="A477" s="54" t="s">
        <v>513</v>
      </c>
      <c r="B477" s="56">
        <v>395.1</v>
      </c>
      <c r="C477" s="56">
        <v>42.2</v>
      </c>
      <c r="D477" s="57">
        <f t="shared" si="88"/>
        <v>464.95684080000001</v>
      </c>
      <c r="E477" s="57">
        <f t="shared" si="82"/>
        <v>456.73559999999998</v>
      </c>
      <c r="F477" s="57">
        <v>115.6</v>
      </c>
      <c r="G477" s="57">
        <f t="shared" si="89"/>
        <v>531.16669492992003</v>
      </c>
      <c r="H477" s="57">
        <f t="shared" si="83"/>
        <v>520.75166169600004</v>
      </c>
      <c r="I477" s="57">
        <v>112</v>
      </c>
      <c r="J477" s="57">
        <f t="shared" si="84"/>
        <v>604.54737383448844</v>
      </c>
      <c r="K477" s="57">
        <f t="shared" si="85"/>
        <v>586.9391978975616</v>
      </c>
      <c r="L477" s="57">
        <v>110.5</v>
      </c>
      <c r="M477" s="57">
        <f t="shared" si="86"/>
        <v>675.61191762873261</v>
      </c>
      <c r="N477" s="57">
        <f t="shared" si="87"/>
        <v>655.93390061041998</v>
      </c>
      <c r="O477" s="57">
        <v>108.5</v>
      </c>
    </row>
    <row r="478" spans="1:15" ht="18" customHeight="1">
      <c r="A478" s="54" t="s">
        <v>514</v>
      </c>
      <c r="B478" s="56">
        <v>117</v>
      </c>
      <c r="C478" s="56">
        <v>104.7</v>
      </c>
      <c r="D478" s="57">
        <f t="shared" si="88"/>
        <v>148.88249999999999</v>
      </c>
      <c r="E478" s="57">
        <f t="shared" si="82"/>
        <v>146.25</v>
      </c>
      <c r="F478" s="57">
        <v>125</v>
      </c>
      <c r="G478" s="57">
        <f t="shared" si="89"/>
        <v>182.23218</v>
      </c>
      <c r="H478" s="57">
        <f t="shared" si="83"/>
        <v>178.65899999999999</v>
      </c>
      <c r="I478" s="57">
        <v>120</v>
      </c>
      <c r="J478" s="57">
        <f t="shared" si="84"/>
        <v>205.9059625038</v>
      </c>
      <c r="K478" s="57">
        <f t="shared" si="85"/>
        <v>199.90870146</v>
      </c>
      <c r="L478" s="57">
        <v>109.7</v>
      </c>
      <c r="M478" s="57">
        <f t="shared" si="86"/>
        <v>233.07937237542649</v>
      </c>
      <c r="N478" s="57">
        <f t="shared" si="87"/>
        <v>226.29065279167622</v>
      </c>
      <c r="O478" s="57">
        <v>109.9</v>
      </c>
    </row>
    <row r="479" spans="1:15" ht="18" customHeight="1">
      <c r="A479" s="54" t="s">
        <v>515</v>
      </c>
      <c r="B479" s="56">
        <v>1546.7</v>
      </c>
      <c r="C479" s="56">
        <v>122</v>
      </c>
      <c r="D479" s="57">
        <f t="shared" si="88"/>
        <v>1961.8775876</v>
      </c>
      <c r="E479" s="57">
        <f t="shared" si="82"/>
        <v>1927.1882000000001</v>
      </c>
      <c r="F479" s="57">
        <v>124.6</v>
      </c>
      <c r="G479" s="57">
        <f t="shared" si="89"/>
        <v>2301.2824102547997</v>
      </c>
      <c r="H479" s="57">
        <f t="shared" si="83"/>
        <v>2256.1592257399998</v>
      </c>
      <c r="I479" s="57">
        <v>115</v>
      </c>
      <c r="J479" s="57">
        <f t="shared" si="84"/>
        <v>2581.2794411105015</v>
      </c>
      <c r="K479" s="57">
        <f t="shared" si="85"/>
        <v>2506.0965447674771</v>
      </c>
      <c r="L479" s="57">
        <v>108.9</v>
      </c>
      <c r="M479" s="57">
        <f t="shared" si="86"/>
        <v>2916.6134533051663</v>
      </c>
      <c r="N479" s="57">
        <f t="shared" si="87"/>
        <v>2831.6635468982199</v>
      </c>
      <c r="O479" s="57">
        <v>109.7</v>
      </c>
    </row>
    <row r="480" spans="1:15" ht="18" customHeight="1">
      <c r="A480" s="54" t="s">
        <v>516</v>
      </c>
      <c r="B480" s="56">
        <v>0</v>
      </c>
      <c r="C480" s="56">
        <v>0</v>
      </c>
      <c r="D480" s="57">
        <f t="shared" si="88"/>
        <v>0</v>
      </c>
      <c r="E480" s="57">
        <f t="shared" si="82"/>
        <v>0</v>
      </c>
      <c r="F480" s="57">
        <v>123.5</v>
      </c>
      <c r="G480" s="57">
        <f t="shared" si="89"/>
        <v>0</v>
      </c>
      <c r="H480" s="57">
        <f t="shared" si="83"/>
        <v>0</v>
      </c>
      <c r="I480" s="57">
        <v>109.7</v>
      </c>
      <c r="J480" s="57">
        <f t="shared" si="84"/>
        <v>0</v>
      </c>
      <c r="K480" s="57">
        <f t="shared" si="85"/>
        <v>0</v>
      </c>
      <c r="L480" s="57">
        <v>108.6</v>
      </c>
      <c r="M480" s="57">
        <f t="shared" si="86"/>
        <v>0</v>
      </c>
      <c r="N480" s="57">
        <f t="shared" si="87"/>
        <v>0</v>
      </c>
      <c r="O480" s="57">
        <v>108.9</v>
      </c>
    </row>
    <row r="481" spans="1:15" ht="18" customHeight="1">
      <c r="A481" s="54" t="s">
        <v>517</v>
      </c>
      <c r="B481" s="56">
        <v>11651.6</v>
      </c>
      <c r="C481" s="56">
        <v>148</v>
      </c>
      <c r="D481" s="57">
        <f t="shared" si="88"/>
        <v>13877.754696</v>
      </c>
      <c r="E481" s="57">
        <f t="shared" si="82"/>
        <v>13632.371999999999</v>
      </c>
      <c r="F481" s="57">
        <v>117</v>
      </c>
      <c r="G481" s="57">
        <f t="shared" si="89"/>
        <v>15853.9469647104</v>
      </c>
      <c r="H481" s="57">
        <f t="shared" si="83"/>
        <v>15543.085259519999</v>
      </c>
      <c r="I481" s="57">
        <v>112</v>
      </c>
      <c r="J481" s="57">
        <f t="shared" si="84"/>
        <v>17864.544518774972</v>
      </c>
      <c r="K481" s="57">
        <f t="shared" si="85"/>
        <v>17344.217979393179</v>
      </c>
      <c r="L481" s="57">
        <v>109.4</v>
      </c>
      <c r="M481" s="57">
        <f t="shared" si="86"/>
        <v>19982.922207811309</v>
      </c>
      <c r="N481" s="57">
        <f t="shared" si="87"/>
        <v>19400.895347389618</v>
      </c>
      <c r="O481" s="57">
        <v>108.6</v>
      </c>
    </row>
    <row r="482" spans="1:15" ht="18" customHeight="1">
      <c r="A482" s="54" t="s">
        <v>518</v>
      </c>
      <c r="B482" s="56">
        <v>18669.400000000001</v>
      </c>
      <c r="C482" s="56">
        <v>306.8</v>
      </c>
      <c r="D482" s="57">
        <f t="shared" si="88"/>
        <v>23965.871441199997</v>
      </c>
      <c r="E482" s="57">
        <f t="shared" si="82"/>
        <v>23542.113399999998</v>
      </c>
      <c r="F482" s="57">
        <v>126.1</v>
      </c>
      <c r="G482" s="57">
        <f t="shared" si="89"/>
        <v>27867.515311827352</v>
      </c>
      <c r="H482" s="57">
        <f t="shared" si="83"/>
        <v>27321.093442967995</v>
      </c>
      <c r="I482" s="57">
        <v>114</v>
      </c>
      <c r="J482" s="57">
        <f t="shared" si="84"/>
        <v>31573.894848300391</v>
      </c>
      <c r="K482" s="57">
        <f t="shared" si="85"/>
        <v>30654.266843010089</v>
      </c>
      <c r="L482" s="57">
        <v>110</v>
      </c>
      <c r="M482" s="57">
        <f t="shared" si="86"/>
        <v>35578.09619296185</v>
      </c>
      <c r="N482" s="57">
        <f t="shared" si="87"/>
        <v>34541.840964040632</v>
      </c>
      <c r="O482" s="57">
        <v>109.4</v>
      </c>
    </row>
    <row r="483" spans="1:15" ht="30" customHeight="1">
      <c r="A483" s="54" t="s">
        <v>519</v>
      </c>
      <c r="B483" s="56">
        <v>65.5</v>
      </c>
      <c r="C483" s="56">
        <v>60.5</v>
      </c>
      <c r="D483" s="57">
        <f t="shared" si="88"/>
        <v>83.015355</v>
      </c>
      <c r="E483" s="57">
        <f t="shared" si="82"/>
        <v>81.547499999999999</v>
      </c>
      <c r="F483" s="57">
        <v>124.5</v>
      </c>
      <c r="G483" s="57">
        <f t="shared" si="89"/>
        <v>93.143228310000012</v>
      </c>
      <c r="H483" s="57">
        <f t="shared" si="83"/>
        <v>91.316890500000014</v>
      </c>
      <c r="I483" s="57">
        <v>110</v>
      </c>
      <c r="J483" s="57">
        <f t="shared" si="84"/>
        <v>106.0109653010265</v>
      </c>
      <c r="K483" s="57">
        <f t="shared" si="85"/>
        <v>102.92326728255</v>
      </c>
      <c r="L483" s="57">
        <v>110.5</v>
      </c>
      <c r="M483" s="57">
        <f t="shared" si="86"/>
        <v>120.11042368606303</v>
      </c>
      <c r="N483" s="57">
        <f t="shared" si="87"/>
        <v>116.61206183112915</v>
      </c>
      <c r="O483" s="57">
        <v>110</v>
      </c>
    </row>
    <row r="484" spans="1:15" ht="29.25" customHeight="1">
      <c r="A484" s="54" t="s">
        <v>520</v>
      </c>
      <c r="B484" s="56">
        <v>0</v>
      </c>
      <c r="C484" s="56">
        <v>0</v>
      </c>
      <c r="D484" s="57">
        <f t="shared" si="88"/>
        <v>0</v>
      </c>
      <c r="E484" s="57">
        <f t="shared" si="82"/>
        <v>0</v>
      </c>
      <c r="F484" s="57">
        <v>0</v>
      </c>
      <c r="G484" s="57">
        <f t="shared" si="89"/>
        <v>0</v>
      </c>
      <c r="H484" s="57">
        <f t="shared" si="83"/>
        <v>0</v>
      </c>
      <c r="I484" s="57">
        <v>0</v>
      </c>
      <c r="J484" s="57">
        <f t="shared" si="84"/>
        <v>0</v>
      </c>
      <c r="K484" s="57">
        <f t="shared" si="85"/>
        <v>0</v>
      </c>
      <c r="L484" s="57">
        <v>0</v>
      </c>
      <c r="M484" s="57">
        <f t="shared" si="86"/>
        <v>0</v>
      </c>
      <c r="N484" s="57">
        <f t="shared" si="87"/>
        <v>0</v>
      </c>
      <c r="O484" s="57">
        <v>0</v>
      </c>
    </row>
    <row r="485" spans="1:15" ht="38.25" customHeight="1">
      <c r="A485" s="54" t="s">
        <v>521</v>
      </c>
      <c r="B485" s="56">
        <v>152.5</v>
      </c>
      <c r="C485" s="56">
        <v>79.099999999999994</v>
      </c>
      <c r="D485" s="57">
        <f t="shared" si="88"/>
        <v>195.142965</v>
      </c>
      <c r="E485" s="57">
        <f t="shared" si="82"/>
        <v>191.6925</v>
      </c>
      <c r="F485" s="57">
        <v>125.7</v>
      </c>
      <c r="G485" s="57">
        <f t="shared" si="89"/>
        <v>219.94563585150001</v>
      </c>
      <c r="H485" s="57">
        <f t="shared" si="83"/>
        <v>215.63297632500002</v>
      </c>
      <c r="I485" s="57">
        <v>110.5</v>
      </c>
      <c r="J485" s="57">
        <f t="shared" si="84"/>
        <v>249.19840541974952</v>
      </c>
      <c r="K485" s="57">
        <f t="shared" si="85"/>
        <v>241.94019943665</v>
      </c>
      <c r="L485" s="57">
        <v>110</v>
      </c>
      <c r="M485" s="57">
        <f t="shared" si="86"/>
        <v>281.57177026782921</v>
      </c>
      <c r="N485" s="57">
        <f t="shared" si="87"/>
        <v>273.37065074546524</v>
      </c>
      <c r="O485" s="57">
        <v>109.7</v>
      </c>
    </row>
    <row r="486" spans="1:15" ht="18" customHeight="1">
      <c r="A486" s="54" t="s">
        <v>522</v>
      </c>
      <c r="B486" s="56">
        <v>1316.4</v>
      </c>
      <c r="C486" s="56">
        <v>94</v>
      </c>
      <c r="D486" s="57">
        <f t="shared" si="88"/>
        <v>1679.1392856</v>
      </c>
      <c r="E486" s="57">
        <f t="shared" si="82"/>
        <v>1649.4492</v>
      </c>
      <c r="F486" s="57">
        <v>125.3</v>
      </c>
      <c r="G486" s="57">
        <f t="shared" si="89"/>
        <v>1878.856112229264</v>
      </c>
      <c r="H486" s="57">
        <f t="shared" si="83"/>
        <v>1842.0157963032002</v>
      </c>
      <c r="I486" s="57">
        <v>109.7</v>
      </c>
      <c r="J486" s="57">
        <f t="shared" si="84"/>
        <v>2138.420084133737</v>
      </c>
      <c r="K486" s="57">
        <f t="shared" si="85"/>
        <v>2076.1360040133368</v>
      </c>
      <c r="L486" s="57">
        <v>110.5</v>
      </c>
      <c r="M486" s="57">
        <f t="shared" si="86"/>
        <v>2398.6016557702887</v>
      </c>
      <c r="N486" s="57">
        <f t="shared" si="87"/>
        <v>2328.7394716216395</v>
      </c>
      <c r="O486" s="57">
        <v>108.9</v>
      </c>
    </row>
    <row r="487" spans="1:15" ht="30" customHeight="1">
      <c r="A487" s="54" t="s">
        <v>523</v>
      </c>
      <c r="B487" s="56">
        <v>214</v>
      </c>
      <c r="C487" s="56">
        <v>100.2</v>
      </c>
      <c r="D487" s="57">
        <f t="shared" si="88"/>
        <v>272.315</v>
      </c>
      <c r="E487" s="57">
        <f t="shared" si="82"/>
        <v>267.5</v>
      </c>
      <c r="F487" s="57">
        <v>125</v>
      </c>
      <c r="G487" s="57">
        <f t="shared" si="89"/>
        <v>302.48205570000005</v>
      </c>
      <c r="H487" s="57">
        <f t="shared" si="83"/>
        <v>296.55103500000001</v>
      </c>
      <c r="I487" s="57">
        <v>108.9</v>
      </c>
      <c r="J487" s="57">
        <f t="shared" si="84"/>
        <v>342.71216910810006</v>
      </c>
      <c r="K487" s="57">
        <f t="shared" si="85"/>
        <v>332.73026127000003</v>
      </c>
      <c r="L487" s="57">
        <f t="shared" ref="L487:L495" si="90">L53</f>
        <v>110</v>
      </c>
      <c r="M487" s="57">
        <f t="shared" si="86"/>
        <v>383.35097812093852</v>
      </c>
      <c r="N487" s="57">
        <f t="shared" si="87"/>
        <v>372.18541565139662</v>
      </c>
      <c r="O487" s="57">
        <v>108.6</v>
      </c>
    </row>
    <row r="488" spans="1:15" ht="33" customHeight="1">
      <c r="A488" s="54" t="s">
        <v>524</v>
      </c>
      <c r="B488" s="56">
        <v>185.5</v>
      </c>
      <c r="C488" s="56">
        <v>90.9</v>
      </c>
      <c r="D488" s="57">
        <f t="shared" si="88"/>
        <v>235.29339399999998</v>
      </c>
      <c r="E488" s="57">
        <f t="shared" si="82"/>
        <v>231.13299999999998</v>
      </c>
      <c r="F488" s="57">
        <v>124.6</v>
      </c>
      <c r="G488" s="57">
        <f t="shared" si="89"/>
        <v>268.79917330559999</v>
      </c>
      <c r="H488" s="57">
        <f t="shared" si="83"/>
        <v>263.52860127999998</v>
      </c>
      <c r="I488" s="57">
        <v>112</v>
      </c>
      <c r="J488" s="57">
        <f t="shared" si="84"/>
        <v>305.93377909776865</v>
      </c>
      <c r="K488" s="57">
        <f t="shared" si="85"/>
        <v>297.02308650268799</v>
      </c>
      <c r="L488" s="57">
        <f t="shared" si="90"/>
        <v>110.5</v>
      </c>
      <c r="M488" s="57">
        <f t="shared" si="86"/>
        <v>344.7323009629477</v>
      </c>
      <c r="N488" s="57">
        <f t="shared" si="87"/>
        <v>334.6915543329589</v>
      </c>
      <c r="O488" s="57">
        <v>109.4</v>
      </c>
    </row>
    <row r="489" spans="1:15" ht="18" customHeight="1">
      <c r="A489" s="54" t="s">
        <v>525</v>
      </c>
      <c r="B489" s="56">
        <v>65.3</v>
      </c>
      <c r="C489" s="56">
        <v>7.7</v>
      </c>
      <c r="D489" s="57">
        <f t="shared" si="88"/>
        <v>82.097119000000006</v>
      </c>
      <c r="E489" s="57">
        <f t="shared" si="82"/>
        <v>80.645499999999998</v>
      </c>
      <c r="F489" s="57">
        <v>123.5</v>
      </c>
      <c r="G489" s="57">
        <f t="shared" si="89"/>
        <v>96.299920587000017</v>
      </c>
      <c r="H489" s="57">
        <f t="shared" si="83"/>
        <v>94.411686850000009</v>
      </c>
      <c r="I489" s="57">
        <v>115</v>
      </c>
      <c r="J489" s="57">
        <f t="shared" si="84"/>
        <v>108.81024327045719</v>
      </c>
      <c r="K489" s="57">
        <f t="shared" si="85"/>
        <v>105.64101288393903</v>
      </c>
      <c r="L489" s="57">
        <f t="shared" si="90"/>
        <v>109.7</v>
      </c>
      <c r="M489" s="57">
        <f t="shared" si="86"/>
        <v>123.28200562542801</v>
      </c>
      <c r="N489" s="57">
        <f t="shared" si="87"/>
        <v>119.69126759750291</v>
      </c>
      <c r="O489" s="57">
        <v>110</v>
      </c>
    </row>
    <row r="490" spans="1:15" ht="30" customHeight="1">
      <c r="A490" s="54" t="s">
        <v>526</v>
      </c>
      <c r="B490" s="56">
        <v>264.2</v>
      </c>
      <c r="C490" s="56">
        <v>66.400000000000006</v>
      </c>
      <c r="D490" s="57">
        <f t="shared" si="88"/>
        <v>329.47060999999997</v>
      </c>
      <c r="E490" s="57">
        <f t="shared" si="82"/>
        <v>323.64499999999998</v>
      </c>
      <c r="F490" s="57">
        <v>122.5</v>
      </c>
      <c r="G490" s="57">
        <f t="shared" si="89"/>
        <v>379.74782508599992</v>
      </c>
      <c r="H490" s="57">
        <f t="shared" si="83"/>
        <v>372.30178929999994</v>
      </c>
      <c r="I490" s="57">
        <v>113</v>
      </c>
      <c r="J490" s="57">
        <f t="shared" si="84"/>
        <v>425.95174296421362</v>
      </c>
      <c r="K490" s="57">
        <f t="shared" si="85"/>
        <v>413.54538151865398</v>
      </c>
      <c r="L490" s="57">
        <f t="shared" si="90"/>
        <v>108.9</v>
      </c>
      <c r="M490" s="57">
        <f t="shared" si="86"/>
        <v>484.79697625471971</v>
      </c>
      <c r="N490" s="57">
        <f t="shared" si="87"/>
        <v>470.67667597545602</v>
      </c>
      <c r="O490" s="57">
        <v>110.5</v>
      </c>
    </row>
    <row r="491" spans="1:15" ht="30" customHeight="1">
      <c r="A491" s="54" t="s">
        <v>527</v>
      </c>
      <c r="B491" s="56">
        <v>0.6</v>
      </c>
      <c r="C491" s="56">
        <v>0</v>
      </c>
      <c r="D491" s="57">
        <f t="shared" si="88"/>
        <v>0.77021879999999998</v>
      </c>
      <c r="E491" s="57">
        <f t="shared" si="82"/>
        <v>0.75659999999999994</v>
      </c>
      <c r="F491" s="57">
        <v>126.1</v>
      </c>
      <c r="G491" s="57">
        <f t="shared" si="89"/>
        <v>0.94274781119999995</v>
      </c>
      <c r="H491" s="57">
        <f t="shared" si="83"/>
        <v>0.92426255999999996</v>
      </c>
      <c r="I491" s="57">
        <v>120</v>
      </c>
      <c r="J491" s="57">
        <f t="shared" si="84"/>
        <v>1.054538846652096</v>
      </c>
      <c r="K491" s="57">
        <f t="shared" si="85"/>
        <v>1.0238241229631999</v>
      </c>
      <c r="L491" s="57">
        <f t="shared" si="90"/>
        <v>108.6</v>
      </c>
      <c r="M491" s="57">
        <f t="shared" si="86"/>
        <v>1.1915339882206697</v>
      </c>
      <c r="N491" s="57">
        <f t="shared" si="87"/>
        <v>1.1568291147773493</v>
      </c>
      <c r="O491" s="57">
        <v>109.7</v>
      </c>
    </row>
    <row r="492" spans="1:15" ht="30" customHeight="1">
      <c r="A492" s="54" t="s">
        <v>528</v>
      </c>
      <c r="B492" s="56">
        <v>23.5</v>
      </c>
      <c r="C492" s="56">
        <v>192.6</v>
      </c>
      <c r="D492" s="57">
        <f t="shared" si="88"/>
        <v>29.784135000000003</v>
      </c>
      <c r="E492" s="57">
        <f t="shared" si="82"/>
        <v>29.2575</v>
      </c>
      <c r="F492" s="57">
        <v>124.5</v>
      </c>
      <c r="G492" s="57">
        <f t="shared" si="89"/>
        <v>34.936790354999999</v>
      </c>
      <c r="H492" s="57">
        <f t="shared" si="83"/>
        <v>34.251755250000002</v>
      </c>
      <c r="I492" s="57">
        <v>115</v>
      </c>
      <c r="J492" s="57">
        <f t="shared" si="84"/>
        <v>39.367474107821103</v>
      </c>
      <c r="K492" s="57">
        <f t="shared" si="85"/>
        <v>38.220848648370001</v>
      </c>
      <c r="L492" s="57">
        <f t="shared" si="90"/>
        <v>109.4</v>
      </c>
      <c r="M492" s="57">
        <f t="shared" si="86"/>
        <v>44.157314682519697</v>
      </c>
      <c r="N492" s="57">
        <f t="shared" si="87"/>
        <v>42.871179303417186</v>
      </c>
      <c r="O492" s="57">
        <f>O53</f>
        <v>108.9</v>
      </c>
    </row>
    <row r="493" spans="1:15" ht="29.25" customHeight="1">
      <c r="A493" s="54" t="s">
        <v>529</v>
      </c>
      <c r="B493" s="56">
        <v>13.5</v>
      </c>
      <c r="C493" s="56">
        <v>540</v>
      </c>
      <c r="D493" s="57">
        <f t="shared" si="88"/>
        <v>16.945118999999998</v>
      </c>
      <c r="E493" s="57">
        <f t="shared" si="82"/>
        <v>16.645499999999998</v>
      </c>
      <c r="F493" s="57">
        <v>123.3</v>
      </c>
      <c r="G493" s="57">
        <f t="shared" si="89"/>
        <v>18.960571453859998</v>
      </c>
      <c r="H493" s="57">
        <f t="shared" si="83"/>
        <v>18.588795543</v>
      </c>
      <c r="I493" s="57">
        <v>109.7</v>
      </c>
      <c r="J493" s="57">
        <f t="shared" si="84"/>
        <v>21.482327457223377</v>
      </c>
      <c r="K493" s="57">
        <f t="shared" si="85"/>
        <v>20.856628599245997</v>
      </c>
      <c r="L493" s="57">
        <f t="shared" si="90"/>
        <v>110</v>
      </c>
      <c r="M493" s="57">
        <f t="shared" si="86"/>
        <v>24.029701847100927</v>
      </c>
      <c r="N493" s="57">
        <f t="shared" si="87"/>
        <v>23.329807618544589</v>
      </c>
      <c r="O493" s="57">
        <f>O54</f>
        <v>108.6</v>
      </c>
    </row>
    <row r="494" spans="1:15" ht="18" customHeight="1">
      <c r="A494" s="54" t="s">
        <v>530</v>
      </c>
      <c r="B494" s="56">
        <v>62.6</v>
      </c>
      <c r="C494" s="56">
        <v>263</v>
      </c>
      <c r="D494" s="57">
        <f t="shared" si="88"/>
        <v>77.428062000000011</v>
      </c>
      <c r="E494" s="57">
        <f t="shared" si="82"/>
        <v>76.059000000000012</v>
      </c>
      <c r="F494" s="57">
        <v>121.5</v>
      </c>
      <c r="G494" s="57">
        <f t="shared" si="89"/>
        <v>86.005542708360025</v>
      </c>
      <c r="H494" s="57">
        <f t="shared" si="83"/>
        <v>84.319159518000021</v>
      </c>
      <c r="I494" s="57">
        <v>108.9</v>
      </c>
      <c r="J494" s="57">
        <f t="shared" si="84"/>
        <v>97.887208433519973</v>
      </c>
      <c r="K494" s="57">
        <f t="shared" si="85"/>
        <v>95.036124692737829</v>
      </c>
      <c r="L494" s="57">
        <f t="shared" si="90"/>
        <v>110.5</v>
      </c>
      <c r="M494" s="57">
        <f t="shared" si="86"/>
        <v>110.30126420705899</v>
      </c>
      <c r="N494" s="57">
        <f t="shared" si="87"/>
        <v>107.08860602627087</v>
      </c>
      <c r="O494" s="57">
        <f>O55</f>
        <v>109.4</v>
      </c>
    </row>
    <row r="495" spans="1:15" ht="18" customHeight="1">
      <c r="A495" s="54" t="s">
        <v>531</v>
      </c>
      <c r="B495" s="56">
        <v>23161.200000000001</v>
      </c>
      <c r="C495" s="56">
        <v>94.2</v>
      </c>
      <c r="D495" s="57">
        <f t="shared" si="88"/>
        <v>28529.502936000004</v>
      </c>
      <c r="E495" s="57">
        <f t="shared" si="82"/>
        <v>28025.052000000003</v>
      </c>
      <c r="F495" s="57">
        <v>121</v>
      </c>
      <c r="G495" s="57">
        <f t="shared" si="89"/>
        <v>323884.03503123368</v>
      </c>
      <c r="H495" s="57">
        <f t="shared" si="83"/>
        <v>317533.36767768004</v>
      </c>
      <c r="I495" s="57">
        <v>1113</v>
      </c>
      <c r="J495" s="57">
        <f t="shared" si="84"/>
        <v>365959.81002214126</v>
      </c>
      <c r="K495" s="57">
        <f t="shared" si="85"/>
        <v>355300.78642926336</v>
      </c>
      <c r="L495" s="57">
        <f t="shared" si="90"/>
        <v>109.7</v>
      </c>
      <c r="M495" s="57">
        <f t="shared" si="86"/>
        <v>414632.46475508605</v>
      </c>
      <c r="N495" s="57">
        <f t="shared" si="87"/>
        <v>402555.79102435539</v>
      </c>
      <c r="O495" s="57">
        <f>O56</f>
        <v>110</v>
      </c>
    </row>
    <row r="496" spans="1:15" ht="25.5" customHeight="1">
      <c r="A496" s="684" t="s">
        <v>532</v>
      </c>
      <c r="B496" s="685"/>
      <c r="C496" s="685"/>
      <c r="D496" s="685"/>
      <c r="E496" s="685"/>
      <c r="F496" s="685"/>
      <c r="G496" s="685"/>
      <c r="H496" s="685"/>
      <c r="I496" s="685"/>
      <c r="J496" s="685"/>
      <c r="K496" s="685"/>
      <c r="L496" s="685"/>
      <c r="M496" s="685"/>
      <c r="N496" s="685"/>
      <c r="O496" s="686"/>
    </row>
    <row r="497" spans="1:15" ht="18" customHeight="1">
      <c r="A497" s="51" t="s">
        <v>58</v>
      </c>
      <c r="B497" s="52">
        <v>1134233.2</v>
      </c>
      <c r="C497" s="52">
        <v>104.2</v>
      </c>
      <c r="D497" s="53">
        <f>SUM(D498:D522)</f>
        <v>1423961.5516927997</v>
      </c>
      <c r="E497" s="53">
        <f>SUM(E498:E522)</f>
        <v>1398783.4495999997</v>
      </c>
      <c r="F497" s="53">
        <f>E497/B497*100</f>
        <v>123.32414970748518</v>
      </c>
      <c r="G497" s="53">
        <f>SUM(G498:G522)</f>
        <v>1698669.4138447398</v>
      </c>
      <c r="H497" s="53">
        <f>SUM(H498:H522)</f>
        <v>1665362.1704360195</v>
      </c>
      <c r="I497" s="53">
        <f>H497/D497*100</f>
        <v>116.95274836994327</v>
      </c>
      <c r="J497" s="53">
        <f>SUM(J498:J522)</f>
        <v>1919397.4118508724</v>
      </c>
      <c r="K497" s="53">
        <f>SUM(K498:K522)</f>
        <v>1863492.6328649248</v>
      </c>
      <c r="L497" s="53">
        <f>K497/G497*100</f>
        <v>109.70307804901998</v>
      </c>
      <c r="M497" s="53">
        <f>SUM(M498:M522)</f>
        <v>2174538.3714981894</v>
      </c>
      <c r="N497" s="53">
        <f>SUM(N498:N522)</f>
        <v>2111202.302425426</v>
      </c>
      <c r="O497" s="53">
        <f>N497/J497*100</f>
        <v>109.99297432570758</v>
      </c>
    </row>
    <row r="498" spans="1:15" ht="27.75" customHeight="1">
      <c r="A498" s="54" t="s">
        <v>533</v>
      </c>
      <c r="B498" s="56">
        <v>465.2</v>
      </c>
      <c r="C498" s="56">
        <v>107.3</v>
      </c>
      <c r="D498" s="57">
        <f>E498*101.8/100</f>
        <v>584.86339599999997</v>
      </c>
      <c r="E498" s="57">
        <f>B498*F498/100</f>
        <v>574.52199999999993</v>
      </c>
      <c r="F498" s="57">
        <v>123.5</v>
      </c>
      <c r="G498" s="57">
        <f>H498*102/100</f>
        <v>654.42704832024003</v>
      </c>
      <c r="H498" s="57">
        <f>D498*I498/100</f>
        <v>641.59514541199997</v>
      </c>
      <c r="I498" s="57">
        <v>109.7</v>
      </c>
      <c r="J498" s="57">
        <f>K498*103/100</f>
        <v>741.46584574683186</v>
      </c>
      <c r="K498" s="57">
        <f>G498*L498/100</f>
        <v>719.86975315226402</v>
      </c>
      <c r="L498" s="57">
        <v>110</v>
      </c>
      <c r="M498" s="57">
        <f>N498*103/100</f>
        <v>831.67999519884893</v>
      </c>
      <c r="N498" s="57">
        <f>J498*O498/100</f>
        <v>807.45630601829998</v>
      </c>
      <c r="O498" s="57">
        <v>108.9</v>
      </c>
    </row>
    <row r="499" spans="1:15" ht="18" customHeight="1">
      <c r="A499" s="54" t="s">
        <v>534</v>
      </c>
      <c r="B499" s="56">
        <v>395.5</v>
      </c>
      <c r="C499" s="56">
        <v>147.1</v>
      </c>
      <c r="D499" s="57">
        <f t="shared" ref="D499:D522" si="91">E499*101.8/100</f>
        <v>493.20827500000001</v>
      </c>
      <c r="E499" s="57">
        <f t="shared" ref="E499:E522" si="92">B499*F499/100</f>
        <v>484.48750000000001</v>
      </c>
      <c r="F499" s="57">
        <v>122.5</v>
      </c>
      <c r="G499" s="57">
        <f t="shared" ref="G499:G522" si="93">H499*102/100</f>
        <v>547.8458877045</v>
      </c>
      <c r="H499" s="57">
        <f t="shared" ref="H499:H522" si="94">D499*I499/100</f>
        <v>537.10381147500004</v>
      </c>
      <c r="I499" s="57">
        <v>108.9</v>
      </c>
      <c r="J499" s="57">
        <f t="shared" ref="J499:J522" si="95">K499*103/100</f>
        <v>623.5307970908766</v>
      </c>
      <c r="K499" s="57">
        <f t="shared" ref="K499:K522" si="96">G499*L499/100</f>
        <v>605.36970591347244</v>
      </c>
      <c r="L499" s="57">
        <v>110.5</v>
      </c>
      <c r="M499" s="57">
        <f t="shared" ref="M499:M522" si="97">N499*103/100</f>
        <v>697.46907900991266</v>
      </c>
      <c r="N499" s="57">
        <f t="shared" ref="N499:N522" si="98">J499*O499/100</f>
        <v>677.15444564069196</v>
      </c>
      <c r="O499" s="57">
        <v>108.6</v>
      </c>
    </row>
    <row r="500" spans="1:15" ht="33" customHeight="1">
      <c r="A500" s="54" t="s">
        <v>535</v>
      </c>
      <c r="B500" s="56">
        <v>123.7</v>
      </c>
      <c r="C500" s="56">
        <v>205.5</v>
      </c>
      <c r="D500" s="57">
        <f t="shared" si="91"/>
        <v>158.79344259999999</v>
      </c>
      <c r="E500" s="57">
        <f t="shared" si="92"/>
        <v>155.98570000000001</v>
      </c>
      <c r="F500" s="57">
        <v>126.1</v>
      </c>
      <c r="G500" s="57">
        <f t="shared" si="93"/>
        <v>175.89867223687202</v>
      </c>
      <c r="H500" s="57">
        <f t="shared" si="94"/>
        <v>172.4496786636</v>
      </c>
      <c r="I500" s="57">
        <v>108.6</v>
      </c>
      <c r="J500" s="57">
        <f t="shared" si="95"/>
        <v>198.74966874716407</v>
      </c>
      <c r="K500" s="57">
        <f t="shared" si="96"/>
        <v>192.9608434438486</v>
      </c>
      <c r="L500" s="57">
        <v>109.7</v>
      </c>
      <c r="M500" s="57">
        <f t="shared" si="97"/>
        <v>223.95510173767943</v>
      </c>
      <c r="N500" s="57">
        <f t="shared" si="98"/>
        <v>217.4321376093975</v>
      </c>
      <c r="O500" s="57">
        <v>109.4</v>
      </c>
    </row>
    <row r="501" spans="1:15" ht="31.5" customHeight="1">
      <c r="A501" s="54" t="s">
        <v>536</v>
      </c>
      <c r="B501" s="56">
        <v>336.1</v>
      </c>
      <c r="C501" s="56">
        <v>125.6</v>
      </c>
      <c r="D501" s="57">
        <f t="shared" si="91"/>
        <v>425.97650100000004</v>
      </c>
      <c r="E501" s="57">
        <f t="shared" si="92"/>
        <v>418.44450000000006</v>
      </c>
      <c r="F501" s="57">
        <v>124.5</v>
      </c>
      <c r="G501" s="57">
        <f t="shared" si="93"/>
        <v>477.945634122</v>
      </c>
      <c r="H501" s="57">
        <f t="shared" si="94"/>
        <v>468.57415109999999</v>
      </c>
      <c r="I501" s="57">
        <v>110</v>
      </c>
      <c r="J501" s="57">
        <f t="shared" si="95"/>
        <v>536.09727942562381</v>
      </c>
      <c r="K501" s="57">
        <f t="shared" si="96"/>
        <v>520.48279555885802</v>
      </c>
      <c r="L501" s="57">
        <v>108.9</v>
      </c>
      <c r="M501" s="57">
        <f t="shared" si="97"/>
        <v>607.39821758923176</v>
      </c>
      <c r="N501" s="57">
        <f t="shared" si="98"/>
        <v>589.70700736818617</v>
      </c>
      <c r="O501" s="57">
        <v>110</v>
      </c>
    </row>
    <row r="502" spans="1:15" ht="18" customHeight="1">
      <c r="A502" s="54" t="s">
        <v>537</v>
      </c>
      <c r="B502" s="56">
        <v>75</v>
      </c>
      <c r="C502" s="56">
        <v>105.8</v>
      </c>
      <c r="D502" s="57">
        <f t="shared" si="91"/>
        <v>94.13955</v>
      </c>
      <c r="E502" s="57">
        <f t="shared" si="92"/>
        <v>92.474999999999994</v>
      </c>
      <c r="F502" s="57">
        <v>123.3</v>
      </c>
      <c r="G502" s="57">
        <f t="shared" si="93"/>
        <v>105.6245751</v>
      </c>
      <c r="H502" s="57">
        <f t="shared" si="94"/>
        <v>103.553505</v>
      </c>
      <c r="I502" s="57">
        <v>110</v>
      </c>
      <c r="J502" s="57">
        <f t="shared" si="95"/>
        <v>118.149537215358</v>
      </c>
      <c r="K502" s="57">
        <f t="shared" si="96"/>
        <v>114.7082885586</v>
      </c>
      <c r="L502" s="57">
        <v>108.6</v>
      </c>
      <c r="M502" s="57">
        <f t="shared" si="97"/>
        <v>134.47189578165973</v>
      </c>
      <c r="N502" s="57">
        <f t="shared" si="98"/>
        <v>130.55523862297059</v>
      </c>
      <c r="O502" s="57">
        <v>110.5</v>
      </c>
    </row>
    <row r="503" spans="1:15" ht="18" customHeight="1">
      <c r="A503" s="54" t="s">
        <v>538</v>
      </c>
      <c r="B503" s="56">
        <v>780</v>
      </c>
      <c r="C503" s="56">
        <v>600</v>
      </c>
      <c r="D503" s="57">
        <f t="shared" si="91"/>
        <v>998.10827999999992</v>
      </c>
      <c r="E503" s="57">
        <f t="shared" si="92"/>
        <v>980.46</v>
      </c>
      <c r="F503" s="57">
        <v>125.7</v>
      </c>
      <c r="G503" s="57">
        <f t="shared" si="93"/>
        <v>1124.9678423879998</v>
      </c>
      <c r="H503" s="57">
        <f t="shared" si="94"/>
        <v>1102.9096493999998</v>
      </c>
      <c r="I503" s="57">
        <v>110.5</v>
      </c>
      <c r="J503" s="57">
        <f t="shared" si="95"/>
        <v>1267.6362641596459</v>
      </c>
      <c r="K503" s="57">
        <f t="shared" si="96"/>
        <v>1230.7148195724717</v>
      </c>
      <c r="L503" s="57">
        <v>109.4</v>
      </c>
      <c r="M503" s="57">
        <f t="shared" si="97"/>
        <v>1432.3148912366255</v>
      </c>
      <c r="N503" s="57">
        <f t="shared" si="98"/>
        <v>1390.5969817831315</v>
      </c>
      <c r="O503" s="57">
        <v>109.7</v>
      </c>
    </row>
    <row r="504" spans="1:15" ht="18" customHeight="1">
      <c r="A504" s="54" t="s">
        <v>539</v>
      </c>
      <c r="B504" s="56">
        <v>845</v>
      </c>
      <c r="C504" s="56">
        <v>142.80000000000001</v>
      </c>
      <c r="D504" s="57">
        <f t="shared" si="91"/>
        <v>1077.8431300000002</v>
      </c>
      <c r="E504" s="57">
        <f t="shared" si="92"/>
        <v>1058.7850000000001</v>
      </c>
      <c r="F504" s="57">
        <v>125.3</v>
      </c>
      <c r="G504" s="57">
        <f t="shared" si="93"/>
        <v>1206.0417918822002</v>
      </c>
      <c r="H504" s="57">
        <f t="shared" si="94"/>
        <v>1182.3939136100003</v>
      </c>
      <c r="I504" s="57">
        <v>109.7</v>
      </c>
      <c r="J504" s="57">
        <f t="shared" si="95"/>
        <v>1366.4453502025331</v>
      </c>
      <c r="K504" s="57">
        <f t="shared" si="96"/>
        <v>1326.6459710704203</v>
      </c>
      <c r="L504" s="57">
        <v>110</v>
      </c>
      <c r="M504" s="57">
        <f t="shared" si="97"/>
        <v>1532.7007559616752</v>
      </c>
      <c r="N504" s="57">
        <f t="shared" si="98"/>
        <v>1488.0589863705586</v>
      </c>
      <c r="O504" s="57">
        <v>108.9</v>
      </c>
    </row>
    <row r="505" spans="1:15" ht="30" customHeight="1">
      <c r="A505" s="54" t="s">
        <v>540</v>
      </c>
      <c r="B505" s="56">
        <v>1893.6</v>
      </c>
      <c r="C505" s="56">
        <v>154.80000000000001</v>
      </c>
      <c r="D505" s="57">
        <f t="shared" si="91"/>
        <v>2409.6060000000002</v>
      </c>
      <c r="E505" s="57">
        <f t="shared" si="92"/>
        <v>2367</v>
      </c>
      <c r="F505" s="57">
        <v>125</v>
      </c>
      <c r="G505" s="57">
        <f t="shared" si="93"/>
        <v>2676.5421526800001</v>
      </c>
      <c r="H505" s="57">
        <f t="shared" si="94"/>
        <v>2624.0609340000001</v>
      </c>
      <c r="I505" s="57">
        <v>108.9</v>
      </c>
      <c r="J505" s="57">
        <f t="shared" si="95"/>
        <v>3046.3064510727422</v>
      </c>
      <c r="K505" s="57">
        <f t="shared" si="96"/>
        <v>2957.5790787114001</v>
      </c>
      <c r="L505" s="57">
        <v>110.5</v>
      </c>
      <c r="M505" s="57">
        <f t="shared" si="97"/>
        <v>3407.5374700409484</v>
      </c>
      <c r="N505" s="57">
        <f t="shared" si="98"/>
        <v>3308.2888058649983</v>
      </c>
      <c r="O505" s="57">
        <v>108.6</v>
      </c>
    </row>
    <row r="506" spans="1:15" ht="18" customHeight="1">
      <c r="A506" s="54" t="s">
        <v>541</v>
      </c>
      <c r="B506" s="56">
        <v>203.2</v>
      </c>
      <c r="C506" s="56">
        <v>70.5</v>
      </c>
      <c r="D506" s="57">
        <f t="shared" si="91"/>
        <v>257.74456959999998</v>
      </c>
      <c r="E506" s="57">
        <f t="shared" si="92"/>
        <v>253.18719999999996</v>
      </c>
      <c r="F506" s="57">
        <v>124.6</v>
      </c>
      <c r="G506" s="57">
        <f t="shared" si="93"/>
        <v>302.33438014079996</v>
      </c>
      <c r="H506" s="57">
        <f t="shared" si="94"/>
        <v>296.40625503999996</v>
      </c>
      <c r="I506" s="57">
        <v>115</v>
      </c>
      <c r="J506" s="57">
        <f t="shared" si="95"/>
        <v>341.61063946489128</v>
      </c>
      <c r="K506" s="57">
        <f t="shared" si="96"/>
        <v>331.66081501445757</v>
      </c>
      <c r="L506" s="57">
        <v>109.7</v>
      </c>
      <c r="M506" s="57">
        <f t="shared" si="97"/>
        <v>384.9337007618289</v>
      </c>
      <c r="N506" s="57">
        <f t="shared" si="98"/>
        <v>373.72203957459112</v>
      </c>
      <c r="O506" s="57">
        <v>109.4</v>
      </c>
    </row>
    <row r="507" spans="1:15" ht="18" customHeight="1">
      <c r="A507" s="54" t="s">
        <v>542</v>
      </c>
      <c r="B507" s="56">
        <v>113</v>
      </c>
      <c r="C507" s="56">
        <v>3138.9</v>
      </c>
      <c r="D507" s="57">
        <f t="shared" si="91"/>
        <v>142.06699</v>
      </c>
      <c r="E507" s="57">
        <f t="shared" si="92"/>
        <v>139.55500000000001</v>
      </c>
      <c r="F507" s="57">
        <v>123.5</v>
      </c>
      <c r="G507" s="57">
        <f t="shared" si="93"/>
        <v>159.39916278000001</v>
      </c>
      <c r="H507" s="57">
        <f t="shared" si="94"/>
        <v>156.27368900000002</v>
      </c>
      <c r="I507" s="57">
        <v>110</v>
      </c>
      <c r="J507" s="57">
        <f t="shared" si="95"/>
        <v>180.59925142974004</v>
      </c>
      <c r="K507" s="57">
        <f t="shared" si="96"/>
        <v>175.33907905800004</v>
      </c>
      <c r="L507" s="57">
        <v>110</v>
      </c>
      <c r="M507" s="57">
        <f t="shared" si="97"/>
        <v>201.64267620633339</v>
      </c>
      <c r="N507" s="57">
        <f t="shared" si="98"/>
        <v>195.76958854983823</v>
      </c>
      <c r="O507" s="57">
        <v>108.4</v>
      </c>
    </row>
    <row r="508" spans="1:15" ht="33" customHeight="1">
      <c r="A508" s="54" t="s">
        <v>543</v>
      </c>
      <c r="B508" s="56">
        <v>0</v>
      </c>
      <c r="C508" s="56">
        <v>0</v>
      </c>
      <c r="D508" s="57">
        <f t="shared" si="91"/>
        <v>0</v>
      </c>
      <c r="E508" s="57">
        <f t="shared" si="92"/>
        <v>0</v>
      </c>
      <c r="F508" s="57">
        <v>122.5</v>
      </c>
      <c r="G508" s="57">
        <f t="shared" si="93"/>
        <v>0</v>
      </c>
      <c r="H508" s="57">
        <f t="shared" si="94"/>
        <v>0</v>
      </c>
      <c r="I508" s="57">
        <v>112</v>
      </c>
      <c r="J508" s="57">
        <f t="shared" si="95"/>
        <v>0</v>
      </c>
      <c r="K508" s="57">
        <f t="shared" si="96"/>
        <v>0</v>
      </c>
      <c r="L508" s="57">
        <v>110.5</v>
      </c>
      <c r="M508" s="57">
        <f t="shared" si="97"/>
        <v>0</v>
      </c>
      <c r="N508" s="57">
        <f t="shared" si="98"/>
        <v>0</v>
      </c>
      <c r="O508" s="57">
        <v>108.5</v>
      </c>
    </row>
    <row r="509" spans="1:15" ht="18" customHeight="1">
      <c r="A509" s="54" t="s">
        <v>544</v>
      </c>
      <c r="B509" s="56">
        <v>5545.3</v>
      </c>
      <c r="C509" s="56">
        <v>114.9</v>
      </c>
      <c r="D509" s="57">
        <f t="shared" si="91"/>
        <v>7118.4905193999994</v>
      </c>
      <c r="E509" s="57">
        <f t="shared" si="92"/>
        <v>6992.6232999999993</v>
      </c>
      <c r="F509" s="57">
        <v>126.1</v>
      </c>
      <c r="G509" s="57">
        <f t="shared" si="93"/>
        <v>8713.0323957455985</v>
      </c>
      <c r="H509" s="57">
        <f t="shared" si="94"/>
        <v>8542.1886232799989</v>
      </c>
      <c r="I509" s="57">
        <v>120</v>
      </c>
      <c r="J509" s="57">
        <f t="shared" si="95"/>
        <v>9844.9424342769089</v>
      </c>
      <c r="K509" s="57">
        <f t="shared" si="96"/>
        <v>9558.196538132921</v>
      </c>
      <c r="L509" s="57">
        <v>109.7</v>
      </c>
      <c r="M509" s="57">
        <f t="shared" si="97"/>
        <v>11144.179487328434</v>
      </c>
      <c r="N509" s="57">
        <f t="shared" si="98"/>
        <v>10819.591735270324</v>
      </c>
      <c r="O509" s="57">
        <v>109.9</v>
      </c>
    </row>
    <row r="510" spans="1:15" ht="30" customHeight="1">
      <c r="A510" s="54" t="s">
        <v>545</v>
      </c>
      <c r="B510" s="56">
        <v>42.2</v>
      </c>
      <c r="C510" s="56">
        <v>0</v>
      </c>
      <c r="D510" s="57">
        <f t="shared" si="91"/>
        <v>53.484702000000006</v>
      </c>
      <c r="E510" s="57">
        <f t="shared" si="92"/>
        <v>52.539000000000009</v>
      </c>
      <c r="F510" s="57">
        <v>124.5</v>
      </c>
      <c r="G510" s="57">
        <f t="shared" si="93"/>
        <v>60.009835644000006</v>
      </c>
      <c r="H510" s="57">
        <f t="shared" si="94"/>
        <v>58.833172200000007</v>
      </c>
      <c r="I510" s="57">
        <v>110</v>
      </c>
      <c r="J510" s="57">
        <f t="shared" si="95"/>
        <v>67.311232346805497</v>
      </c>
      <c r="K510" s="57">
        <f t="shared" si="96"/>
        <v>65.350711016316012</v>
      </c>
      <c r="L510" s="57">
        <v>108.9</v>
      </c>
      <c r="M510" s="57">
        <f t="shared" si="97"/>
        <v>76.055634540979</v>
      </c>
      <c r="N510" s="57">
        <f t="shared" si="98"/>
        <v>73.840421884445632</v>
      </c>
      <c r="O510" s="57">
        <v>109.7</v>
      </c>
    </row>
    <row r="511" spans="1:15" ht="18" customHeight="1">
      <c r="A511" s="54" t="s">
        <v>546</v>
      </c>
      <c r="B511" s="56">
        <v>340.9</v>
      </c>
      <c r="C511" s="56">
        <v>100.1</v>
      </c>
      <c r="D511" s="57">
        <f t="shared" si="91"/>
        <v>427.89563459999988</v>
      </c>
      <c r="E511" s="57">
        <f t="shared" si="92"/>
        <v>420.32969999999995</v>
      </c>
      <c r="F511" s="57">
        <v>123.3</v>
      </c>
      <c r="G511" s="57">
        <f t="shared" si="93"/>
        <v>478.78954137932385</v>
      </c>
      <c r="H511" s="57">
        <f t="shared" si="94"/>
        <v>469.40151115619983</v>
      </c>
      <c r="I511" s="57">
        <v>109.7</v>
      </c>
      <c r="J511" s="57">
        <f t="shared" si="95"/>
        <v>535.56440519608407</v>
      </c>
      <c r="K511" s="57">
        <f t="shared" si="96"/>
        <v>519.96544193794568</v>
      </c>
      <c r="L511" s="57">
        <v>108.6</v>
      </c>
      <c r="M511" s="57">
        <f t="shared" si="97"/>
        <v>600.72652637629164</v>
      </c>
      <c r="N511" s="57">
        <f t="shared" si="98"/>
        <v>583.2296372585356</v>
      </c>
      <c r="O511" s="57">
        <v>108.9</v>
      </c>
    </row>
    <row r="512" spans="1:15" ht="30" customHeight="1">
      <c r="A512" s="54" t="s">
        <v>547</v>
      </c>
      <c r="B512" s="56">
        <v>129.6</v>
      </c>
      <c r="C512" s="56">
        <v>0</v>
      </c>
      <c r="D512" s="57">
        <f t="shared" si="91"/>
        <v>165.83952959999999</v>
      </c>
      <c r="E512" s="57">
        <f t="shared" si="92"/>
        <v>162.90719999999999</v>
      </c>
      <c r="F512" s="57">
        <v>125.7</v>
      </c>
      <c r="G512" s="57">
        <f t="shared" si="93"/>
        <v>184.21123268908804</v>
      </c>
      <c r="H512" s="57">
        <f t="shared" si="94"/>
        <v>180.59924773440002</v>
      </c>
      <c r="I512" s="57">
        <v>108.9</v>
      </c>
      <c r="J512" s="57">
        <f t="shared" si="95"/>
        <v>207.57290121871821</v>
      </c>
      <c r="K512" s="57">
        <f t="shared" si="96"/>
        <v>201.52708856186234</v>
      </c>
      <c r="L512" s="57">
        <v>109.4</v>
      </c>
      <c r="M512" s="57">
        <f t="shared" si="97"/>
        <v>232.18689584523381</v>
      </c>
      <c r="N512" s="57">
        <f t="shared" si="98"/>
        <v>225.42417072352796</v>
      </c>
      <c r="O512" s="57">
        <v>108.6</v>
      </c>
    </row>
    <row r="513" spans="1:15" ht="18" customHeight="1">
      <c r="A513" s="54" t="s">
        <v>548</v>
      </c>
      <c r="B513" s="56">
        <v>380.5</v>
      </c>
      <c r="C513" s="56">
        <v>77.099999999999994</v>
      </c>
      <c r="D513" s="57">
        <f t="shared" si="91"/>
        <v>485.348297</v>
      </c>
      <c r="E513" s="57">
        <f t="shared" si="92"/>
        <v>476.76650000000001</v>
      </c>
      <c r="F513" s="57">
        <v>125.3</v>
      </c>
      <c r="G513" s="57">
        <f t="shared" si="93"/>
        <v>537.63001555283995</v>
      </c>
      <c r="H513" s="57">
        <f t="shared" si="94"/>
        <v>527.08825054199997</v>
      </c>
      <c r="I513" s="57">
        <v>108.6</v>
      </c>
      <c r="J513" s="57">
        <f t="shared" si="95"/>
        <v>609.13480762136771</v>
      </c>
      <c r="K513" s="57">
        <f t="shared" si="96"/>
        <v>591.39301710812401</v>
      </c>
      <c r="L513" s="57">
        <v>110</v>
      </c>
      <c r="M513" s="57">
        <f t="shared" si="97"/>
        <v>686.38528392390958</v>
      </c>
      <c r="N513" s="57">
        <f t="shared" si="98"/>
        <v>666.39347953777633</v>
      </c>
      <c r="O513" s="57">
        <v>109.4</v>
      </c>
    </row>
    <row r="514" spans="1:15" ht="31.5" customHeight="1">
      <c r="A514" s="54" t="s">
        <v>549</v>
      </c>
      <c r="B514" s="56">
        <v>0</v>
      </c>
      <c r="C514" s="56">
        <v>0</v>
      </c>
      <c r="D514" s="57">
        <f t="shared" si="91"/>
        <v>0</v>
      </c>
      <c r="E514" s="57">
        <f t="shared" si="92"/>
        <v>0</v>
      </c>
      <c r="F514" s="57">
        <v>0</v>
      </c>
      <c r="G514" s="57">
        <f t="shared" si="93"/>
        <v>0</v>
      </c>
      <c r="H514" s="57">
        <f t="shared" si="94"/>
        <v>0</v>
      </c>
      <c r="I514" s="57">
        <v>0</v>
      </c>
      <c r="J514" s="57">
        <f t="shared" si="95"/>
        <v>0</v>
      </c>
      <c r="K514" s="57">
        <f t="shared" si="96"/>
        <v>0</v>
      </c>
      <c r="L514" s="57">
        <v>0</v>
      </c>
      <c r="M514" s="57">
        <f t="shared" si="97"/>
        <v>0</v>
      </c>
      <c r="N514" s="57">
        <f t="shared" si="98"/>
        <v>0</v>
      </c>
      <c r="O514" s="57">
        <v>0</v>
      </c>
    </row>
    <row r="515" spans="1:15" ht="18" customHeight="1">
      <c r="A515" s="54" t="s">
        <v>550</v>
      </c>
      <c r="B515" s="56">
        <v>325</v>
      </c>
      <c r="C515" s="56">
        <v>137</v>
      </c>
      <c r="D515" s="57">
        <f t="shared" si="91"/>
        <v>412.23909999999995</v>
      </c>
      <c r="E515" s="57">
        <f t="shared" si="92"/>
        <v>404.95</v>
      </c>
      <c r="F515" s="57">
        <v>124.6</v>
      </c>
      <c r="G515" s="57">
        <f t="shared" si="93"/>
        <v>462.53227019999991</v>
      </c>
      <c r="H515" s="57">
        <f t="shared" si="94"/>
        <v>453.46300999999994</v>
      </c>
      <c r="I515" s="57">
        <v>110</v>
      </c>
      <c r="J515" s="57">
        <f t="shared" si="95"/>
        <v>531.19518571118988</v>
      </c>
      <c r="K515" s="57">
        <f t="shared" si="96"/>
        <v>515.72348127299995</v>
      </c>
      <c r="L515" s="57">
        <v>111.5</v>
      </c>
      <c r="M515" s="57">
        <f t="shared" si="97"/>
        <v>604.5798006171907</v>
      </c>
      <c r="N515" s="57">
        <f t="shared" si="98"/>
        <v>586.97068021086477</v>
      </c>
      <c r="O515" s="57">
        <v>110.5</v>
      </c>
    </row>
    <row r="516" spans="1:15" ht="30" customHeight="1">
      <c r="A516" s="54" t="s">
        <v>551</v>
      </c>
      <c r="B516" s="56">
        <v>1085</v>
      </c>
      <c r="C516" s="56">
        <v>120.4</v>
      </c>
      <c r="D516" s="57">
        <f t="shared" si="91"/>
        <v>1364.0945499999998</v>
      </c>
      <c r="E516" s="57">
        <f t="shared" si="92"/>
        <v>1339.9749999999999</v>
      </c>
      <c r="F516" s="57">
        <v>123.5</v>
      </c>
      <c r="G516" s="57">
        <f t="shared" si="93"/>
        <v>1537.4709673049997</v>
      </c>
      <c r="H516" s="57">
        <f t="shared" si="94"/>
        <v>1507.3244777499997</v>
      </c>
      <c r="I516" s="57">
        <v>110.5</v>
      </c>
      <c r="J516" s="57">
        <f t="shared" si="95"/>
        <v>1741.9546059565648</v>
      </c>
      <c r="K516" s="57">
        <f t="shared" si="96"/>
        <v>1691.2180640354998</v>
      </c>
      <c r="L516" s="57">
        <v>110</v>
      </c>
      <c r="M516" s="57">
        <f t="shared" si="97"/>
        <v>1968.2519288163821</v>
      </c>
      <c r="N516" s="57">
        <f t="shared" si="98"/>
        <v>1910.9242027343516</v>
      </c>
      <c r="O516" s="57">
        <v>109.7</v>
      </c>
    </row>
    <row r="517" spans="1:15" ht="30" customHeight="1">
      <c r="A517" s="54" t="s">
        <v>552</v>
      </c>
      <c r="B517" s="56">
        <v>67.7</v>
      </c>
      <c r="C517" s="56">
        <v>107.6</v>
      </c>
      <c r="D517" s="57">
        <f t="shared" si="91"/>
        <v>84.425285000000002</v>
      </c>
      <c r="E517" s="57">
        <f t="shared" si="92"/>
        <v>82.932500000000005</v>
      </c>
      <c r="F517" s="57">
        <v>122.5</v>
      </c>
      <c r="G517" s="57">
        <f t="shared" si="93"/>
        <v>94.466828397899988</v>
      </c>
      <c r="H517" s="57">
        <f t="shared" si="94"/>
        <v>92.614537644999999</v>
      </c>
      <c r="I517" s="57">
        <v>109.7</v>
      </c>
      <c r="J517" s="57">
        <f t="shared" si="95"/>
        <v>107.51742074106987</v>
      </c>
      <c r="K517" s="57">
        <f t="shared" si="96"/>
        <v>104.38584537967948</v>
      </c>
      <c r="L517" s="57">
        <v>110.5</v>
      </c>
      <c r="M517" s="57">
        <f t="shared" si="97"/>
        <v>120.59906532263585</v>
      </c>
      <c r="N517" s="57">
        <f t="shared" si="98"/>
        <v>117.0864711870251</v>
      </c>
      <c r="O517" s="57">
        <v>108.9</v>
      </c>
    </row>
    <row r="518" spans="1:15" ht="18" customHeight="1">
      <c r="A518" s="54" t="s">
        <v>553</v>
      </c>
      <c r="B518" s="56">
        <v>341.8</v>
      </c>
      <c r="C518" s="56">
        <v>241.7</v>
      </c>
      <c r="D518" s="57">
        <f t="shared" si="91"/>
        <v>438.76797639999995</v>
      </c>
      <c r="E518" s="57">
        <f t="shared" si="92"/>
        <v>431.00979999999998</v>
      </c>
      <c r="F518" s="57">
        <v>126.1</v>
      </c>
      <c r="G518" s="57">
        <f t="shared" si="93"/>
        <v>487.37469282559198</v>
      </c>
      <c r="H518" s="57">
        <f t="shared" si="94"/>
        <v>477.81832629959996</v>
      </c>
      <c r="I518" s="57">
        <v>108.9</v>
      </c>
      <c r="J518" s="57">
        <f t="shared" si="95"/>
        <v>552.19552697139579</v>
      </c>
      <c r="K518" s="57">
        <f t="shared" si="96"/>
        <v>536.11216210815121</v>
      </c>
      <c r="L518" s="57">
        <f>L53</f>
        <v>110</v>
      </c>
      <c r="M518" s="57">
        <f t="shared" si="97"/>
        <v>617.67487255966387</v>
      </c>
      <c r="N518" s="57">
        <f t="shared" si="98"/>
        <v>599.68434229093577</v>
      </c>
      <c r="O518" s="57">
        <v>108.6</v>
      </c>
    </row>
    <row r="519" spans="1:15" ht="18" customHeight="1">
      <c r="A519" s="54" t="s">
        <v>554</v>
      </c>
      <c r="B519" s="56">
        <v>2062.3000000000002</v>
      </c>
      <c r="C519" s="56">
        <v>133.4</v>
      </c>
      <c r="D519" s="57">
        <f t="shared" si="91"/>
        <v>2613.7796430000003</v>
      </c>
      <c r="E519" s="57">
        <f t="shared" si="92"/>
        <v>2567.5635000000002</v>
      </c>
      <c r="F519" s="57">
        <v>124.5</v>
      </c>
      <c r="G519" s="57">
        <f t="shared" si="93"/>
        <v>2985.9818641631996</v>
      </c>
      <c r="H519" s="57">
        <f t="shared" si="94"/>
        <v>2927.4332001600001</v>
      </c>
      <c r="I519" s="57">
        <v>112</v>
      </c>
      <c r="J519" s="57">
        <f t="shared" si="95"/>
        <v>3398.4952586973459</v>
      </c>
      <c r="K519" s="57">
        <f t="shared" si="96"/>
        <v>3299.5099599003356</v>
      </c>
      <c r="L519" s="57">
        <f>L54</f>
        <v>110.5</v>
      </c>
      <c r="M519" s="57">
        <f t="shared" si="97"/>
        <v>3829.4924274053437</v>
      </c>
      <c r="N519" s="57">
        <f t="shared" si="98"/>
        <v>3717.9538130148967</v>
      </c>
      <c r="O519" s="57">
        <v>109.4</v>
      </c>
    </row>
    <row r="520" spans="1:15" ht="18" customHeight="1">
      <c r="A520" s="54" t="s">
        <v>555</v>
      </c>
      <c r="B520" s="56">
        <v>1118207.3999999999</v>
      </c>
      <c r="C520" s="56">
        <v>103.9</v>
      </c>
      <c r="D520" s="57">
        <f t="shared" si="91"/>
        <v>1403567.2192355997</v>
      </c>
      <c r="E520" s="57">
        <f t="shared" si="92"/>
        <v>1378749.7241999998</v>
      </c>
      <c r="F520" s="57">
        <v>123.3</v>
      </c>
      <c r="G520" s="57">
        <f t="shared" si="93"/>
        <v>1675017.1194357648</v>
      </c>
      <c r="H520" s="57">
        <f t="shared" si="94"/>
        <v>1642173.6465056518</v>
      </c>
      <c r="I520" s="57">
        <v>117</v>
      </c>
      <c r="J520" s="57">
        <f t="shared" si="95"/>
        <v>1892618.593421665</v>
      </c>
      <c r="K520" s="57">
        <f t="shared" si="96"/>
        <v>1837493.7800210342</v>
      </c>
      <c r="L520" s="57">
        <f>L55</f>
        <v>109.7</v>
      </c>
      <c r="M520" s="57">
        <f t="shared" si="97"/>
        <v>2144336.8663467467</v>
      </c>
      <c r="N520" s="57">
        <f t="shared" si="98"/>
        <v>2081880.4527638317</v>
      </c>
      <c r="O520" s="57">
        <v>110</v>
      </c>
    </row>
    <row r="521" spans="1:15" ht="18" customHeight="1">
      <c r="A521" s="54" t="s">
        <v>556</v>
      </c>
      <c r="B521" s="56">
        <v>447</v>
      </c>
      <c r="C521" s="56">
        <v>91.7</v>
      </c>
      <c r="D521" s="57">
        <f t="shared" si="91"/>
        <v>552.88089000000002</v>
      </c>
      <c r="E521" s="57">
        <f t="shared" si="92"/>
        <v>543.10500000000002</v>
      </c>
      <c r="F521" s="57">
        <v>121.5</v>
      </c>
      <c r="G521" s="57">
        <f t="shared" si="93"/>
        <v>637.2505138140001</v>
      </c>
      <c r="H521" s="57">
        <f t="shared" si="94"/>
        <v>624.7554057000001</v>
      </c>
      <c r="I521" s="57">
        <v>113</v>
      </c>
      <c r="J521" s="57">
        <f t="shared" si="95"/>
        <v>714.78478382974947</v>
      </c>
      <c r="K521" s="57">
        <f t="shared" si="96"/>
        <v>693.96580954344608</v>
      </c>
      <c r="L521" s="57">
        <f>L56</f>
        <v>108.9</v>
      </c>
      <c r="M521" s="57">
        <f t="shared" si="97"/>
        <v>813.53230171582936</v>
      </c>
      <c r="N521" s="57">
        <f t="shared" si="98"/>
        <v>789.83718613187318</v>
      </c>
      <c r="O521" s="57">
        <v>110.5</v>
      </c>
    </row>
    <row r="522" spans="1:15" ht="18" customHeight="1">
      <c r="A522" s="54" t="s">
        <v>557</v>
      </c>
      <c r="B522" s="56">
        <v>28.2</v>
      </c>
      <c r="C522" s="56">
        <v>100.4</v>
      </c>
      <c r="D522" s="57">
        <f t="shared" si="91"/>
        <v>34.736196</v>
      </c>
      <c r="E522" s="57">
        <f t="shared" si="92"/>
        <v>34.122</v>
      </c>
      <c r="F522" s="57">
        <v>121</v>
      </c>
      <c r="G522" s="57">
        <f t="shared" si="93"/>
        <v>42.517103904000003</v>
      </c>
      <c r="H522" s="57">
        <f t="shared" si="94"/>
        <v>41.683435200000005</v>
      </c>
      <c r="I522" s="57">
        <v>120</v>
      </c>
      <c r="J522" s="57">
        <f t="shared" si="95"/>
        <v>47.558782084936318</v>
      </c>
      <c r="K522" s="57">
        <f t="shared" si="96"/>
        <v>46.173574839743999</v>
      </c>
      <c r="L522" s="57">
        <f>L57</f>
        <v>108.6</v>
      </c>
      <c r="M522" s="57">
        <f t="shared" si="97"/>
        <v>53.7371434655904</v>
      </c>
      <c r="N522" s="57">
        <f t="shared" si="98"/>
        <v>52.171983947175143</v>
      </c>
      <c r="O522" s="57">
        <v>109.7</v>
      </c>
    </row>
    <row r="523" spans="1:15" ht="24.75" customHeight="1">
      <c r="A523" s="684" t="s">
        <v>558</v>
      </c>
      <c r="B523" s="685"/>
      <c r="C523" s="685"/>
      <c r="D523" s="685"/>
      <c r="E523" s="685"/>
      <c r="F523" s="685"/>
      <c r="G523" s="685"/>
      <c r="H523" s="685"/>
      <c r="I523" s="685"/>
      <c r="J523" s="685"/>
      <c r="K523" s="685"/>
      <c r="L523" s="685"/>
      <c r="M523" s="685"/>
      <c r="N523" s="685"/>
      <c r="O523" s="686"/>
    </row>
    <row r="524" spans="1:15" ht="18" customHeight="1">
      <c r="A524" s="51" t="s">
        <v>58</v>
      </c>
      <c r="B524" s="52">
        <v>28512.3</v>
      </c>
      <c r="C524" s="52">
        <v>97.2</v>
      </c>
      <c r="D524" s="53">
        <f>SUM(D525:D525)</f>
        <v>35681.717834999996</v>
      </c>
      <c r="E524" s="53">
        <f>SUM(E525:E525)</f>
        <v>34642.444499999998</v>
      </c>
      <c r="F524" s="53">
        <f>E524/B524*100</f>
        <v>121.49999999999999</v>
      </c>
      <c r="G524" s="53">
        <f>SUM(G525:G525)</f>
        <v>40390.634137684945</v>
      </c>
      <c r="H524" s="53">
        <f>SUM(H525:H525)</f>
        <v>39214.207900664995</v>
      </c>
      <c r="I524" s="53">
        <f>H524/D524*100</f>
        <v>109.89999999999999</v>
      </c>
      <c r="J524" s="53">
        <f>SUM(J525:J525)</f>
        <v>46885.852013366064</v>
      </c>
      <c r="K524" s="53">
        <f>SUM(K525:K525)</f>
        <v>45520.244673170935</v>
      </c>
      <c r="L524" s="53">
        <f>K524/G524*100</f>
        <v>112.7</v>
      </c>
      <c r="M524" s="53">
        <f>SUM(M525:M525)</f>
        <v>53121.670331143745</v>
      </c>
      <c r="N524" s="53">
        <f>SUM(N525:N525)</f>
        <v>51574.437214702666</v>
      </c>
      <c r="O524" s="53">
        <f>N524/J524*100</f>
        <v>109.99999999999999</v>
      </c>
    </row>
    <row r="525" spans="1:15" ht="30" customHeight="1">
      <c r="A525" s="54" t="s">
        <v>559</v>
      </c>
      <c r="B525" s="55">
        <v>28512.3</v>
      </c>
      <c r="C525" s="55">
        <v>97.2</v>
      </c>
      <c r="D525" s="57">
        <f>E525*103/100</f>
        <v>35681.717834999996</v>
      </c>
      <c r="E525" s="57">
        <f>B525*F525/100</f>
        <v>34642.444499999998</v>
      </c>
      <c r="F525" s="57">
        <v>121.5</v>
      </c>
      <c r="G525" s="57">
        <f>H525*103/100</f>
        <v>40390.634137684945</v>
      </c>
      <c r="H525" s="57">
        <f>D525*I525/100</f>
        <v>39214.207900664995</v>
      </c>
      <c r="I525" s="57">
        <v>109.9</v>
      </c>
      <c r="J525" s="57">
        <f>K525*103/100</f>
        <v>46885.852013366064</v>
      </c>
      <c r="K525" s="57">
        <f>G525*L525/100</f>
        <v>45520.244673170935</v>
      </c>
      <c r="L525" s="57">
        <v>112.7</v>
      </c>
      <c r="M525" s="57">
        <f>N525*103/100</f>
        <v>53121.670331143745</v>
      </c>
      <c r="N525" s="57">
        <f>J525*O525/100</f>
        <v>51574.437214702666</v>
      </c>
      <c r="O525" s="57">
        <v>110</v>
      </c>
    </row>
    <row r="526" spans="1:15" ht="25.5" customHeight="1">
      <c r="A526" s="684" t="s">
        <v>560</v>
      </c>
      <c r="B526" s="685"/>
      <c r="C526" s="685"/>
      <c r="D526" s="685"/>
      <c r="E526" s="685"/>
      <c r="F526" s="685"/>
      <c r="G526" s="685"/>
      <c r="H526" s="685"/>
      <c r="I526" s="685"/>
      <c r="J526" s="685"/>
      <c r="K526" s="685"/>
      <c r="L526" s="685"/>
      <c r="M526" s="685"/>
      <c r="N526" s="685"/>
      <c r="O526" s="686"/>
    </row>
    <row r="527" spans="1:15" ht="18" customHeight="1">
      <c r="A527" s="51" t="s">
        <v>58</v>
      </c>
      <c r="B527" s="52">
        <v>1267527.3</v>
      </c>
      <c r="C527" s="52">
        <v>109.8</v>
      </c>
      <c r="D527" s="53">
        <f>D529+D641+D707</f>
        <v>1536785.7989901192</v>
      </c>
      <c r="E527" s="53">
        <f>E529+E641+E707</f>
        <v>1509612.7691455001</v>
      </c>
      <c r="F527" s="53">
        <f>E527/B527*100</f>
        <v>119.09903393366754</v>
      </c>
      <c r="G527" s="53">
        <f>G529+G641+G707</f>
        <v>1729689.3157978202</v>
      </c>
      <c r="H527" s="53">
        <f>H529+H641+H707</f>
        <v>1695773.8390174704</v>
      </c>
      <c r="I527" s="53">
        <f>H527/E527*100</f>
        <v>112.33171007008271</v>
      </c>
      <c r="J527" s="53">
        <f>J529+J641+J707</f>
        <v>1952293.251496963</v>
      </c>
      <c r="K527" s="53">
        <f>K529+K641+K707</f>
        <v>1895430.3412591878</v>
      </c>
      <c r="L527" s="53">
        <f>K527/H527*100</f>
        <v>111.77376945249952</v>
      </c>
      <c r="M527" s="53">
        <f>M529+M641+M707</f>
        <v>2200704.4877372799</v>
      </c>
      <c r="N527" s="53">
        <f>N529+N641+N707</f>
        <v>2136606.298774058</v>
      </c>
      <c r="O527" s="53">
        <f>N527/K527*100</f>
        <v>112.72407390897045</v>
      </c>
    </row>
    <row r="528" spans="1:15" ht="24.75" customHeight="1">
      <c r="A528" s="684" t="s">
        <v>561</v>
      </c>
      <c r="B528" s="685"/>
      <c r="C528" s="685"/>
      <c r="D528" s="685"/>
      <c r="E528" s="685"/>
      <c r="F528" s="685"/>
      <c r="G528" s="685"/>
      <c r="H528" s="685"/>
      <c r="I528" s="685"/>
      <c r="J528" s="685"/>
      <c r="K528" s="685"/>
      <c r="L528" s="685"/>
      <c r="M528" s="685"/>
      <c r="N528" s="685"/>
      <c r="O528" s="686"/>
    </row>
    <row r="529" spans="1:15" ht="18" customHeight="1">
      <c r="A529" s="51" t="s">
        <v>58</v>
      </c>
      <c r="B529" s="52">
        <v>918593.1</v>
      </c>
      <c r="C529" s="52">
        <v>113.5</v>
      </c>
      <c r="D529" s="53">
        <f>SUM(D530:D639)</f>
        <v>1094643.0206573191</v>
      </c>
      <c r="E529" s="53">
        <f>SUM(E530:E639)</f>
        <v>1075287.8395455</v>
      </c>
      <c r="F529" s="53">
        <f>E529/B529*100</f>
        <v>117.05812285608286</v>
      </c>
      <c r="G529" s="53">
        <f>SUM(G530:G639)</f>
        <v>1231511.6963675763</v>
      </c>
      <c r="H529" s="53">
        <f>SUM(H530:H639)</f>
        <v>1207364.4082035059</v>
      </c>
      <c r="I529" s="53">
        <f>H529/D529*100</f>
        <v>110.29754773190798</v>
      </c>
      <c r="J529" s="53">
        <f>SUM(J530:J639)</f>
        <v>1390459.5722528966</v>
      </c>
      <c r="K529" s="53">
        <f>SUM(K530:K639)</f>
        <v>1349960.7497600943</v>
      </c>
      <c r="L529" s="53">
        <f>K529/G529*100</f>
        <v>109.61818338728663</v>
      </c>
      <c r="M529" s="53">
        <f>SUM(M530:M639)</f>
        <v>1567094.3188691435</v>
      </c>
      <c r="N529" s="53">
        <f>SUM(N530:N639)</f>
        <v>1521450.7950185859</v>
      </c>
      <c r="O529" s="53">
        <f>N529/J529*100</f>
        <v>109.42071422856618</v>
      </c>
    </row>
    <row r="530" spans="1:15" ht="18" customHeight="1">
      <c r="A530" s="54" t="s">
        <v>562</v>
      </c>
      <c r="B530" s="56">
        <v>0</v>
      </c>
      <c r="C530" s="56">
        <v>0</v>
      </c>
      <c r="D530" s="57">
        <f>E530*101.8/100</f>
        <v>0</v>
      </c>
      <c r="E530" s="57">
        <f t="shared" ref="E530:E593" si="99">B530*F530/100</f>
        <v>0</v>
      </c>
      <c r="F530" s="57">
        <v>0</v>
      </c>
      <c r="G530" s="57">
        <f>H530*102/100</f>
        <v>0</v>
      </c>
      <c r="H530" s="57">
        <f t="shared" ref="H530:H593" si="100">D530*I530/100</f>
        <v>0</v>
      </c>
      <c r="I530" s="57">
        <v>0</v>
      </c>
      <c r="J530" s="57">
        <f t="shared" ref="J530:J593" si="101">K530*103/100</f>
        <v>0</v>
      </c>
      <c r="K530" s="57">
        <f t="shared" ref="K530:K593" si="102">G530*L530/100</f>
        <v>0</v>
      </c>
      <c r="L530" s="57">
        <v>0</v>
      </c>
      <c r="M530" s="57">
        <f t="shared" ref="M530:M593" si="103">N530*103/100</f>
        <v>0</v>
      </c>
      <c r="N530" s="57">
        <v>0</v>
      </c>
      <c r="O530" s="57">
        <v>0</v>
      </c>
    </row>
    <row r="531" spans="1:15" ht="18" customHeight="1">
      <c r="A531" s="54" t="s">
        <v>563</v>
      </c>
      <c r="B531" s="56">
        <v>0</v>
      </c>
      <c r="C531" s="56">
        <v>0</v>
      </c>
      <c r="D531" s="57">
        <f t="shared" ref="D531:D594" si="104">E531*101.8/100</f>
        <v>0</v>
      </c>
      <c r="E531" s="57">
        <f t="shared" si="99"/>
        <v>0</v>
      </c>
      <c r="F531" s="57">
        <v>0</v>
      </c>
      <c r="G531" s="57">
        <f t="shared" ref="G531:G594" si="105">H531*102/100</f>
        <v>0</v>
      </c>
      <c r="H531" s="57">
        <f t="shared" si="100"/>
        <v>0</v>
      </c>
      <c r="I531" s="57">
        <v>0</v>
      </c>
      <c r="J531" s="57">
        <f t="shared" si="101"/>
        <v>0</v>
      </c>
      <c r="K531" s="57">
        <f t="shared" si="102"/>
        <v>0</v>
      </c>
      <c r="L531" s="57">
        <v>0</v>
      </c>
      <c r="M531" s="57">
        <f t="shared" si="103"/>
        <v>0</v>
      </c>
      <c r="N531" s="57">
        <f t="shared" ref="N531:N594" si="106">J531*O531/100</f>
        <v>0</v>
      </c>
      <c r="O531" s="57">
        <v>0</v>
      </c>
    </row>
    <row r="532" spans="1:15" ht="30" customHeight="1">
      <c r="A532" s="54" t="s">
        <v>564</v>
      </c>
      <c r="B532" s="56">
        <v>644</v>
      </c>
      <c r="C532" s="56">
        <v>348.5</v>
      </c>
      <c r="D532" s="57">
        <f t="shared" si="104"/>
        <v>759.17553599999997</v>
      </c>
      <c r="E532" s="57">
        <f t="shared" si="99"/>
        <v>745.75199999999995</v>
      </c>
      <c r="F532" s="58">
        <v>115.8</v>
      </c>
      <c r="G532" s="57">
        <f t="shared" si="105"/>
        <v>855.6667466255999</v>
      </c>
      <c r="H532" s="57">
        <f t="shared" si="100"/>
        <v>838.88896727999997</v>
      </c>
      <c r="I532" s="57">
        <v>110.5</v>
      </c>
      <c r="J532" s="57">
        <f t="shared" si="101"/>
        <v>966.82641367973144</v>
      </c>
      <c r="K532" s="57">
        <f t="shared" si="102"/>
        <v>938.66642104828304</v>
      </c>
      <c r="L532" s="57">
        <v>109.7</v>
      </c>
      <c r="M532" s="57">
        <f t="shared" si="103"/>
        <v>1089.4393394625949</v>
      </c>
      <c r="N532" s="57">
        <f t="shared" si="106"/>
        <v>1057.7080965656262</v>
      </c>
      <c r="O532" s="57">
        <v>109.4</v>
      </c>
    </row>
    <row r="533" spans="1:15" ht="30" customHeight="1">
      <c r="A533" s="54" t="s">
        <v>565</v>
      </c>
      <c r="B533" s="56">
        <v>39493.800000000003</v>
      </c>
      <c r="C533" s="56">
        <v>142.30000000000001</v>
      </c>
      <c r="D533" s="57">
        <f t="shared" si="104"/>
        <v>47039.485428000007</v>
      </c>
      <c r="E533" s="57">
        <f t="shared" si="99"/>
        <v>46207.746000000006</v>
      </c>
      <c r="F533" s="58">
        <v>117</v>
      </c>
      <c r="G533" s="57">
        <f t="shared" si="105"/>
        <v>53450.026502127854</v>
      </c>
      <c r="H533" s="57">
        <f t="shared" si="100"/>
        <v>52401.986766792012</v>
      </c>
      <c r="I533" s="57">
        <v>111.4</v>
      </c>
      <c r="J533" s="57">
        <f t="shared" si="101"/>
        <v>59953.291226641748</v>
      </c>
      <c r="K533" s="57">
        <f t="shared" si="102"/>
        <v>58207.078860817237</v>
      </c>
      <c r="L533" s="57">
        <v>108.9</v>
      </c>
      <c r="M533" s="57">
        <f t="shared" si="103"/>
        <v>67927.078959785111</v>
      </c>
      <c r="N533" s="57">
        <f t="shared" si="106"/>
        <v>65948.620349305929</v>
      </c>
      <c r="O533" s="57">
        <v>110</v>
      </c>
    </row>
    <row r="534" spans="1:15" ht="30" customHeight="1">
      <c r="A534" s="54" t="s">
        <v>566</v>
      </c>
      <c r="B534" s="56">
        <v>18028.400000000001</v>
      </c>
      <c r="C534" s="56">
        <v>100.4</v>
      </c>
      <c r="D534" s="57">
        <f t="shared" si="104"/>
        <v>21449.047319440007</v>
      </c>
      <c r="E534" s="57">
        <f t="shared" si="99"/>
        <v>21069.791080000006</v>
      </c>
      <c r="F534" s="58">
        <v>116.87</v>
      </c>
      <c r="G534" s="57">
        <f t="shared" si="105"/>
        <v>25203.48856223479</v>
      </c>
      <c r="H534" s="57">
        <f t="shared" si="100"/>
        <v>24709.302511994891</v>
      </c>
      <c r="I534" s="57">
        <v>115.2</v>
      </c>
      <c r="J534" s="57">
        <f t="shared" si="101"/>
        <v>28192.118235944588</v>
      </c>
      <c r="K534" s="57">
        <f t="shared" si="102"/>
        <v>27370.988578586977</v>
      </c>
      <c r="L534" s="57">
        <v>108.6</v>
      </c>
      <c r="M534" s="57">
        <f t="shared" si="103"/>
        <v>32086.859370240338</v>
      </c>
      <c r="N534" s="57">
        <f t="shared" si="106"/>
        <v>31152.290650718773</v>
      </c>
      <c r="O534" s="57">
        <v>110.5</v>
      </c>
    </row>
    <row r="535" spans="1:15" ht="29.25" customHeight="1">
      <c r="A535" s="54" t="s">
        <v>567</v>
      </c>
      <c r="B535" s="56">
        <v>15119</v>
      </c>
      <c r="C535" s="56">
        <v>55.4</v>
      </c>
      <c r="D535" s="57">
        <f t="shared" si="104"/>
        <v>17653.639874</v>
      </c>
      <c r="E535" s="57">
        <f t="shared" si="99"/>
        <v>17341.493000000002</v>
      </c>
      <c r="F535" s="58">
        <v>114.7</v>
      </c>
      <c r="G535" s="57">
        <f t="shared" si="105"/>
        <v>19555.289961227278</v>
      </c>
      <c r="H535" s="57">
        <f t="shared" si="100"/>
        <v>19171.852903163999</v>
      </c>
      <c r="I535" s="57">
        <v>108.6</v>
      </c>
      <c r="J535" s="57">
        <f t="shared" si="101"/>
        <v>22035.291834110118</v>
      </c>
      <c r="K535" s="57">
        <f t="shared" si="102"/>
        <v>21393.487217582642</v>
      </c>
      <c r="L535" s="57">
        <v>109.4</v>
      </c>
      <c r="M535" s="57">
        <f t="shared" si="103"/>
        <v>24897.896596279363</v>
      </c>
      <c r="N535" s="57">
        <f t="shared" si="106"/>
        <v>24172.715142018798</v>
      </c>
      <c r="O535" s="57">
        <v>109.7</v>
      </c>
    </row>
    <row r="536" spans="1:15" ht="18" customHeight="1">
      <c r="A536" s="54" t="s">
        <v>568</v>
      </c>
      <c r="B536" s="56">
        <v>40.700000000000003</v>
      </c>
      <c r="C536" s="56">
        <v>102.8</v>
      </c>
      <c r="D536" s="57">
        <f t="shared" si="104"/>
        <v>48.47614200000001</v>
      </c>
      <c r="E536" s="57">
        <f t="shared" si="99"/>
        <v>47.619000000000007</v>
      </c>
      <c r="F536" s="58">
        <v>117</v>
      </c>
      <c r="G536" s="57">
        <f t="shared" si="105"/>
        <v>54.241894329480012</v>
      </c>
      <c r="H536" s="57">
        <f t="shared" si="100"/>
        <v>53.17832777400001</v>
      </c>
      <c r="I536" s="57">
        <v>109.7</v>
      </c>
      <c r="J536" s="57">
        <f t="shared" si="101"/>
        <v>61.456066275300856</v>
      </c>
      <c r="K536" s="57">
        <f t="shared" si="102"/>
        <v>59.666083762428016</v>
      </c>
      <c r="L536" s="57">
        <v>110</v>
      </c>
      <c r="M536" s="57">
        <f t="shared" si="103"/>
        <v>68.933425859016722</v>
      </c>
      <c r="N536" s="57">
        <f t="shared" si="106"/>
        <v>66.925656173802636</v>
      </c>
      <c r="O536" s="57">
        <v>108.9</v>
      </c>
    </row>
    <row r="537" spans="1:15" ht="18" customHeight="1">
      <c r="A537" s="54" t="s">
        <v>569</v>
      </c>
      <c r="B537" s="56">
        <v>0.5</v>
      </c>
      <c r="C537" s="56">
        <v>0.2</v>
      </c>
      <c r="D537" s="57">
        <f t="shared" si="104"/>
        <v>0.59553</v>
      </c>
      <c r="E537" s="57">
        <f t="shared" si="99"/>
        <v>0.58499999999999996</v>
      </c>
      <c r="F537" s="58">
        <v>117</v>
      </c>
      <c r="G537" s="57">
        <f t="shared" si="105"/>
        <v>0.66150281339999994</v>
      </c>
      <c r="H537" s="57">
        <f t="shared" si="100"/>
        <v>0.64853216999999996</v>
      </c>
      <c r="I537" s="57">
        <v>108.9</v>
      </c>
      <c r="J537" s="57">
        <f t="shared" si="101"/>
        <v>0.75288942707120998</v>
      </c>
      <c r="K537" s="57">
        <f t="shared" si="102"/>
        <v>0.73096060880699998</v>
      </c>
      <c r="L537" s="57">
        <v>110.5</v>
      </c>
      <c r="M537" s="57">
        <f t="shared" si="103"/>
        <v>0.84216705533331404</v>
      </c>
      <c r="N537" s="57">
        <f t="shared" si="106"/>
        <v>0.81763791779933404</v>
      </c>
      <c r="O537" s="57">
        <v>108.6</v>
      </c>
    </row>
    <row r="538" spans="1:15" ht="30" customHeight="1">
      <c r="A538" s="54" t="s">
        <v>570</v>
      </c>
      <c r="B538" s="56">
        <v>8</v>
      </c>
      <c r="C538" s="56">
        <v>49.1</v>
      </c>
      <c r="D538" s="57">
        <f t="shared" si="104"/>
        <v>9.748368000000001</v>
      </c>
      <c r="E538" s="57">
        <f t="shared" si="99"/>
        <v>9.5760000000000005</v>
      </c>
      <c r="F538" s="58">
        <v>119.7</v>
      </c>
      <c r="G538" s="57">
        <f t="shared" si="105"/>
        <v>10.79846220096</v>
      </c>
      <c r="H538" s="57">
        <f t="shared" si="100"/>
        <v>10.586727648</v>
      </c>
      <c r="I538" s="57">
        <v>108.6</v>
      </c>
      <c r="J538" s="57">
        <f t="shared" si="101"/>
        <v>12.201290425486713</v>
      </c>
      <c r="K538" s="57">
        <f t="shared" si="102"/>
        <v>11.845913034453119</v>
      </c>
      <c r="L538" s="57">
        <v>109.7</v>
      </c>
      <c r="M538" s="57">
        <f t="shared" si="103"/>
        <v>13.748658077246938</v>
      </c>
      <c r="N538" s="57">
        <f t="shared" si="106"/>
        <v>13.348211725482464</v>
      </c>
      <c r="O538" s="57">
        <v>109.4</v>
      </c>
    </row>
    <row r="539" spans="1:15" ht="30" customHeight="1">
      <c r="A539" s="54" t="s">
        <v>571</v>
      </c>
      <c r="B539" s="56">
        <v>207.8</v>
      </c>
      <c r="C539" s="56">
        <v>251</v>
      </c>
      <c r="D539" s="57">
        <f t="shared" si="104"/>
        <v>247.50226800000004</v>
      </c>
      <c r="E539" s="57">
        <f t="shared" si="99"/>
        <v>243.12600000000003</v>
      </c>
      <c r="F539" s="58">
        <v>117</v>
      </c>
      <c r="G539" s="57">
        <f t="shared" si="105"/>
        <v>276.18283081584008</v>
      </c>
      <c r="H539" s="57">
        <f t="shared" si="100"/>
        <v>270.76748119200005</v>
      </c>
      <c r="I539" s="57">
        <v>109.4</v>
      </c>
      <c r="J539" s="57">
        <f t="shared" si="101"/>
        <v>312.91514731434683</v>
      </c>
      <c r="K539" s="57">
        <f t="shared" si="102"/>
        <v>303.8011138974241</v>
      </c>
      <c r="L539" s="57">
        <v>110</v>
      </c>
      <c r="M539" s="57">
        <f t="shared" si="103"/>
        <v>349.37602027941449</v>
      </c>
      <c r="N539" s="57">
        <f t="shared" si="106"/>
        <v>339.20001968875198</v>
      </c>
      <c r="O539" s="57">
        <v>108.4</v>
      </c>
    </row>
    <row r="540" spans="1:15" ht="43.5" customHeight="1">
      <c r="A540" s="54" t="s">
        <v>572</v>
      </c>
      <c r="B540" s="56">
        <v>5393.2</v>
      </c>
      <c r="C540" s="56">
        <v>210.4</v>
      </c>
      <c r="D540" s="57">
        <f t="shared" si="104"/>
        <v>6416.4874311199992</v>
      </c>
      <c r="E540" s="57">
        <f t="shared" si="99"/>
        <v>6303.0328399999999</v>
      </c>
      <c r="F540" s="58">
        <v>116.87</v>
      </c>
      <c r="G540" s="57">
        <f t="shared" si="105"/>
        <v>7179.6644461774131</v>
      </c>
      <c r="H540" s="57">
        <f t="shared" si="100"/>
        <v>7038.8867119386396</v>
      </c>
      <c r="I540" s="57">
        <v>109.7</v>
      </c>
      <c r="J540" s="57">
        <f t="shared" si="101"/>
        <v>8171.5350894168232</v>
      </c>
      <c r="K540" s="57">
        <f t="shared" si="102"/>
        <v>7933.5292130260414</v>
      </c>
      <c r="L540" s="57">
        <v>110.5</v>
      </c>
      <c r="M540" s="57">
        <f t="shared" si="103"/>
        <v>9132.0990391777705</v>
      </c>
      <c r="N540" s="57">
        <f t="shared" si="106"/>
        <v>8866.1155720172537</v>
      </c>
      <c r="O540" s="57">
        <v>108.5</v>
      </c>
    </row>
    <row r="541" spans="1:15" ht="43.5" customHeight="1">
      <c r="A541" s="54" t="s">
        <v>573</v>
      </c>
      <c r="B541" s="56">
        <v>441.4</v>
      </c>
      <c r="C541" s="56">
        <v>70.2</v>
      </c>
      <c r="D541" s="57">
        <f t="shared" si="104"/>
        <v>510.00680199999988</v>
      </c>
      <c r="E541" s="57">
        <f t="shared" si="99"/>
        <v>500.98899999999992</v>
      </c>
      <c r="F541" s="58">
        <v>113.5</v>
      </c>
      <c r="G541" s="57">
        <f t="shared" si="105"/>
        <v>566.50535552555993</v>
      </c>
      <c r="H541" s="57">
        <f t="shared" si="100"/>
        <v>555.39740737799991</v>
      </c>
      <c r="I541" s="57">
        <v>108.9</v>
      </c>
      <c r="J541" s="57">
        <f t="shared" si="101"/>
        <v>640.10006626188556</v>
      </c>
      <c r="K541" s="57">
        <f t="shared" si="102"/>
        <v>621.45637501153931</v>
      </c>
      <c r="L541" s="57">
        <v>109.7</v>
      </c>
      <c r="M541" s="57">
        <f t="shared" si="103"/>
        <v>724.57407200646662</v>
      </c>
      <c r="N541" s="57">
        <f t="shared" si="106"/>
        <v>703.46997282181223</v>
      </c>
      <c r="O541" s="57">
        <v>109.9</v>
      </c>
    </row>
    <row r="542" spans="1:15" ht="44.25" customHeight="1">
      <c r="A542" s="54" t="s">
        <v>574</v>
      </c>
      <c r="B542" s="56">
        <v>3534.9</v>
      </c>
      <c r="C542" s="56">
        <v>109.6</v>
      </c>
      <c r="D542" s="57">
        <f t="shared" si="104"/>
        <v>4210.277994</v>
      </c>
      <c r="E542" s="57">
        <f t="shared" si="99"/>
        <v>4135.8329999999996</v>
      </c>
      <c r="F542" s="58">
        <v>117</v>
      </c>
      <c r="G542" s="57">
        <f t="shared" si="105"/>
        <v>4663.8091395136798</v>
      </c>
      <c r="H542" s="57">
        <f t="shared" si="100"/>
        <v>4572.3619014839996</v>
      </c>
      <c r="I542" s="57">
        <v>108.6</v>
      </c>
      <c r="J542" s="57">
        <f t="shared" si="101"/>
        <v>5231.2547975183097</v>
      </c>
      <c r="K542" s="57">
        <f t="shared" si="102"/>
        <v>5078.8881529303981</v>
      </c>
      <c r="L542" s="57">
        <v>108.9</v>
      </c>
      <c r="M542" s="57">
        <f t="shared" si="103"/>
        <v>5910.8471082639135</v>
      </c>
      <c r="N542" s="57">
        <f t="shared" si="106"/>
        <v>5738.6865128775862</v>
      </c>
      <c r="O542" s="57">
        <v>109.7</v>
      </c>
    </row>
    <row r="543" spans="1:15" ht="43.5" customHeight="1">
      <c r="A543" s="54" t="s">
        <v>575</v>
      </c>
      <c r="B543" s="56">
        <v>2198.6</v>
      </c>
      <c r="C543" s="56">
        <v>114.9</v>
      </c>
      <c r="D543" s="57">
        <f t="shared" si="104"/>
        <v>2688.4284245160002</v>
      </c>
      <c r="E543" s="57">
        <f t="shared" si="99"/>
        <v>2640.892362</v>
      </c>
      <c r="F543" s="58">
        <v>120.117</v>
      </c>
      <c r="G543" s="57">
        <f t="shared" si="105"/>
        <v>2999.9635103489145</v>
      </c>
      <c r="H543" s="57">
        <f t="shared" si="100"/>
        <v>2941.1406964205044</v>
      </c>
      <c r="I543" s="57">
        <v>109.4</v>
      </c>
      <c r="J543" s="57">
        <f t="shared" si="101"/>
        <v>3355.6991834060887</v>
      </c>
      <c r="K543" s="57">
        <f t="shared" si="102"/>
        <v>3257.9603722389211</v>
      </c>
      <c r="L543" s="57">
        <v>108.6</v>
      </c>
      <c r="M543" s="57">
        <f t="shared" si="103"/>
        <v>3763.9871030511076</v>
      </c>
      <c r="N543" s="57">
        <f t="shared" si="106"/>
        <v>3654.3564107292309</v>
      </c>
      <c r="O543" s="57">
        <v>108.9</v>
      </c>
    </row>
    <row r="544" spans="1:15" ht="43.5" customHeight="1">
      <c r="A544" s="54" t="s">
        <v>576</v>
      </c>
      <c r="B544" s="56">
        <v>3330.7</v>
      </c>
      <c r="C544" s="56">
        <v>204.1</v>
      </c>
      <c r="D544" s="57">
        <f t="shared" si="104"/>
        <v>4006.7341774199995</v>
      </c>
      <c r="E544" s="57">
        <f t="shared" si="99"/>
        <v>3935.8881899999997</v>
      </c>
      <c r="F544" s="58">
        <v>118.17</v>
      </c>
      <c r="G544" s="57">
        <f t="shared" si="105"/>
        <v>4495.5557470652393</v>
      </c>
      <c r="H544" s="57">
        <f t="shared" si="100"/>
        <v>4407.4075951619998</v>
      </c>
      <c r="I544" s="57">
        <v>110</v>
      </c>
      <c r="J544" s="57">
        <f t="shared" si="101"/>
        <v>5065.6821269080529</v>
      </c>
      <c r="K544" s="57">
        <f t="shared" si="102"/>
        <v>4918.1379872893722</v>
      </c>
      <c r="L544" s="57">
        <v>109.4</v>
      </c>
      <c r="M544" s="57">
        <f t="shared" si="103"/>
        <v>5666.3707135168106</v>
      </c>
      <c r="N544" s="57">
        <f t="shared" si="106"/>
        <v>5501.3307898221456</v>
      </c>
      <c r="O544" s="57">
        <v>108.6</v>
      </c>
    </row>
    <row r="545" spans="1:15" ht="43.5" customHeight="1">
      <c r="A545" s="54" t="s">
        <v>577</v>
      </c>
      <c r="B545" s="56">
        <v>1831</v>
      </c>
      <c r="C545" s="56">
        <v>124.2</v>
      </c>
      <c r="D545" s="57">
        <f t="shared" si="104"/>
        <v>2188.2866920000001</v>
      </c>
      <c r="E545" s="57">
        <f t="shared" si="99"/>
        <v>2149.5940000000001</v>
      </c>
      <c r="F545" s="58">
        <v>117.4</v>
      </c>
      <c r="G545" s="57">
        <f t="shared" si="105"/>
        <v>2441.86535386896</v>
      </c>
      <c r="H545" s="57">
        <f t="shared" si="100"/>
        <v>2393.9856410480002</v>
      </c>
      <c r="I545" s="57">
        <v>109.4</v>
      </c>
      <c r="J545" s="57">
        <f t="shared" si="101"/>
        <v>2766.6334459335317</v>
      </c>
      <c r="K545" s="57">
        <f t="shared" si="102"/>
        <v>2686.0518892558557</v>
      </c>
      <c r="L545" s="57">
        <v>110</v>
      </c>
      <c r="M545" s="57">
        <f t="shared" si="103"/>
        <v>3117.4978995468223</v>
      </c>
      <c r="N545" s="57">
        <f t="shared" si="106"/>
        <v>3026.6969898512839</v>
      </c>
      <c r="O545" s="57">
        <v>109.4</v>
      </c>
    </row>
    <row r="546" spans="1:15" ht="43.5" customHeight="1">
      <c r="A546" s="54" t="s">
        <v>578</v>
      </c>
      <c r="B546" s="56">
        <v>878.1</v>
      </c>
      <c r="C546" s="56">
        <v>161.9</v>
      </c>
      <c r="D546" s="57">
        <f t="shared" si="104"/>
        <v>1045.869786</v>
      </c>
      <c r="E546" s="57">
        <f t="shared" si="99"/>
        <v>1027.377</v>
      </c>
      <c r="F546" s="58">
        <v>117</v>
      </c>
      <c r="G546" s="57">
        <f t="shared" si="105"/>
        <v>1173.4658998919999</v>
      </c>
      <c r="H546" s="57">
        <f t="shared" si="100"/>
        <v>1150.4567646</v>
      </c>
      <c r="I546" s="57">
        <v>110</v>
      </c>
      <c r="J546" s="57">
        <f t="shared" si="101"/>
        <v>1335.5802139620798</v>
      </c>
      <c r="K546" s="57">
        <f t="shared" si="102"/>
        <v>1296.6798193806599</v>
      </c>
      <c r="L546" s="57">
        <v>110.5</v>
      </c>
      <c r="M546" s="57">
        <f t="shared" si="103"/>
        <v>1513.2123824190367</v>
      </c>
      <c r="N546" s="57">
        <f t="shared" si="106"/>
        <v>1469.1382353582878</v>
      </c>
      <c r="O546" s="57">
        <v>110</v>
      </c>
    </row>
    <row r="547" spans="1:15" ht="44.25" customHeight="1">
      <c r="A547" s="54" t="s">
        <v>579</v>
      </c>
      <c r="B547" s="56">
        <v>4925.2</v>
      </c>
      <c r="C547" s="56">
        <v>167.5</v>
      </c>
      <c r="D547" s="57">
        <f t="shared" si="104"/>
        <v>5866.2087120000006</v>
      </c>
      <c r="E547" s="57">
        <f t="shared" si="99"/>
        <v>5762.4840000000004</v>
      </c>
      <c r="F547" s="58">
        <v>117</v>
      </c>
      <c r="G547" s="57">
        <f t="shared" si="105"/>
        <v>6611.8038392952012</v>
      </c>
      <c r="H547" s="57">
        <f t="shared" si="100"/>
        <v>6482.1606267600009</v>
      </c>
      <c r="I547" s="57">
        <v>110.5</v>
      </c>
      <c r="J547" s="57">
        <f t="shared" si="101"/>
        <v>7593.3261192385744</v>
      </c>
      <c r="K547" s="57">
        <f t="shared" si="102"/>
        <v>7372.1612808141499</v>
      </c>
      <c r="L547" s="57">
        <v>111.5</v>
      </c>
      <c r="M547" s="57">
        <f t="shared" si="103"/>
        <v>8642.3441226113828</v>
      </c>
      <c r="N547" s="57">
        <f t="shared" si="106"/>
        <v>8390.6253617586244</v>
      </c>
      <c r="O547" s="57">
        <v>110.5</v>
      </c>
    </row>
    <row r="548" spans="1:15" ht="43.5" customHeight="1">
      <c r="A548" s="54" t="s">
        <v>580</v>
      </c>
      <c r="B548" s="56">
        <v>2469</v>
      </c>
      <c r="C548" s="56">
        <v>288.39999999999998</v>
      </c>
      <c r="D548" s="57">
        <f t="shared" si="104"/>
        <v>2972.6478533999998</v>
      </c>
      <c r="E548" s="57">
        <f t="shared" si="99"/>
        <v>2920.0862999999999</v>
      </c>
      <c r="F548" s="58">
        <v>118.27000000000001</v>
      </c>
      <c r="G548" s="57">
        <f t="shared" si="105"/>
        <v>3326.2145890833963</v>
      </c>
      <c r="H548" s="57">
        <f t="shared" si="100"/>
        <v>3260.9946951798001</v>
      </c>
      <c r="I548" s="57">
        <v>109.7</v>
      </c>
      <c r="J548" s="57">
        <f t="shared" si="101"/>
        <v>3768.6011294314881</v>
      </c>
      <c r="K548" s="57">
        <f t="shared" si="102"/>
        <v>3658.836047991736</v>
      </c>
      <c r="L548" s="57">
        <v>110</v>
      </c>
      <c r="M548" s="57">
        <f t="shared" si="103"/>
        <v>4258.1801021559331</v>
      </c>
      <c r="N548" s="57">
        <f t="shared" si="106"/>
        <v>4134.1554389863422</v>
      </c>
      <c r="O548" s="57">
        <v>109.7</v>
      </c>
    </row>
    <row r="549" spans="1:15" ht="43.5" customHeight="1">
      <c r="A549" s="54" t="s">
        <v>581</v>
      </c>
      <c r="B549" s="56">
        <v>1677.6</v>
      </c>
      <c r="C549" s="56">
        <v>150.9</v>
      </c>
      <c r="D549" s="57">
        <f t="shared" si="104"/>
        <v>1998.1222559999997</v>
      </c>
      <c r="E549" s="57">
        <f t="shared" si="99"/>
        <v>1962.7919999999999</v>
      </c>
      <c r="F549" s="58">
        <v>117</v>
      </c>
      <c r="G549" s="57">
        <f t="shared" si="105"/>
        <v>2219.4742395196795</v>
      </c>
      <c r="H549" s="57">
        <f t="shared" si="100"/>
        <v>2175.9551367839995</v>
      </c>
      <c r="I549" s="57">
        <v>108.9</v>
      </c>
      <c r="J549" s="57">
        <f t="shared" si="101"/>
        <v>2526.0946057093229</v>
      </c>
      <c r="K549" s="57">
        <f t="shared" si="102"/>
        <v>2452.5190346692457</v>
      </c>
      <c r="L549" s="57">
        <v>110.5</v>
      </c>
      <c r="M549" s="57">
        <f t="shared" si="103"/>
        <v>2833.4445363859768</v>
      </c>
      <c r="N549" s="57">
        <f t="shared" si="106"/>
        <v>2750.917025617453</v>
      </c>
      <c r="O549" s="57">
        <v>108.9</v>
      </c>
    </row>
    <row r="550" spans="1:15" ht="43.5" customHeight="1">
      <c r="A550" s="54" t="s">
        <v>582</v>
      </c>
      <c r="B550" s="56">
        <v>1303.4000000000001</v>
      </c>
      <c r="C550" s="56">
        <v>56.3</v>
      </c>
      <c r="D550" s="57">
        <f t="shared" si="104"/>
        <v>1522.8385992399999</v>
      </c>
      <c r="E550" s="57">
        <f t="shared" si="99"/>
        <v>1495.91218</v>
      </c>
      <c r="F550" s="58">
        <v>114.77</v>
      </c>
      <c r="G550" s="57">
        <f t="shared" si="105"/>
        <v>1686.8787731501329</v>
      </c>
      <c r="H550" s="57">
        <f t="shared" si="100"/>
        <v>1653.80271877464</v>
      </c>
      <c r="I550" s="57">
        <v>108.6</v>
      </c>
      <c r="J550" s="57">
        <f t="shared" si="101"/>
        <v>1911.2336499791008</v>
      </c>
      <c r="K550" s="57">
        <f t="shared" si="102"/>
        <v>1855.5666504651463</v>
      </c>
      <c r="L550" s="57">
        <v>110</v>
      </c>
      <c r="M550" s="57">
        <f t="shared" si="103"/>
        <v>2137.8677361936225</v>
      </c>
      <c r="N550" s="57">
        <f t="shared" si="106"/>
        <v>2075.5997438773034</v>
      </c>
      <c r="O550" s="57">
        <v>108.6</v>
      </c>
    </row>
    <row r="551" spans="1:15" ht="43.5" customHeight="1">
      <c r="A551" s="54" t="s">
        <v>583</v>
      </c>
      <c r="B551" s="56">
        <v>5906</v>
      </c>
      <c r="C551" s="56">
        <v>256.5</v>
      </c>
      <c r="D551" s="57">
        <f t="shared" si="104"/>
        <v>6900.3258915999995</v>
      </c>
      <c r="E551" s="57">
        <f t="shared" si="99"/>
        <v>6778.3162000000002</v>
      </c>
      <c r="F551" s="58">
        <v>114.77</v>
      </c>
      <c r="G551" s="57">
        <f t="shared" si="105"/>
        <v>7721.0506531469036</v>
      </c>
      <c r="H551" s="57">
        <f t="shared" si="100"/>
        <v>7569.6575030851991</v>
      </c>
      <c r="I551" s="57">
        <v>109.7</v>
      </c>
      <c r="J551" s="57">
        <f t="shared" si="101"/>
        <v>8787.713800879148</v>
      </c>
      <c r="K551" s="57">
        <f t="shared" si="102"/>
        <v>8531.7609717273281</v>
      </c>
      <c r="L551" s="57">
        <v>110.5</v>
      </c>
      <c r="M551" s="57">
        <f t="shared" si="103"/>
        <v>9902.1716651066417</v>
      </c>
      <c r="N551" s="57">
        <f t="shared" si="106"/>
        <v>9613.7588981617882</v>
      </c>
      <c r="O551" s="57">
        <v>109.4</v>
      </c>
    </row>
    <row r="552" spans="1:15" ht="44.25" customHeight="1">
      <c r="A552" s="54" t="s">
        <v>584</v>
      </c>
      <c r="B552" s="56">
        <v>4294.5</v>
      </c>
      <c r="C552" s="56">
        <v>63.8</v>
      </c>
      <c r="D552" s="57">
        <f t="shared" si="104"/>
        <v>5115.0071699999999</v>
      </c>
      <c r="E552" s="57">
        <f t="shared" si="99"/>
        <v>5024.5649999999996</v>
      </c>
      <c r="F552" s="58">
        <v>117</v>
      </c>
      <c r="G552" s="57">
        <f t="shared" si="105"/>
        <v>5681.6476642926</v>
      </c>
      <c r="H552" s="57">
        <f t="shared" si="100"/>
        <v>5570.2428081300004</v>
      </c>
      <c r="I552" s="57">
        <v>108.9</v>
      </c>
      <c r="J552" s="57">
        <f t="shared" si="101"/>
        <v>6419.7505123608516</v>
      </c>
      <c r="K552" s="57">
        <f t="shared" si="102"/>
        <v>6232.7674877289819</v>
      </c>
      <c r="L552" s="57">
        <v>109.7</v>
      </c>
      <c r="M552" s="57">
        <f t="shared" si="103"/>
        <v>7273.5773305048442</v>
      </c>
      <c r="N552" s="57">
        <f t="shared" si="106"/>
        <v>7061.7255635969368</v>
      </c>
      <c r="O552" s="57">
        <v>110</v>
      </c>
    </row>
    <row r="553" spans="1:15" ht="43.5" customHeight="1">
      <c r="A553" s="54" t="s">
        <v>585</v>
      </c>
      <c r="B553" s="56">
        <v>677.6</v>
      </c>
      <c r="C553" s="56">
        <v>115.4</v>
      </c>
      <c r="D553" s="57">
        <f t="shared" si="104"/>
        <v>791.67978735999986</v>
      </c>
      <c r="E553" s="57">
        <f t="shared" si="99"/>
        <v>777.68151999999998</v>
      </c>
      <c r="F553" s="58">
        <v>114.77</v>
      </c>
      <c r="G553" s="57">
        <f t="shared" si="105"/>
        <v>876.95953405441901</v>
      </c>
      <c r="H553" s="57">
        <f t="shared" si="100"/>
        <v>859.76424907295984</v>
      </c>
      <c r="I553" s="57">
        <v>108.6</v>
      </c>
      <c r="J553" s="57">
        <f t="shared" si="101"/>
        <v>983.65920056282039</v>
      </c>
      <c r="K553" s="57">
        <f t="shared" si="102"/>
        <v>955.00893258526241</v>
      </c>
      <c r="L553" s="57">
        <v>108.9</v>
      </c>
      <c r="M553" s="57">
        <f t="shared" si="103"/>
        <v>1119.551719120574</v>
      </c>
      <c r="N553" s="57">
        <f t="shared" si="106"/>
        <v>1086.9434166219166</v>
      </c>
      <c r="O553" s="57">
        <v>110.5</v>
      </c>
    </row>
    <row r="554" spans="1:15" ht="43.5" customHeight="1">
      <c r="A554" s="54" t="s">
        <v>586</v>
      </c>
      <c r="B554" s="56">
        <v>1316.7</v>
      </c>
      <c r="C554" s="56">
        <v>29.5</v>
      </c>
      <c r="D554" s="57">
        <f t="shared" si="104"/>
        <v>1684.8835542000002</v>
      </c>
      <c r="E554" s="57">
        <f t="shared" si="99"/>
        <v>1655.0919000000001</v>
      </c>
      <c r="F554" s="58">
        <v>125.69999999999999</v>
      </c>
      <c r="G554" s="57">
        <f t="shared" si="105"/>
        <v>1880.1278604606962</v>
      </c>
      <c r="H554" s="57">
        <f t="shared" si="100"/>
        <v>1843.2626082948002</v>
      </c>
      <c r="I554" s="57">
        <v>109.4</v>
      </c>
      <c r="J554" s="57">
        <f t="shared" si="101"/>
        <v>2103.0734221541252</v>
      </c>
      <c r="K554" s="57">
        <f t="shared" si="102"/>
        <v>2041.8188564603158</v>
      </c>
      <c r="L554" s="57">
        <v>108.6</v>
      </c>
      <c r="M554" s="57">
        <f t="shared" si="103"/>
        <v>2376.2836904261676</v>
      </c>
      <c r="N554" s="57">
        <f t="shared" si="106"/>
        <v>2307.0715441030752</v>
      </c>
      <c r="O554" s="57">
        <v>109.7</v>
      </c>
    </row>
    <row r="555" spans="1:15" ht="43.5" customHeight="1">
      <c r="A555" s="54" t="s">
        <v>587</v>
      </c>
      <c r="B555" s="56">
        <v>6587.6</v>
      </c>
      <c r="C555" s="56">
        <v>128.69999999999999</v>
      </c>
      <c r="D555" s="57">
        <f t="shared" si="104"/>
        <v>7696.6791133600009</v>
      </c>
      <c r="E555" s="57">
        <f t="shared" si="99"/>
        <v>7560.5885200000012</v>
      </c>
      <c r="F555" s="58">
        <v>114.77</v>
      </c>
      <c r="G555" s="57">
        <f t="shared" si="105"/>
        <v>8612.122127103039</v>
      </c>
      <c r="H555" s="57">
        <f t="shared" si="100"/>
        <v>8443.2569873559205</v>
      </c>
      <c r="I555" s="57">
        <v>109.7</v>
      </c>
      <c r="J555" s="57">
        <f t="shared" si="101"/>
        <v>9704.3114552622483</v>
      </c>
      <c r="K555" s="57">
        <f t="shared" si="102"/>
        <v>9421.6616070507262</v>
      </c>
      <c r="L555" s="57">
        <v>109.4</v>
      </c>
      <c r="M555" s="57">
        <f t="shared" si="103"/>
        <v>10994.984878812127</v>
      </c>
      <c r="N555" s="57">
        <f t="shared" si="106"/>
        <v>10674.742600788473</v>
      </c>
      <c r="O555" s="57">
        <v>110</v>
      </c>
    </row>
    <row r="556" spans="1:15" ht="43.5" customHeight="1">
      <c r="A556" s="54" t="s">
        <v>588</v>
      </c>
      <c r="B556" s="56">
        <v>1645.3</v>
      </c>
      <c r="C556" s="56">
        <v>49.6</v>
      </c>
      <c r="D556" s="57">
        <f t="shared" si="104"/>
        <v>1922.3004045799998</v>
      </c>
      <c r="E556" s="57">
        <f t="shared" si="99"/>
        <v>1888.3108099999997</v>
      </c>
      <c r="F556" s="58">
        <v>114.77</v>
      </c>
      <c r="G556" s="57">
        <f t="shared" si="105"/>
        <v>2135.2528433993725</v>
      </c>
      <c r="H556" s="57">
        <f t="shared" si="100"/>
        <v>2093.3851405876198</v>
      </c>
      <c r="I556" s="57">
        <v>108.9</v>
      </c>
      <c r="J556" s="57">
        <f t="shared" si="101"/>
        <v>2419.241471571489</v>
      </c>
      <c r="K556" s="57">
        <f t="shared" si="102"/>
        <v>2348.7781277393096</v>
      </c>
      <c r="L556" s="57">
        <v>110</v>
      </c>
      <c r="M556" s="57">
        <f t="shared" si="103"/>
        <v>2713.5905814175926</v>
      </c>
      <c r="N556" s="57">
        <f t="shared" si="106"/>
        <v>2634.5539625413517</v>
      </c>
      <c r="O556" s="57">
        <v>108.9</v>
      </c>
    </row>
    <row r="557" spans="1:15" ht="44.25" customHeight="1">
      <c r="A557" s="54" t="s">
        <v>589</v>
      </c>
      <c r="B557" s="56">
        <v>33950.800000000003</v>
      </c>
      <c r="C557" s="56">
        <v>197.1</v>
      </c>
      <c r="D557" s="57">
        <f t="shared" si="104"/>
        <v>39666.709156880002</v>
      </c>
      <c r="E557" s="57">
        <f t="shared" si="99"/>
        <v>38965.333160000002</v>
      </c>
      <c r="F557" s="58">
        <v>114.77</v>
      </c>
      <c r="G557" s="57">
        <f t="shared" si="105"/>
        <v>43939.607067259123</v>
      </c>
      <c r="H557" s="57">
        <f t="shared" si="100"/>
        <v>43078.046144371685</v>
      </c>
      <c r="I557" s="57">
        <v>108.6</v>
      </c>
      <c r="J557" s="57">
        <f t="shared" si="101"/>
        <v>50009.863783600973</v>
      </c>
      <c r="K557" s="57">
        <f t="shared" si="102"/>
        <v>48553.265809321332</v>
      </c>
      <c r="L557" s="57">
        <v>110.5</v>
      </c>
      <c r="M557" s="57">
        <f t="shared" si="103"/>
        <v>55940.033431060379</v>
      </c>
      <c r="N557" s="57">
        <f t="shared" si="106"/>
        <v>54310.712068990659</v>
      </c>
      <c r="O557" s="57">
        <v>108.6</v>
      </c>
    </row>
    <row r="558" spans="1:15" ht="45.75" customHeight="1">
      <c r="A558" s="54" t="s">
        <v>590</v>
      </c>
      <c r="B558" s="56">
        <v>355.5</v>
      </c>
      <c r="C558" s="56">
        <v>135</v>
      </c>
      <c r="D558" s="57">
        <f t="shared" si="104"/>
        <v>435.08113008300001</v>
      </c>
      <c r="E558" s="57">
        <f t="shared" si="99"/>
        <v>427.38814350000007</v>
      </c>
      <c r="F558" s="58">
        <v>120.22170000000001</v>
      </c>
      <c r="G558" s="57">
        <f t="shared" si="105"/>
        <v>485.49833143701807</v>
      </c>
      <c r="H558" s="57">
        <f t="shared" si="100"/>
        <v>475.97875631080205</v>
      </c>
      <c r="I558" s="57">
        <v>109.4</v>
      </c>
      <c r="J558" s="57">
        <f t="shared" si="101"/>
        <v>548.56941967400098</v>
      </c>
      <c r="K558" s="57">
        <f t="shared" si="102"/>
        <v>532.59166958640878</v>
      </c>
      <c r="L558" s="57">
        <v>109.7</v>
      </c>
      <c r="M558" s="57">
        <f t="shared" si="103"/>
        <v>618.13899347705774</v>
      </c>
      <c r="N558" s="57">
        <f t="shared" si="106"/>
        <v>600.13494512335706</v>
      </c>
      <c r="O558" s="57">
        <v>109.4</v>
      </c>
    </row>
    <row r="559" spans="1:15" ht="30" customHeight="1">
      <c r="A559" s="54" t="s">
        <v>591</v>
      </c>
      <c r="B559" s="56">
        <v>216.2</v>
      </c>
      <c r="C559" s="56">
        <v>128.80000000000001</v>
      </c>
      <c r="D559" s="57">
        <f t="shared" si="104"/>
        <v>252.59912932</v>
      </c>
      <c r="E559" s="57">
        <f t="shared" si="99"/>
        <v>248.13273999999998</v>
      </c>
      <c r="F559" s="58">
        <v>114.77</v>
      </c>
      <c r="G559" s="57">
        <f t="shared" si="105"/>
        <v>283.41622309703996</v>
      </c>
      <c r="H559" s="57">
        <f t="shared" si="100"/>
        <v>277.85904225199999</v>
      </c>
      <c r="I559" s="57">
        <v>110</v>
      </c>
      <c r="J559" s="57">
        <f t="shared" si="101"/>
        <v>321.11058076894625</v>
      </c>
      <c r="K559" s="57">
        <f t="shared" si="102"/>
        <v>311.75784540674397</v>
      </c>
      <c r="L559" s="57">
        <v>110</v>
      </c>
      <c r="M559" s="57">
        <f t="shared" si="103"/>
        <v>363.81828801121605</v>
      </c>
      <c r="N559" s="57">
        <f t="shared" si="106"/>
        <v>353.22163884584086</v>
      </c>
      <c r="O559" s="57">
        <v>110</v>
      </c>
    </row>
    <row r="560" spans="1:15" ht="30" customHeight="1">
      <c r="A560" s="54" t="s">
        <v>592</v>
      </c>
      <c r="B560" s="56">
        <v>500.2</v>
      </c>
      <c r="C560" s="56">
        <v>108.6</v>
      </c>
      <c r="D560" s="57">
        <f t="shared" si="104"/>
        <v>640.06892519999997</v>
      </c>
      <c r="E560" s="57">
        <f t="shared" si="99"/>
        <v>628.75139999999999</v>
      </c>
      <c r="F560" s="57">
        <v>125.7</v>
      </c>
      <c r="G560" s="57">
        <f t="shared" si="105"/>
        <v>714.24011225217589</v>
      </c>
      <c r="H560" s="57">
        <f t="shared" si="100"/>
        <v>700.23540416879996</v>
      </c>
      <c r="I560" s="57">
        <v>109.4</v>
      </c>
      <c r="J560" s="57">
        <f t="shared" si="101"/>
        <v>812.91238375981402</v>
      </c>
      <c r="K560" s="57">
        <f t="shared" si="102"/>
        <v>789.23532403865431</v>
      </c>
      <c r="L560" s="57">
        <v>110.5</v>
      </c>
      <c r="M560" s="57">
        <f t="shared" si="103"/>
        <v>925.21622957623231</v>
      </c>
      <c r="N560" s="57">
        <f t="shared" si="106"/>
        <v>898.26818405459449</v>
      </c>
      <c r="O560" s="57">
        <v>110.5</v>
      </c>
    </row>
    <row r="561" spans="1:15" ht="30" customHeight="1">
      <c r="A561" s="54" t="s">
        <v>593</v>
      </c>
      <c r="B561" s="56">
        <v>241.9</v>
      </c>
      <c r="C561" s="56">
        <v>101.4</v>
      </c>
      <c r="D561" s="57">
        <f t="shared" si="104"/>
        <v>308.55651260000002</v>
      </c>
      <c r="E561" s="57">
        <f t="shared" si="99"/>
        <v>303.10070000000002</v>
      </c>
      <c r="F561" s="57">
        <v>125.3</v>
      </c>
      <c r="G561" s="57">
        <f t="shared" si="105"/>
        <v>346.20040713720005</v>
      </c>
      <c r="H561" s="57">
        <f t="shared" si="100"/>
        <v>339.41216386000002</v>
      </c>
      <c r="I561" s="57">
        <v>110</v>
      </c>
      <c r="J561" s="57">
        <f t="shared" si="101"/>
        <v>391.17530202839373</v>
      </c>
      <c r="K561" s="57">
        <f t="shared" si="102"/>
        <v>379.78184662950844</v>
      </c>
      <c r="L561" s="57">
        <v>109.7</v>
      </c>
      <c r="M561" s="57">
        <f t="shared" si="103"/>
        <v>441.99288551490235</v>
      </c>
      <c r="N561" s="57">
        <f t="shared" si="106"/>
        <v>429.11930632514793</v>
      </c>
      <c r="O561" s="57">
        <v>109.7</v>
      </c>
    </row>
    <row r="562" spans="1:15" ht="43.5" customHeight="1">
      <c r="A562" s="54" t="s">
        <v>594</v>
      </c>
      <c r="B562" s="56">
        <v>1907.1</v>
      </c>
      <c r="C562" s="56">
        <v>5.0999999999999996</v>
      </c>
      <c r="D562" s="57">
        <f t="shared" si="104"/>
        <v>2426.7847500000003</v>
      </c>
      <c r="E562" s="57">
        <f t="shared" si="99"/>
        <v>2383.875</v>
      </c>
      <c r="F562" s="57">
        <v>125</v>
      </c>
      <c r="G562" s="57">
        <f t="shared" si="105"/>
        <v>2735.2290917250002</v>
      </c>
      <c r="H562" s="57">
        <f t="shared" si="100"/>
        <v>2681.5971487500001</v>
      </c>
      <c r="I562" s="57">
        <v>110.5</v>
      </c>
      <c r="J562" s="57">
        <f t="shared" si="101"/>
        <v>3068.0244153151812</v>
      </c>
      <c r="K562" s="57">
        <f t="shared" si="102"/>
        <v>2978.6644808885253</v>
      </c>
      <c r="L562" s="57">
        <v>108.9</v>
      </c>
      <c r="M562" s="57">
        <f t="shared" si="103"/>
        <v>3441.3109459265793</v>
      </c>
      <c r="N562" s="57">
        <f t="shared" si="106"/>
        <v>3341.0785882782325</v>
      </c>
      <c r="O562" s="57">
        <v>108.9</v>
      </c>
    </row>
    <row r="563" spans="1:15" ht="30" customHeight="1">
      <c r="A563" s="54" t="s">
        <v>595</v>
      </c>
      <c r="B563" s="56">
        <v>321</v>
      </c>
      <c r="C563" s="56">
        <v>123.4</v>
      </c>
      <c r="D563" s="57">
        <f t="shared" si="104"/>
        <v>407.16538800000001</v>
      </c>
      <c r="E563" s="57">
        <f t="shared" si="99"/>
        <v>399.96600000000001</v>
      </c>
      <c r="F563" s="57">
        <v>124.6</v>
      </c>
      <c r="G563" s="57">
        <f t="shared" si="105"/>
        <v>455.59363924871997</v>
      </c>
      <c r="H563" s="57">
        <f t="shared" si="100"/>
        <v>446.660430636</v>
      </c>
      <c r="I563" s="57">
        <v>109.7</v>
      </c>
      <c r="J563" s="57">
        <f t="shared" si="101"/>
        <v>509.61793299083308</v>
      </c>
      <c r="K563" s="57">
        <f t="shared" si="102"/>
        <v>494.7746922241098</v>
      </c>
      <c r="L563" s="57">
        <v>108.6</v>
      </c>
      <c r="M563" s="57">
        <f t="shared" si="103"/>
        <v>570.04842748488602</v>
      </c>
      <c r="N563" s="57">
        <f t="shared" si="106"/>
        <v>553.44507522804474</v>
      </c>
      <c r="O563" s="57">
        <v>108.6</v>
      </c>
    </row>
    <row r="564" spans="1:15" ht="30" customHeight="1">
      <c r="A564" s="54" t="s">
        <v>596</v>
      </c>
      <c r="B564" s="56">
        <v>486.6</v>
      </c>
      <c r="C564" s="56">
        <v>104.4</v>
      </c>
      <c r="D564" s="57">
        <f t="shared" si="104"/>
        <v>611.76811800000007</v>
      </c>
      <c r="E564" s="57">
        <f t="shared" si="99"/>
        <v>600.95100000000002</v>
      </c>
      <c r="F564" s="57">
        <v>123.5</v>
      </c>
      <c r="G564" s="57">
        <f t="shared" si="105"/>
        <v>679.53979011204001</v>
      </c>
      <c r="H564" s="57">
        <f t="shared" si="100"/>
        <v>666.2154805020001</v>
      </c>
      <c r="I564" s="57">
        <v>108.9</v>
      </c>
      <c r="J564" s="57">
        <f t="shared" si="101"/>
        <v>765.71902629404894</v>
      </c>
      <c r="K564" s="57">
        <f t="shared" si="102"/>
        <v>743.41653038257175</v>
      </c>
      <c r="L564" s="57">
        <v>109.4</v>
      </c>
      <c r="M564" s="57">
        <f t="shared" si="103"/>
        <v>862.82751320866021</v>
      </c>
      <c r="N564" s="57">
        <f t="shared" si="106"/>
        <v>837.69661476568956</v>
      </c>
      <c r="O564" s="57">
        <v>109.4</v>
      </c>
    </row>
    <row r="565" spans="1:15" ht="18" customHeight="1">
      <c r="A565" s="54" t="s">
        <v>597</v>
      </c>
      <c r="B565" s="56">
        <v>37744.800000000003</v>
      </c>
      <c r="C565" s="56">
        <v>162.69999999999999</v>
      </c>
      <c r="D565" s="57">
        <f t="shared" si="104"/>
        <v>47069.652840000002</v>
      </c>
      <c r="E565" s="57">
        <f t="shared" si="99"/>
        <v>46237.38</v>
      </c>
      <c r="F565" s="57">
        <v>122.5</v>
      </c>
      <c r="G565" s="57">
        <f t="shared" si="105"/>
        <v>53772.371404416015</v>
      </c>
      <c r="H565" s="57">
        <f t="shared" si="100"/>
        <v>52718.011180800007</v>
      </c>
      <c r="I565" s="57">
        <v>112</v>
      </c>
      <c r="J565" s="57">
        <f t="shared" si="101"/>
        <v>60924.096801203341</v>
      </c>
      <c r="K565" s="57">
        <f t="shared" si="102"/>
        <v>59149.608544857612</v>
      </c>
      <c r="L565" s="57">
        <v>110</v>
      </c>
      <c r="M565" s="57">
        <f t="shared" si="103"/>
        <v>68022.972560479553</v>
      </c>
      <c r="N565" s="57">
        <f t="shared" si="106"/>
        <v>66041.720932504424</v>
      </c>
      <c r="O565" s="57">
        <v>108.4</v>
      </c>
    </row>
    <row r="566" spans="1:15" ht="30.75" customHeight="1">
      <c r="A566" s="54" t="s">
        <v>598</v>
      </c>
      <c r="B566" s="56">
        <v>1681.4</v>
      </c>
      <c r="C566" s="56">
        <v>105.2</v>
      </c>
      <c r="D566" s="57">
        <f t="shared" si="104"/>
        <v>1982.1083015999998</v>
      </c>
      <c r="E566" s="57">
        <f t="shared" si="99"/>
        <v>1947.0611999999999</v>
      </c>
      <c r="F566" s="58">
        <v>115.8</v>
      </c>
      <c r="G566" s="57">
        <f t="shared" si="105"/>
        <v>2217.8602629923034</v>
      </c>
      <c r="H566" s="57">
        <f t="shared" si="100"/>
        <v>2174.3728068551995</v>
      </c>
      <c r="I566" s="57">
        <v>109.7</v>
      </c>
      <c r="J566" s="57">
        <f t="shared" si="101"/>
        <v>2524.2576583246901</v>
      </c>
      <c r="K566" s="57">
        <f t="shared" si="102"/>
        <v>2450.7355906064954</v>
      </c>
      <c r="L566" s="57">
        <v>110.5</v>
      </c>
      <c r="M566" s="57">
        <f t="shared" si="103"/>
        <v>2820.9841460607572</v>
      </c>
      <c r="N566" s="57">
        <f t="shared" si="106"/>
        <v>2738.8195592822885</v>
      </c>
      <c r="O566" s="57">
        <v>108.5</v>
      </c>
    </row>
    <row r="567" spans="1:15" ht="18" customHeight="1">
      <c r="A567" s="54" t="s">
        <v>599</v>
      </c>
      <c r="B567" s="56">
        <v>196.8</v>
      </c>
      <c r="C567" s="56">
        <v>0</v>
      </c>
      <c r="D567" s="57">
        <f t="shared" si="104"/>
        <v>234.40060800000003</v>
      </c>
      <c r="E567" s="57">
        <f t="shared" si="99"/>
        <v>230.25600000000003</v>
      </c>
      <c r="F567" s="58">
        <v>117</v>
      </c>
      <c r="G567" s="57">
        <f t="shared" si="105"/>
        <v>260.36750735424005</v>
      </c>
      <c r="H567" s="57">
        <f t="shared" si="100"/>
        <v>255.26226211200006</v>
      </c>
      <c r="I567" s="57">
        <v>108.9</v>
      </c>
      <c r="J567" s="57">
        <f t="shared" si="101"/>
        <v>299.01906382097701</v>
      </c>
      <c r="K567" s="57">
        <f t="shared" si="102"/>
        <v>290.30977069997766</v>
      </c>
      <c r="L567" s="57">
        <v>111.5</v>
      </c>
      <c r="M567" s="57">
        <f t="shared" si="103"/>
        <v>338.48060967343133</v>
      </c>
      <c r="N567" s="57">
        <f t="shared" si="106"/>
        <v>328.62195113925372</v>
      </c>
      <c r="O567" s="57">
        <v>109.9</v>
      </c>
    </row>
    <row r="568" spans="1:15" ht="18" customHeight="1">
      <c r="A568" s="54" t="s">
        <v>600</v>
      </c>
      <c r="B568" s="56">
        <v>317.10000000000002</v>
      </c>
      <c r="C568" s="56">
        <v>0</v>
      </c>
      <c r="D568" s="57">
        <f t="shared" si="104"/>
        <v>377.26547585999998</v>
      </c>
      <c r="E568" s="57">
        <f t="shared" si="99"/>
        <v>370.59477000000004</v>
      </c>
      <c r="F568" s="58">
        <v>116.87</v>
      </c>
      <c r="G568" s="57">
        <f t="shared" si="105"/>
        <v>417.90451291963916</v>
      </c>
      <c r="H568" s="57">
        <f t="shared" si="100"/>
        <v>409.71030678395999</v>
      </c>
      <c r="I568" s="57">
        <v>108.6</v>
      </c>
      <c r="J568" s="57">
        <f t="shared" si="101"/>
        <v>473.4858131379512</v>
      </c>
      <c r="K568" s="57">
        <f t="shared" si="102"/>
        <v>459.69496421160306</v>
      </c>
      <c r="L568" s="57">
        <v>110</v>
      </c>
      <c r="M568" s="57">
        <f t="shared" si="103"/>
        <v>534.99635512270243</v>
      </c>
      <c r="N568" s="57">
        <f t="shared" si="106"/>
        <v>519.41393701233244</v>
      </c>
      <c r="O568" s="57">
        <v>109.7</v>
      </c>
    </row>
    <row r="569" spans="1:15" ht="18" customHeight="1">
      <c r="A569" s="54" t="s">
        <v>601</v>
      </c>
      <c r="B569" s="56">
        <v>0</v>
      </c>
      <c r="C569" s="56">
        <v>0</v>
      </c>
      <c r="D569" s="57">
        <f t="shared" si="104"/>
        <v>0</v>
      </c>
      <c r="E569" s="57">
        <f t="shared" si="99"/>
        <v>0</v>
      </c>
      <c r="F569" s="58">
        <v>114.7</v>
      </c>
      <c r="G569" s="57">
        <f t="shared" si="105"/>
        <v>0</v>
      </c>
      <c r="H569" s="57">
        <f t="shared" si="100"/>
        <v>0</v>
      </c>
      <c r="I569" s="57">
        <v>109.4</v>
      </c>
      <c r="J569" s="57">
        <f t="shared" si="101"/>
        <v>0</v>
      </c>
      <c r="K569" s="57">
        <f t="shared" si="102"/>
        <v>0</v>
      </c>
      <c r="L569" s="57">
        <v>110.5</v>
      </c>
      <c r="M569" s="57">
        <f t="shared" si="103"/>
        <v>0</v>
      </c>
      <c r="N569" s="57">
        <f t="shared" si="106"/>
        <v>0</v>
      </c>
      <c r="O569" s="57">
        <v>108.9</v>
      </c>
    </row>
    <row r="570" spans="1:15" ht="18" customHeight="1">
      <c r="A570" s="54" t="s">
        <v>602</v>
      </c>
      <c r="B570" s="56">
        <v>599.79999999999995</v>
      </c>
      <c r="C570" s="56">
        <v>93.8</v>
      </c>
      <c r="D570" s="57">
        <f t="shared" si="104"/>
        <v>714.39778799999999</v>
      </c>
      <c r="E570" s="57">
        <f t="shared" si="99"/>
        <v>701.76599999999996</v>
      </c>
      <c r="F570" s="58">
        <v>117</v>
      </c>
      <c r="G570" s="57">
        <f t="shared" si="105"/>
        <v>799.36826090471993</v>
      </c>
      <c r="H570" s="57">
        <f t="shared" si="100"/>
        <v>783.69437343599998</v>
      </c>
      <c r="I570" s="57">
        <v>109.7</v>
      </c>
      <c r="J570" s="57">
        <f t="shared" si="101"/>
        <v>905.68423960504765</v>
      </c>
      <c r="K570" s="57">
        <f t="shared" si="102"/>
        <v>879.30508699519191</v>
      </c>
      <c r="L570" s="57">
        <v>110</v>
      </c>
      <c r="M570" s="57">
        <f t="shared" si="103"/>
        <v>1013.0802767374142</v>
      </c>
      <c r="N570" s="57">
        <f t="shared" si="106"/>
        <v>983.57308421108178</v>
      </c>
      <c r="O570" s="57">
        <v>108.6</v>
      </c>
    </row>
    <row r="571" spans="1:15" ht="29.25" customHeight="1">
      <c r="A571" s="54" t="s">
        <v>603</v>
      </c>
      <c r="B571" s="56">
        <v>18975</v>
      </c>
      <c r="C571" s="56">
        <v>169.7</v>
      </c>
      <c r="D571" s="57">
        <f t="shared" si="104"/>
        <v>22600.363499999999</v>
      </c>
      <c r="E571" s="57">
        <f t="shared" si="99"/>
        <v>22200.75</v>
      </c>
      <c r="F571" s="58">
        <v>117</v>
      </c>
      <c r="G571" s="57">
        <f t="shared" si="105"/>
        <v>25104.031768530003</v>
      </c>
      <c r="H571" s="57">
        <f t="shared" si="100"/>
        <v>24611.795851500003</v>
      </c>
      <c r="I571" s="57">
        <v>108.9</v>
      </c>
      <c r="J571" s="57">
        <f t="shared" si="101"/>
        <v>28572.153757352426</v>
      </c>
      <c r="K571" s="57">
        <f t="shared" si="102"/>
        <v>27739.955104225653</v>
      </c>
      <c r="L571" s="57">
        <v>110.5</v>
      </c>
      <c r="M571" s="57">
        <f t="shared" si="103"/>
        <v>32195.674296859863</v>
      </c>
      <c r="N571" s="57">
        <f t="shared" si="106"/>
        <v>31257.936210543554</v>
      </c>
      <c r="O571" s="57">
        <v>109.4</v>
      </c>
    </row>
    <row r="572" spans="1:15" ht="30" customHeight="1">
      <c r="A572" s="54" t="s">
        <v>604</v>
      </c>
      <c r="B572" s="56">
        <v>0</v>
      </c>
      <c r="C572" s="56">
        <v>0</v>
      </c>
      <c r="D572" s="57">
        <f t="shared" si="104"/>
        <v>0</v>
      </c>
      <c r="E572" s="57">
        <f t="shared" si="99"/>
        <v>0</v>
      </c>
      <c r="F572" s="58">
        <v>119.7</v>
      </c>
      <c r="G572" s="57">
        <f t="shared" si="105"/>
        <v>0</v>
      </c>
      <c r="H572" s="57">
        <f t="shared" si="100"/>
        <v>0</v>
      </c>
      <c r="I572" s="57">
        <v>0</v>
      </c>
      <c r="J572" s="57">
        <f t="shared" si="101"/>
        <v>0</v>
      </c>
      <c r="K572" s="57">
        <f t="shared" si="102"/>
        <v>0</v>
      </c>
      <c r="L572" s="57">
        <v>0</v>
      </c>
      <c r="M572" s="57">
        <f t="shared" si="103"/>
        <v>0</v>
      </c>
      <c r="N572" s="57">
        <f t="shared" si="106"/>
        <v>0</v>
      </c>
      <c r="O572" s="57">
        <v>0</v>
      </c>
    </row>
    <row r="573" spans="1:15" ht="18" customHeight="1">
      <c r="A573" s="54" t="s">
        <v>605</v>
      </c>
      <c r="B573" s="56">
        <v>15807.6</v>
      </c>
      <c r="C573" s="56">
        <v>139.19999999999999</v>
      </c>
      <c r="D573" s="57">
        <f t="shared" si="104"/>
        <v>18827.800056</v>
      </c>
      <c r="E573" s="57">
        <f t="shared" si="99"/>
        <v>18494.892</v>
      </c>
      <c r="F573" s="58">
        <v>117</v>
      </c>
      <c r="G573" s="57">
        <f t="shared" si="105"/>
        <v>21009.565526489285</v>
      </c>
      <c r="H573" s="57">
        <f t="shared" si="100"/>
        <v>20597.613261264003</v>
      </c>
      <c r="I573" s="57">
        <v>109.4</v>
      </c>
      <c r="J573" s="57">
        <f t="shared" si="101"/>
        <v>23565.799364097235</v>
      </c>
      <c r="K573" s="57">
        <f t="shared" si="102"/>
        <v>22879.416858346831</v>
      </c>
      <c r="L573" s="57">
        <v>108.9</v>
      </c>
      <c r="M573" s="57">
        <f t="shared" si="103"/>
        <v>26821.41454624727</v>
      </c>
      <c r="N573" s="57">
        <f t="shared" si="106"/>
        <v>26040.208297327445</v>
      </c>
      <c r="O573" s="57">
        <v>110.5</v>
      </c>
    </row>
    <row r="574" spans="1:15" ht="30" customHeight="1">
      <c r="A574" s="54" t="s">
        <v>606</v>
      </c>
      <c r="B574" s="56">
        <v>58953.1</v>
      </c>
      <c r="C574" s="56">
        <v>123</v>
      </c>
      <c r="D574" s="57">
        <f t="shared" si="104"/>
        <v>70138.66075345999</v>
      </c>
      <c r="E574" s="57">
        <f t="shared" si="99"/>
        <v>68898.487970000002</v>
      </c>
      <c r="F574" s="58">
        <v>116.87</v>
      </c>
      <c r="G574" s="57">
        <f t="shared" si="105"/>
        <v>78695.577365382109</v>
      </c>
      <c r="H574" s="57">
        <f t="shared" si="100"/>
        <v>77152.526828805989</v>
      </c>
      <c r="I574" s="57">
        <v>110</v>
      </c>
      <c r="J574" s="57">
        <f t="shared" si="101"/>
        <v>88027.298929369121</v>
      </c>
      <c r="K574" s="57">
        <f t="shared" si="102"/>
        <v>85463.397018804957</v>
      </c>
      <c r="L574" s="57">
        <v>108.6</v>
      </c>
      <c r="M574" s="57">
        <f t="shared" si="103"/>
        <v>99462.925333283463</v>
      </c>
      <c r="N574" s="57">
        <f t="shared" si="106"/>
        <v>96565.946925517928</v>
      </c>
      <c r="O574" s="57">
        <v>109.7</v>
      </c>
    </row>
    <row r="575" spans="1:15" ht="30" customHeight="1">
      <c r="A575" s="54" t="s">
        <v>607</v>
      </c>
      <c r="B575" s="56">
        <v>153573.9</v>
      </c>
      <c r="C575" s="56">
        <v>123.4</v>
      </c>
      <c r="D575" s="57">
        <f t="shared" si="104"/>
        <v>177443.89127699996</v>
      </c>
      <c r="E575" s="57">
        <f t="shared" si="99"/>
        <v>174306.37649999998</v>
      </c>
      <c r="F575" s="58">
        <v>113.5</v>
      </c>
      <c r="G575" s="57">
        <f t="shared" si="105"/>
        <v>204521.82908587015</v>
      </c>
      <c r="H575" s="57">
        <f t="shared" si="100"/>
        <v>200511.59714300995</v>
      </c>
      <c r="I575" s="57">
        <v>113</v>
      </c>
      <c r="J575" s="57">
        <f t="shared" si="101"/>
        <v>230459.28745054023</v>
      </c>
      <c r="K575" s="57">
        <f t="shared" si="102"/>
        <v>223746.88101994194</v>
      </c>
      <c r="L575" s="57">
        <v>109.4</v>
      </c>
      <c r="M575" s="57">
        <f t="shared" si="103"/>
        <v>258499.26895464747</v>
      </c>
      <c r="N575" s="57">
        <f t="shared" si="106"/>
        <v>250970.16403363831</v>
      </c>
      <c r="O575" s="57">
        <v>108.9</v>
      </c>
    </row>
    <row r="576" spans="1:15" ht="39" customHeight="1">
      <c r="A576" s="54" t="s">
        <v>608</v>
      </c>
      <c r="B576" s="56">
        <v>0</v>
      </c>
      <c r="C576" s="56">
        <v>0</v>
      </c>
      <c r="D576" s="57">
        <f t="shared" si="104"/>
        <v>0</v>
      </c>
      <c r="E576" s="57">
        <f t="shared" si="99"/>
        <v>0</v>
      </c>
      <c r="F576" s="58">
        <v>0</v>
      </c>
      <c r="G576" s="57">
        <f t="shared" si="105"/>
        <v>0</v>
      </c>
      <c r="H576" s="57">
        <f t="shared" si="100"/>
        <v>0</v>
      </c>
      <c r="I576" s="57">
        <v>0</v>
      </c>
      <c r="J576" s="57">
        <f t="shared" si="101"/>
        <v>0</v>
      </c>
      <c r="K576" s="57">
        <f t="shared" si="102"/>
        <v>0</v>
      </c>
      <c r="L576" s="57">
        <v>0</v>
      </c>
      <c r="M576" s="57">
        <f t="shared" si="103"/>
        <v>0</v>
      </c>
      <c r="N576" s="57">
        <f t="shared" si="106"/>
        <v>0</v>
      </c>
      <c r="O576" s="57">
        <v>0</v>
      </c>
    </row>
    <row r="577" spans="1:15" ht="43.5" customHeight="1">
      <c r="A577" s="54" t="s">
        <v>609</v>
      </c>
      <c r="B577" s="56">
        <v>0.7</v>
      </c>
      <c r="C577" s="56">
        <v>0</v>
      </c>
      <c r="D577" s="57">
        <f t="shared" si="104"/>
        <v>0</v>
      </c>
      <c r="E577" s="57">
        <f t="shared" si="99"/>
        <v>0</v>
      </c>
      <c r="F577" s="58">
        <v>0</v>
      </c>
      <c r="G577" s="57">
        <f t="shared" si="105"/>
        <v>0</v>
      </c>
      <c r="H577" s="57">
        <f t="shared" si="100"/>
        <v>0</v>
      </c>
      <c r="I577" s="57">
        <v>110.5</v>
      </c>
      <c r="J577" s="57">
        <f t="shared" si="101"/>
        <v>0</v>
      </c>
      <c r="K577" s="57">
        <f t="shared" si="102"/>
        <v>0</v>
      </c>
      <c r="L577" s="57">
        <v>110.5</v>
      </c>
      <c r="M577" s="57">
        <f t="shared" si="103"/>
        <v>0</v>
      </c>
      <c r="N577" s="57">
        <f t="shared" si="106"/>
        <v>0</v>
      </c>
      <c r="O577" s="57">
        <v>109.4</v>
      </c>
    </row>
    <row r="578" spans="1:15" ht="30" customHeight="1">
      <c r="A578" s="54" t="s">
        <v>610</v>
      </c>
      <c r="B578" s="56">
        <v>10359.299999999999</v>
      </c>
      <c r="C578" s="56">
        <v>137.9</v>
      </c>
      <c r="D578" s="57">
        <f t="shared" si="104"/>
        <v>12461.933336579998</v>
      </c>
      <c r="E578" s="57">
        <f t="shared" si="99"/>
        <v>12241.584809999998</v>
      </c>
      <c r="F578" s="58">
        <v>118.17</v>
      </c>
      <c r="G578" s="57">
        <f t="shared" si="105"/>
        <v>13944.155687632823</v>
      </c>
      <c r="H578" s="57">
        <f t="shared" si="100"/>
        <v>13670.740870228259</v>
      </c>
      <c r="I578" s="57">
        <v>109.7</v>
      </c>
      <c r="J578" s="57">
        <f t="shared" si="101"/>
        <v>15755.640953013202</v>
      </c>
      <c r="K578" s="57">
        <f t="shared" si="102"/>
        <v>15296.738789333207</v>
      </c>
      <c r="L578" s="57">
        <v>109.7</v>
      </c>
      <c r="M578" s="57">
        <f t="shared" si="103"/>
        <v>17851.141199763959</v>
      </c>
      <c r="N578" s="57">
        <f t="shared" si="106"/>
        <v>17331.205048314521</v>
      </c>
      <c r="O578" s="57">
        <v>110</v>
      </c>
    </row>
    <row r="579" spans="1:15" ht="18" customHeight="1">
      <c r="A579" s="54" t="s">
        <v>611</v>
      </c>
      <c r="B579" s="56">
        <v>926.5</v>
      </c>
      <c r="C579" s="56">
        <v>92.2</v>
      </c>
      <c r="D579" s="57">
        <f t="shared" si="104"/>
        <v>0</v>
      </c>
      <c r="E579" s="57">
        <f t="shared" si="99"/>
        <v>0</v>
      </c>
      <c r="F579" s="58">
        <v>0</v>
      </c>
      <c r="G579" s="57">
        <f t="shared" si="105"/>
        <v>0</v>
      </c>
      <c r="H579" s="57">
        <f t="shared" si="100"/>
        <v>0</v>
      </c>
      <c r="I579" s="57">
        <v>108.9</v>
      </c>
      <c r="J579" s="57">
        <f t="shared" si="101"/>
        <v>0</v>
      </c>
      <c r="K579" s="57">
        <f t="shared" si="102"/>
        <v>0</v>
      </c>
      <c r="L579" s="57">
        <v>110</v>
      </c>
      <c r="M579" s="57">
        <f t="shared" si="103"/>
        <v>0</v>
      </c>
      <c r="N579" s="57">
        <f t="shared" si="106"/>
        <v>0</v>
      </c>
      <c r="O579" s="57">
        <v>110.5</v>
      </c>
    </row>
    <row r="580" spans="1:15" ht="30" customHeight="1">
      <c r="A580" s="54" t="s">
        <v>612</v>
      </c>
      <c r="B580" s="56">
        <v>238.2</v>
      </c>
      <c r="C580" s="56">
        <v>0</v>
      </c>
      <c r="D580" s="57">
        <f t="shared" si="104"/>
        <v>283.71049199999993</v>
      </c>
      <c r="E580" s="57">
        <f t="shared" si="99"/>
        <v>278.69399999999996</v>
      </c>
      <c r="F580" s="58">
        <v>117</v>
      </c>
      <c r="G580" s="57">
        <f t="shared" si="105"/>
        <v>314.27178619823991</v>
      </c>
      <c r="H580" s="57">
        <f t="shared" si="100"/>
        <v>308.1095943119999</v>
      </c>
      <c r="I580" s="57">
        <v>108.6</v>
      </c>
      <c r="J580" s="57">
        <f t="shared" si="101"/>
        <v>357.68843346152676</v>
      </c>
      <c r="K580" s="57">
        <f t="shared" si="102"/>
        <v>347.27032374905508</v>
      </c>
      <c r="L580" s="57">
        <v>110.5</v>
      </c>
      <c r="M580" s="57">
        <f t="shared" si="103"/>
        <v>404.15573785251371</v>
      </c>
      <c r="N580" s="57">
        <f t="shared" si="106"/>
        <v>392.38421150729488</v>
      </c>
      <c r="O580" s="57">
        <v>109.7</v>
      </c>
    </row>
    <row r="581" spans="1:15" ht="18" customHeight="1">
      <c r="A581" s="54" t="s">
        <v>613</v>
      </c>
      <c r="B581" s="56">
        <v>185.6</v>
      </c>
      <c r="C581" s="56">
        <v>371.2</v>
      </c>
      <c r="D581" s="57">
        <f t="shared" si="104"/>
        <v>221.06073599999999</v>
      </c>
      <c r="E581" s="57">
        <f t="shared" si="99"/>
        <v>217.15200000000002</v>
      </c>
      <c r="F581" s="58">
        <v>117</v>
      </c>
      <c r="G581" s="57">
        <f t="shared" si="105"/>
        <v>247.35369993983997</v>
      </c>
      <c r="H581" s="57">
        <f t="shared" si="100"/>
        <v>242.50362739199997</v>
      </c>
      <c r="I581" s="57">
        <v>109.7</v>
      </c>
      <c r="J581" s="57">
        <f t="shared" si="101"/>
        <v>279.48741909902458</v>
      </c>
      <c r="K581" s="57">
        <f t="shared" si="102"/>
        <v>271.34700883400444</v>
      </c>
      <c r="L581" s="57">
        <v>109.7</v>
      </c>
      <c r="M581" s="57">
        <f t="shared" si="103"/>
        <v>316.65924583919491</v>
      </c>
      <c r="N581" s="57">
        <f t="shared" si="106"/>
        <v>307.43616100892706</v>
      </c>
      <c r="O581" s="57">
        <v>110</v>
      </c>
    </row>
    <row r="582" spans="1:15" ht="39" customHeight="1">
      <c r="A582" s="54" t="s">
        <v>614</v>
      </c>
      <c r="B582" s="56">
        <v>0.5</v>
      </c>
      <c r="C582" s="56">
        <v>17.2</v>
      </c>
      <c r="D582" s="57">
        <f t="shared" si="104"/>
        <v>0.60199429999999998</v>
      </c>
      <c r="E582" s="57">
        <f t="shared" si="99"/>
        <v>0.59135000000000004</v>
      </c>
      <c r="F582" s="58">
        <v>118.27000000000001</v>
      </c>
      <c r="G582" s="57">
        <f t="shared" si="105"/>
        <v>0.66868322855400009</v>
      </c>
      <c r="H582" s="57">
        <f t="shared" si="100"/>
        <v>0.6555717927000001</v>
      </c>
      <c r="I582" s="57">
        <v>108.9</v>
      </c>
      <c r="J582" s="57">
        <f t="shared" si="101"/>
        <v>0.75004191697216527</v>
      </c>
      <c r="K582" s="57">
        <f t="shared" si="102"/>
        <v>0.72819603589530613</v>
      </c>
      <c r="L582" s="57">
        <v>108.9</v>
      </c>
      <c r="M582" s="57">
        <f t="shared" si="103"/>
        <v>0.8412995170101687</v>
      </c>
      <c r="N582" s="57">
        <f t="shared" si="106"/>
        <v>0.81679564758268797</v>
      </c>
      <c r="O582" s="57">
        <v>108.9</v>
      </c>
    </row>
    <row r="583" spans="1:15" ht="40.5" customHeight="1">
      <c r="A583" s="54" t="s">
        <v>615</v>
      </c>
      <c r="B583" s="56">
        <v>0</v>
      </c>
      <c r="C583" s="56">
        <v>0</v>
      </c>
      <c r="D583" s="57">
        <f t="shared" si="104"/>
        <v>0</v>
      </c>
      <c r="E583" s="57">
        <f t="shared" si="99"/>
        <v>0</v>
      </c>
      <c r="F583" s="58">
        <v>0</v>
      </c>
      <c r="G583" s="57">
        <f t="shared" si="105"/>
        <v>0</v>
      </c>
      <c r="H583" s="57">
        <f t="shared" si="100"/>
        <v>0</v>
      </c>
      <c r="I583" s="57">
        <v>0</v>
      </c>
      <c r="J583" s="57">
        <f t="shared" si="101"/>
        <v>0</v>
      </c>
      <c r="K583" s="57">
        <f t="shared" si="102"/>
        <v>0</v>
      </c>
      <c r="L583" s="57">
        <v>0</v>
      </c>
      <c r="M583" s="57">
        <f t="shared" si="103"/>
        <v>0</v>
      </c>
      <c r="N583" s="57">
        <f t="shared" si="106"/>
        <v>0</v>
      </c>
      <c r="O583" s="57">
        <v>0</v>
      </c>
    </row>
    <row r="584" spans="1:15" ht="18" customHeight="1">
      <c r="A584" s="54" t="s">
        <v>616</v>
      </c>
      <c r="B584" s="56">
        <v>312.7</v>
      </c>
      <c r="C584" s="56">
        <v>49.9</v>
      </c>
      <c r="D584" s="57">
        <f t="shared" si="104"/>
        <v>365.34573421999994</v>
      </c>
      <c r="E584" s="57">
        <f t="shared" si="99"/>
        <v>358.88578999999999</v>
      </c>
      <c r="F584" s="58">
        <v>114.77</v>
      </c>
      <c r="G584" s="57">
        <f t="shared" si="105"/>
        <v>407.68199790141358</v>
      </c>
      <c r="H584" s="57">
        <f t="shared" si="100"/>
        <v>399.68823323667993</v>
      </c>
      <c r="I584" s="57">
        <v>109.4</v>
      </c>
      <c r="J584" s="57">
        <f t="shared" si="101"/>
        <v>459.38422887527088</v>
      </c>
      <c r="K584" s="57">
        <f t="shared" si="102"/>
        <v>446.00410570414647</v>
      </c>
      <c r="L584" s="57">
        <v>109.4</v>
      </c>
      <c r="M584" s="57">
        <f t="shared" si="103"/>
        <v>517.64333678123285</v>
      </c>
      <c r="N584" s="57">
        <f t="shared" si="106"/>
        <v>502.56634638954637</v>
      </c>
      <c r="O584" s="57">
        <v>109.4</v>
      </c>
    </row>
    <row r="585" spans="1:15" ht="44.25" customHeight="1">
      <c r="A585" s="54" t="s">
        <v>617</v>
      </c>
      <c r="B585" s="56">
        <v>0</v>
      </c>
      <c r="C585" s="56">
        <v>0</v>
      </c>
      <c r="D585" s="57">
        <f t="shared" si="104"/>
        <v>0</v>
      </c>
      <c r="E585" s="57">
        <f t="shared" si="99"/>
        <v>0</v>
      </c>
      <c r="F585" s="58">
        <v>114.77</v>
      </c>
      <c r="G585" s="57">
        <f t="shared" si="105"/>
        <v>0</v>
      </c>
      <c r="H585" s="57">
        <f t="shared" si="100"/>
        <v>0</v>
      </c>
      <c r="I585" s="57">
        <v>0</v>
      </c>
      <c r="J585" s="57">
        <f t="shared" si="101"/>
        <v>0</v>
      </c>
      <c r="K585" s="57">
        <f t="shared" si="102"/>
        <v>0</v>
      </c>
      <c r="L585" s="57">
        <v>0</v>
      </c>
      <c r="M585" s="57">
        <f t="shared" si="103"/>
        <v>0</v>
      </c>
      <c r="N585" s="57">
        <f t="shared" si="106"/>
        <v>0</v>
      </c>
      <c r="O585" s="57">
        <v>0</v>
      </c>
    </row>
    <row r="586" spans="1:15" ht="27.75" customHeight="1">
      <c r="A586" s="54" t="s">
        <v>618</v>
      </c>
      <c r="B586" s="56">
        <v>235.3</v>
      </c>
      <c r="C586" s="56">
        <v>17.899999999999999</v>
      </c>
      <c r="D586" s="57">
        <f t="shared" si="104"/>
        <v>280.25641800000005</v>
      </c>
      <c r="E586" s="57">
        <f t="shared" si="99"/>
        <v>275.30100000000004</v>
      </c>
      <c r="F586" s="58">
        <v>117</v>
      </c>
      <c r="G586" s="57">
        <f t="shared" si="105"/>
        <v>311.30322398604005</v>
      </c>
      <c r="H586" s="57">
        <f t="shared" si="100"/>
        <v>305.19923920200006</v>
      </c>
      <c r="I586" s="57">
        <v>108.9</v>
      </c>
      <c r="J586" s="57">
        <f t="shared" si="101"/>
        <v>354.3097643797114</v>
      </c>
      <c r="K586" s="57">
        <f t="shared" si="102"/>
        <v>343.99006250457421</v>
      </c>
      <c r="L586" s="57">
        <v>110.5</v>
      </c>
      <c r="M586" s="57">
        <f t="shared" si="103"/>
        <v>403.25765832876851</v>
      </c>
      <c r="N586" s="57">
        <f t="shared" si="106"/>
        <v>391.51228963958107</v>
      </c>
      <c r="O586" s="57">
        <v>110.5</v>
      </c>
    </row>
    <row r="587" spans="1:15" ht="34.5" customHeight="1">
      <c r="A587" s="54" t="s">
        <v>619</v>
      </c>
      <c r="B587" s="56">
        <v>0</v>
      </c>
      <c r="C587" s="56">
        <v>0</v>
      </c>
      <c r="D587" s="57">
        <f t="shared" si="104"/>
        <v>0</v>
      </c>
      <c r="E587" s="57">
        <f t="shared" si="99"/>
        <v>0</v>
      </c>
      <c r="F587" s="58">
        <v>0</v>
      </c>
      <c r="G587" s="57">
        <f t="shared" si="105"/>
        <v>0</v>
      </c>
      <c r="H587" s="57">
        <f t="shared" si="100"/>
        <v>0</v>
      </c>
      <c r="I587" s="57">
        <v>0</v>
      </c>
      <c r="J587" s="57">
        <f t="shared" si="101"/>
        <v>0</v>
      </c>
      <c r="K587" s="57">
        <f t="shared" si="102"/>
        <v>0</v>
      </c>
      <c r="L587" s="57">
        <v>0</v>
      </c>
      <c r="M587" s="57">
        <f t="shared" si="103"/>
        <v>0</v>
      </c>
      <c r="N587" s="57">
        <f t="shared" si="106"/>
        <v>0</v>
      </c>
      <c r="O587" s="57">
        <v>0</v>
      </c>
    </row>
    <row r="588" spans="1:15" ht="18" customHeight="1">
      <c r="A588" s="54" t="s">
        <v>620</v>
      </c>
      <c r="B588" s="56">
        <v>0</v>
      </c>
      <c r="C588" s="56">
        <v>0</v>
      </c>
      <c r="D588" s="57">
        <f t="shared" si="104"/>
        <v>0</v>
      </c>
      <c r="E588" s="57">
        <f t="shared" si="99"/>
        <v>0</v>
      </c>
      <c r="F588" s="58">
        <v>0</v>
      </c>
      <c r="G588" s="57">
        <f t="shared" si="105"/>
        <v>0</v>
      </c>
      <c r="H588" s="57">
        <f t="shared" si="100"/>
        <v>0</v>
      </c>
      <c r="I588" s="57">
        <v>0</v>
      </c>
      <c r="J588" s="57">
        <f t="shared" si="101"/>
        <v>0</v>
      </c>
      <c r="K588" s="57">
        <f t="shared" si="102"/>
        <v>0</v>
      </c>
      <c r="L588" s="57">
        <v>0</v>
      </c>
      <c r="M588" s="57">
        <f t="shared" si="103"/>
        <v>0</v>
      </c>
      <c r="N588" s="57">
        <f t="shared" si="106"/>
        <v>0</v>
      </c>
      <c r="O588" s="57">
        <v>0</v>
      </c>
    </row>
    <row r="589" spans="1:15" ht="18" customHeight="1">
      <c r="A589" s="54" t="s">
        <v>621</v>
      </c>
      <c r="B589" s="56">
        <v>12355.8</v>
      </c>
      <c r="C589" s="56">
        <v>0</v>
      </c>
      <c r="D589" s="57">
        <f t="shared" si="104"/>
        <v>14436.005189879999</v>
      </c>
      <c r="E589" s="57">
        <f t="shared" si="99"/>
        <v>14180.75166</v>
      </c>
      <c r="F589" s="58">
        <v>114.77</v>
      </c>
      <c r="G589" s="57">
        <f t="shared" si="105"/>
        <v>16197.197823045359</v>
      </c>
      <c r="H589" s="57">
        <f t="shared" si="100"/>
        <v>15879.605708867999</v>
      </c>
      <c r="I589" s="57">
        <v>110</v>
      </c>
      <c r="J589" s="57">
        <f t="shared" si="101"/>
        <v>18434.840702299076</v>
      </c>
      <c r="K589" s="57">
        <f t="shared" si="102"/>
        <v>17897.903594465122</v>
      </c>
      <c r="L589" s="57">
        <v>110.5</v>
      </c>
      <c r="M589" s="57">
        <f t="shared" si="103"/>
        <v>20620.844112777697</v>
      </c>
      <c r="N589" s="57">
        <f t="shared" si="106"/>
        <v>20020.237002696795</v>
      </c>
      <c r="O589" s="57">
        <v>108.6</v>
      </c>
    </row>
    <row r="590" spans="1:15" ht="18" customHeight="1">
      <c r="A590" s="54" t="s">
        <v>622</v>
      </c>
      <c r="B590" s="56">
        <v>1039.4000000000001</v>
      </c>
      <c r="C590" s="56">
        <v>37.9</v>
      </c>
      <c r="D590" s="57">
        <f t="shared" si="104"/>
        <v>1214.39192884</v>
      </c>
      <c r="E590" s="57">
        <f t="shared" si="99"/>
        <v>1192.91938</v>
      </c>
      <c r="F590" s="58">
        <v>114.77</v>
      </c>
      <c r="G590" s="57">
        <f t="shared" si="105"/>
        <v>1355.1156655539789</v>
      </c>
      <c r="H590" s="57">
        <f t="shared" si="100"/>
        <v>1328.5447701509599</v>
      </c>
      <c r="I590" s="57">
        <v>109.4</v>
      </c>
      <c r="J590" s="57">
        <f t="shared" si="101"/>
        <v>1535.3460490726584</v>
      </c>
      <c r="K590" s="57">
        <f t="shared" si="102"/>
        <v>1490.627232109377</v>
      </c>
      <c r="L590" s="57">
        <v>110</v>
      </c>
      <c r="M590" s="57">
        <f t="shared" si="103"/>
        <v>1730.0586350160529</v>
      </c>
      <c r="N590" s="57">
        <f t="shared" si="106"/>
        <v>1679.6685776854883</v>
      </c>
      <c r="O590" s="57">
        <v>109.4</v>
      </c>
    </row>
    <row r="591" spans="1:15" ht="29.25" customHeight="1">
      <c r="A591" s="54" t="s">
        <v>623</v>
      </c>
      <c r="B591" s="56">
        <v>0</v>
      </c>
      <c r="C591" s="56">
        <v>0</v>
      </c>
      <c r="D591" s="57">
        <f t="shared" si="104"/>
        <v>0</v>
      </c>
      <c r="E591" s="57">
        <f t="shared" si="99"/>
        <v>0</v>
      </c>
      <c r="F591" s="58">
        <v>0</v>
      </c>
      <c r="G591" s="57">
        <f t="shared" si="105"/>
        <v>0</v>
      </c>
      <c r="H591" s="57">
        <f t="shared" si="100"/>
        <v>0</v>
      </c>
      <c r="I591" s="57">
        <v>0</v>
      </c>
      <c r="J591" s="57">
        <f t="shared" si="101"/>
        <v>0</v>
      </c>
      <c r="K591" s="57">
        <f t="shared" si="102"/>
        <v>0</v>
      </c>
      <c r="L591" s="57">
        <v>0</v>
      </c>
      <c r="M591" s="57">
        <f t="shared" si="103"/>
        <v>0</v>
      </c>
      <c r="N591" s="57">
        <f t="shared" si="106"/>
        <v>0</v>
      </c>
      <c r="O591" s="57">
        <v>0</v>
      </c>
    </row>
    <row r="592" spans="1:15" ht="30" customHeight="1">
      <c r="A592" s="54" t="s">
        <v>624</v>
      </c>
      <c r="B592" s="56">
        <v>604.70000000000005</v>
      </c>
      <c r="C592" s="56">
        <v>93.1</v>
      </c>
      <c r="D592" s="57">
        <f t="shared" si="104"/>
        <v>740.06627105820019</v>
      </c>
      <c r="E592" s="57">
        <f t="shared" si="99"/>
        <v>726.98061990000019</v>
      </c>
      <c r="F592" s="58">
        <v>120.22170000000001</v>
      </c>
      <c r="G592" s="57">
        <f t="shared" si="105"/>
        <v>834.12869410969734</v>
      </c>
      <c r="H592" s="57">
        <f t="shared" si="100"/>
        <v>817.77322951931114</v>
      </c>
      <c r="I592" s="57">
        <v>110.5</v>
      </c>
      <c r="J592" s="57">
        <f t="shared" si="101"/>
        <v>942.490352761488</v>
      </c>
      <c r="K592" s="57">
        <f t="shared" si="102"/>
        <v>915.0391774383379</v>
      </c>
      <c r="L592" s="57">
        <v>109.7</v>
      </c>
      <c r="M592" s="57">
        <f t="shared" si="103"/>
        <v>1053.2800937286008</v>
      </c>
      <c r="N592" s="57">
        <f t="shared" si="106"/>
        <v>1022.6020327462145</v>
      </c>
      <c r="O592" s="57">
        <v>108.5</v>
      </c>
    </row>
    <row r="593" spans="1:15" ht="30" customHeight="1">
      <c r="A593" s="54" t="s">
        <v>625</v>
      </c>
      <c r="B593" s="56">
        <v>30365.599999999999</v>
      </c>
      <c r="C593" s="56">
        <v>92.2</v>
      </c>
      <c r="D593" s="57">
        <f t="shared" si="104"/>
        <v>35477.909904159998</v>
      </c>
      <c r="E593" s="57">
        <f t="shared" si="99"/>
        <v>34850.599119999999</v>
      </c>
      <c r="F593" s="58">
        <v>114.77</v>
      </c>
      <c r="G593" s="57">
        <f t="shared" si="105"/>
        <v>39697.652508160791</v>
      </c>
      <c r="H593" s="57">
        <f t="shared" si="100"/>
        <v>38919.267164863522</v>
      </c>
      <c r="I593" s="57">
        <v>109.7</v>
      </c>
      <c r="J593" s="57">
        <f t="shared" si="101"/>
        <v>44527.66588882872</v>
      </c>
      <c r="K593" s="57">
        <f t="shared" si="102"/>
        <v>43230.743581387105</v>
      </c>
      <c r="L593" s="57">
        <v>108.9</v>
      </c>
      <c r="M593" s="57">
        <f t="shared" si="103"/>
        <v>50403.981956177449</v>
      </c>
      <c r="N593" s="57">
        <f t="shared" si="106"/>
        <v>48935.904811822766</v>
      </c>
      <c r="O593" s="57">
        <v>109.9</v>
      </c>
    </row>
    <row r="594" spans="1:15" ht="30" customHeight="1">
      <c r="A594" s="54" t="s">
        <v>626</v>
      </c>
      <c r="B594" s="56">
        <v>5263.2</v>
      </c>
      <c r="C594" s="56">
        <v>125.6</v>
      </c>
      <c r="D594" s="57">
        <f t="shared" si="104"/>
        <v>6734.927563199999</v>
      </c>
      <c r="E594" s="57">
        <f t="shared" ref="E594:E639" si="107">B594*F594/100</f>
        <v>6615.8423999999995</v>
      </c>
      <c r="F594" s="57">
        <v>125.7</v>
      </c>
      <c r="G594" s="57">
        <f t="shared" si="105"/>
        <v>7481.0228386512945</v>
      </c>
      <c r="H594" s="57">
        <f t="shared" ref="H594:H639" si="108">D594*I594/100</f>
        <v>7334.3361163247991</v>
      </c>
      <c r="I594" s="57">
        <v>108.9</v>
      </c>
      <c r="J594" s="57">
        <f t="shared" ref="J594:J639" si="109">K594*103/100</f>
        <v>8368.1225268585658</v>
      </c>
      <c r="K594" s="57">
        <f t="shared" ref="K594:K639" si="110">G594*L594/100</f>
        <v>8124.3908027753059</v>
      </c>
      <c r="L594" s="57">
        <v>108.6</v>
      </c>
      <c r="M594" s="57">
        <f t="shared" ref="M594:M639" si="111">N594*103/100</f>
        <v>9455.2253243227624</v>
      </c>
      <c r="N594" s="57">
        <f t="shared" si="106"/>
        <v>9179.8304119638469</v>
      </c>
      <c r="O594" s="57">
        <v>109.7</v>
      </c>
    </row>
    <row r="595" spans="1:15" ht="18" customHeight="1">
      <c r="A595" s="54" t="s">
        <v>627</v>
      </c>
      <c r="B595" s="56">
        <v>0</v>
      </c>
      <c r="C595" s="56">
        <v>0</v>
      </c>
      <c r="D595" s="57">
        <f t="shared" ref="D595:D639" si="112">E595*101.8/100</f>
        <v>0</v>
      </c>
      <c r="E595" s="57">
        <f t="shared" si="107"/>
        <v>0</v>
      </c>
      <c r="F595" s="57">
        <v>0</v>
      </c>
      <c r="G595" s="57">
        <f t="shared" ref="G595:G639" si="113">H595*102/100</f>
        <v>0</v>
      </c>
      <c r="H595" s="57">
        <f t="shared" si="108"/>
        <v>0</v>
      </c>
      <c r="I595" s="57">
        <v>0</v>
      </c>
      <c r="J595" s="57">
        <f t="shared" si="109"/>
        <v>0</v>
      </c>
      <c r="K595" s="57">
        <f t="shared" si="110"/>
        <v>0</v>
      </c>
      <c r="L595" s="57">
        <v>0</v>
      </c>
      <c r="M595" s="57">
        <f t="shared" si="111"/>
        <v>0</v>
      </c>
      <c r="N595" s="57">
        <f t="shared" ref="N595:N639" si="114">J595*O595/100</f>
        <v>0</v>
      </c>
      <c r="O595" s="57">
        <v>0</v>
      </c>
    </row>
    <row r="596" spans="1:15" ht="30" customHeight="1">
      <c r="A596" s="54" t="s">
        <v>628</v>
      </c>
      <c r="B596" s="56">
        <v>34106.9</v>
      </c>
      <c r="C596" s="56">
        <v>104.8</v>
      </c>
      <c r="D596" s="57">
        <f t="shared" si="112"/>
        <v>43401.030249999996</v>
      </c>
      <c r="E596" s="57">
        <f t="shared" si="107"/>
        <v>42633.625</v>
      </c>
      <c r="F596" s="57">
        <v>125</v>
      </c>
      <c r="G596" s="57">
        <f t="shared" si="113"/>
        <v>48563.148787935002</v>
      </c>
      <c r="H596" s="57">
        <f t="shared" si="108"/>
        <v>47610.930184249999</v>
      </c>
      <c r="I596" s="57">
        <v>109.7</v>
      </c>
      <c r="J596" s="57">
        <f t="shared" si="109"/>
        <v>55022.047576730351</v>
      </c>
      <c r="K596" s="57">
        <f t="shared" si="110"/>
        <v>53419.463666728501</v>
      </c>
      <c r="L596" s="57">
        <v>110</v>
      </c>
      <c r="M596" s="57">
        <f t="shared" si="111"/>
        <v>61546.561978379032</v>
      </c>
      <c r="N596" s="57">
        <f t="shared" si="114"/>
        <v>59753.943668329157</v>
      </c>
      <c r="O596" s="57">
        <v>108.6</v>
      </c>
    </row>
    <row r="597" spans="1:15" ht="18" customHeight="1">
      <c r="A597" s="54" t="s">
        <v>629</v>
      </c>
      <c r="B597" s="56">
        <v>995.1</v>
      </c>
      <c r="C597" s="56">
        <v>163.19999999999999</v>
      </c>
      <c r="D597" s="57">
        <f t="shared" si="112"/>
        <v>1262.2127027999998</v>
      </c>
      <c r="E597" s="57">
        <f t="shared" si="107"/>
        <v>1239.8945999999999</v>
      </c>
      <c r="F597" s="57">
        <v>124.6</v>
      </c>
      <c r="G597" s="57">
        <f t="shared" si="113"/>
        <v>1402.0406260161835</v>
      </c>
      <c r="H597" s="57">
        <f t="shared" si="108"/>
        <v>1374.5496333491997</v>
      </c>
      <c r="I597" s="57">
        <v>108.9</v>
      </c>
      <c r="J597" s="57">
        <f t="shared" si="109"/>
        <v>1595.7325385003194</v>
      </c>
      <c r="K597" s="57">
        <f t="shared" si="110"/>
        <v>1549.254891747883</v>
      </c>
      <c r="L597" s="57">
        <v>110.5</v>
      </c>
      <c r="M597" s="57">
        <f t="shared" si="111"/>
        <v>1798.1033390329301</v>
      </c>
      <c r="N597" s="57">
        <f t="shared" si="114"/>
        <v>1745.7313971193496</v>
      </c>
      <c r="O597" s="57">
        <v>109.4</v>
      </c>
    </row>
    <row r="598" spans="1:15" ht="29.25" customHeight="1">
      <c r="A598" s="54" t="s">
        <v>630</v>
      </c>
      <c r="B598" s="56">
        <v>0</v>
      </c>
      <c r="C598" s="56">
        <v>0</v>
      </c>
      <c r="D598" s="57">
        <f t="shared" si="112"/>
        <v>0</v>
      </c>
      <c r="E598" s="57">
        <f t="shared" si="107"/>
        <v>0</v>
      </c>
      <c r="F598" s="57">
        <v>0</v>
      </c>
      <c r="G598" s="57">
        <f t="shared" si="113"/>
        <v>0</v>
      </c>
      <c r="H598" s="57">
        <f t="shared" si="108"/>
        <v>0</v>
      </c>
      <c r="I598" s="57">
        <v>0</v>
      </c>
      <c r="J598" s="57">
        <f t="shared" si="109"/>
        <v>0</v>
      </c>
      <c r="K598" s="57">
        <f t="shared" si="110"/>
        <v>0</v>
      </c>
      <c r="L598" s="57">
        <v>0</v>
      </c>
      <c r="M598" s="57">
        <f t="shared" si="111"/>
        <v>0</v>
      </c>
      <c r="N598" s="57">
        <f t="shared" si="114"/>
        <v>0</v>
      </c>
      <c r="O598" s="57">
        <v>0</v>
      </c>
    </row>
    <row r="599" spans="1:15" ht="18" customHeight="1">
      <c r="A599" s="54" t="s">
        <v>631</v>
      </c>
      <c r="B599" s="56">
        <v>804.3</v>
      </c>
      <c r="C599" s="56">
        <v>100.2</v>
      </c>
      <c r="D599" s="57">
        <f t="shared" si="112"/>
        <v>1003.002315</v>
      </c>
      <c r="E599" s="57">
        <f t="shared" si="107"/>
        <v>985.26750000000004</v>
      </c>
      <c r="F599" s="57">
        <v>122.5</v>
      </c>
      <c r="G599" s="57">
        <f t="shared" si="113"/>
        <v>1119.2302232622001</v>
      </c>
      <c r="H599" s="57">
        <f t="shared" si="108"/>
        <v>1097.28453261</v>
      </c>
      <c r="I599" s="57">
        <v>109.4</v>
      </c>
      <c r="J599" s="57">
        <f t="shared" si="109"/>
        <v>1268.0878429560728</v>
      </c>
      <c r="K599" s="57">
        <f t="shared" si="110"/>
        <v>1231.1532455884201</v>
      </c>
      <c r="L599" s="57">
        <v>110</v>
      </c>
      <c r="M599" s="57">
        <f t="shared" si="111"/>
        <v>1443.2741784604543</v>
      </c>
      <c r="N599" s="57">
        <f t="shared" si="114"/>
        <v>1401.2370664664604</v>
      </c>
      <c r="O599" s="57">
        <v>110.5</v>
      </c>
    </row>
    <row r="600" spans="1:15" ht="18" customHeight="1">
      <c r="A600" s="54" t="s">
        <v>632</v>
      </c>
      <c r="B600" s="56">
        <v>56.6</v>
      </c>
      <c r="C600" s="56">
        <v>100.9</v>
      </c>
      <c r="D600" s="57">
        <f t="shared" si="112"/>
        <v>72.657306800000001</v>
      </c>
      <c r="E600" s="57">
        <f t="shared" si="107"/>
        <v>71.372600000000006</v>
      </c>
      <c r="F600" s="57">
        <v>126.1</v>
      </c>
      <c r="G600" s="57">
        <f t="shared" si="113"/>
        <v>81.299166870792007</v>
      </c>
      <c r="H600" s="57">
        <f t="shared" si="108"/>
        <v>79.705065559600001</v>
      </c>
      <c r="I600" s="57">
        <v>109.7</v>
      </c>
      <c r="J600" s="57">
        <f t="shared" si="109"/>
        <v>92.530646773991919</v>
      </c>
      <c r="K600" s="57">
        <f t="shared" si="110"/>
        <v>89.835579392225171</v>
      </c>
      <c r="L600" s="57">
        <v>110.5</v>
      </c>
      <c r="M600" s="57">
        <f t="shared" si="111"/>
        <v>104.55130309640121</v>
      </c>
      <c r="N600" s="57">
        <f t="shared" si="114"/>
        <v>101.50611951106913</v>
      </c>
      <c r="O600" s="57">
        <v>109.7</v>
      </c>
    </row>
    <row r="601" spans="1:15" ht="18" customHeight="1">
      <c r="A601" s="54" t="s">
        <v>633</v>
      </c>
      <c r="B601" s="56">
        <v>12078</v>
      </c>
      <c r="C601" s="56">
        <v>117.8</v>
      </c>
      <c r="D601" s="57">
        <f t="shared" si="112"/>
        <v>15307.777979999999</v>
      </c>
      <c r="E601" s="57">
        <f t="shared" si="107"/>
        <v>15037.11</v>
      </c>
      <c r="F601" s="57">
        <v>124.5</v>
      </c>
      <c r="G601" s="57">
        <f t="shared" si="113"/>
        <v>17003.573624624401</v>
      </c>
      <c r="H601" s="57">
        <f t="shared" si="108"/>
        <v>16670.170220219999</v>
      </c>
      <c r="I601" s="57">
        <v>108.9</v>
      </c>
      <c r="J601" s="57">
        <f t="shared" si="109"/>
        <v>19212.507874199357</v>
      </c>
      <c r="K601" s="57">
        <f t="shared" si="110"/>
        <v>18652.920266212968</v>
      </c>
      <c r="L601" s="57">
        <v>109.7</v>
      </c>
      <c r="M601" s="57">
        <f t="shared" si="111"/>
        <v>21550.093707253192</v>
      </c>
      <c r="N601" s="57">
        <f t="shared" si="114"/>
        <v>20922.421075003102</v>
      </c>
      <c r="O601" s="57">
        <v>108.9</v>
      </c>
    </row>
    <row r="602" spans="1:15" ht="18" customHeight="1">
      <c r="A602" s="54" t="s">
        <v>634</v>
      </c>
      <c r="B602" s="56">
        <v>482.9</v>
      </c>
      <c r="C602" s="56">
        <v>104.3</v>
      </c>
      <c r="D602" s="57">
        <f t="shared" si="112"/>
        <v>606.13318259999983</v>
      </c>
      <c r="E602" s="57">
        <f t="shared" si="107"/>
        <v>595.4156999999999</v>
      </c>
      <c r="F602" s="57">
        <v>123.3</v>
      </c>
      <c r="G602" s="57">
        <f t="shared" si="113"/>
        <v>671.42584902967178</v>
      </c>
      <c r="H602" s="57">
        <f t="shared" si="108"/>
        <v>658.26063630359977</v>
      </c>
      <c r="I602" s="57">
        <v>108.6</v>
      </c>
      <c r="J602" s="57">
        <f t="shared" si="109"/>
        <v>753.11823208111196</v>
      </c>
      <c r="K602" s="57">
        <f t="shared" si="110"/>
        <v>731.18274959331256</v>
      </c>
      <c r="L602" s="57">
        <v>108.9</v>
      </c>
      <c r="M602" s="57">
        <f t="shared" si="111"/>
        <v>842.42299204129029</v>
      </c>
      <c r="N602" s="57">
        <f t="shared" si="114"/>
        <v>817.88640004008766</v>
      </c>
      <c r="O602" s="57">
        <v>108.6</v>
      </c>
    </row>
    <row r="603" spans="1:15" ht="30" customHeight="1">
      <c r="A603" s="54" t="s">
        <v>635</v>
      </c>
      <c r="B603" s="56">
        <v>0</v>
      </c>
      <c r="C603" s="56">
        <v>0</v>
      </c>
      <c r="D603" s="57">
        <f t="shared" si="112"/>
        <v>0</v>
      </c>
      <c r="E603" s="57">
        <f t="shared" si="107"/>
        <v>0</v>
      </c>
      <c r="F603" s="57">
        <v>0</v>
      </c>
      <c r="G603" s="57">
        <f t="shared" si="113"/>
        <v>0</v>
      </c>
      <c r="H603" s="57">
        <f t="shared" si="108"/>
        <v>0</v>
      </c>
      <c r="I603" s="57">
        <v>0</v>
      </c>
      <c r="J603" s="57">
        <f t="shared" si="109"/>
        <v>0</v>
      </c>
      <c r="K603" s="57">
        <f t="shared" si="110"/>
        <v>0</v>
      </c>
      <c r="L603" s="57">
        <v>0</v>
      </c>
      <c r="M603" s="57">
        <f t="shared" si="111"/>
        <v>0</v>
      </c>
      <c r="N603" s="57">
        <f t="shared" si="114"/>
        <v>0</v>
      </c>
      <c r="O603" s="57">
        <v>0</v>
      </c>
    </row>
    <row r="604" spans="1:15" ht="18" customHeight="1">
      <c r="A604" s="54" t="s">
        <v>636</v>
      </c>
      <c r="B604" s="56">
        <v>18497.8</v>
      </c>
      <c r="C604" s="56">
        <v>138.80000000000001</v>
      </c>
      <c r="D604" s="57">
        <f t="shared" si="112"/>
        <v>22785.220083999997</v>
      </c>
      <c r="E604" s="57">
        <f t="shared" si="107"/>
        <v>22382.338</v>
      </c>
      <c r="F604" s="57">
        <v>121</v>
      </c>
      <c r="G604" s="57">
        <f t="shared" si="113"/>
        <v>25565.016934247993</v>
      </c>
      <c r="H604" s="57">
        <f t="shared" si="108"/>
        <v>25063.742092399996</v>
      </c>
      <c r="I604" s="57">
        <v>110</v>
      </c>
      <c r="J604" s="57">
        <f t="shared" si="109"/>
        <v>28807.172381849326</v>
      </c>
      <c r="K604" s="57">
        <f t="shared" si="110"/>
        <v>27968.128526067307</v>
      </c>
      <c r="L604" s="57">
        <v>109.4</v>
      </c>
      <c r="M604" s="57">
        <f t="shared" si="111"/>
        <v>32638.526308635286</v>
      </c>
      <c r="N604" s="57">
        <f t="shared" si="114"/>
        <v>31687.889620034257</v>
      </c>
      <c r="O604" s="57">
        <v>110</v>
      </c>
    </row>
    <row r="605" spans="1:15" ht="30" customHeight="1">
      <c r="A605" s="54" t="s">
        <v>637</v>
      </c>
      <c r="B605" s="56">
        <v>2</v>
      </c>
      <c r="C605" s="56">
        <v>40</v>
      </c>
      <c r="D605" s="57">
        <f t="shared" si="112"/>
        <v>2.5144600000000001</v>
      </c>
      <c r="E605" s="57">
        <f t="shared" si="107"/>
        <v>2.4700000000000002</v>
      </c>
      <c r="F605" s="57">
        <v>123.5</v>
      </c>
      <c r="G605" s="57">
        <f t="shared" si="113"/>
        <v>2.8058356248000003</v>
      </c>
      <c r="H605" s="57">
        <f t="shared" si="108"/>
        <v>2.7508192400000002</v>
      </c>
      <c r="I605" s="57">
        <v>109.4</v>
      </c>
      <c r="J605" s="57">
        <f t="shared" si="109"/>
        <v>3.1790117628984</v>
      </c>
      <c r="K605" s="57">
        <f t="shared" si="110"/>
        <v>3.0864191872800002</v>
      </c>
      <c r="L605" s="57">
        <v>110</v>
      </c>
      <c r="M605" s="57">
        <f t="shared" si="111"/>
        <v>3.618192237942814</v>
      </c>
      <c r="N605" s="57">
        <f t="shared" si="114"/>
        <v>3.512807998002732</v>
      </c>
      <c r="O605" s="57">
        <v>110.5</v>
      </c>
    </row>
    <row r="606" spans="1:15" ht="30" customHeight="1">
      <c r="A606" s="54" t="s">
        <v>638</v>
      </c>
      <c r="B606" s="56">
        <v>18438.2</v>
      </c>
      <c r="C606" s="56">
        <v>250.7</v>
      </c>
      <c r="D606" s="57">
        <f t="shared" si="112"/>
        <v>22993.357309999996</v>
      </c>
      <c r="E606" s="57">
        <f t="shared" si="107"/>
        <v>22586.794999999998</v>
      </c>
      <c r="F606" s="57">
        <v>122.5</v>
      </c>
      <c r="G606" s="57">
        <f t="shared" si="113"/>
        <v>25798.546901819995</v>
      </c>
      <c r="H606" s="57">
        <f t="shared" si="108"/>
        <v>25292.693040999995</v>
      </c>
      <c r="I606" s="57">
        <v>110</v>
      </c>
      <c r="J606" s="57">
        <f t="shared" si="109"/>
        <v>29362.616156306423</v>
      </c>
      <c r="K606" s="57">
        <f t="shared" si="110"/>
        <v>28507.394326511094</v>
      </c>
      <c r="L606" s="57">
        <v>110.5</v>
      </c>
      <c r="M606" s="57">
        <f t="shared" si="111"/>
        <v>33177.11362117219</v>
      </c>
      <c r="N606" s="57">
        <f t="shared" si="114"/>
        <v>32210.78992346815</v>
      </c>
      <c r="O606" s="57">
        <v>109.7</v>
      </c>
    </row>
    <row r="607" spans="1:15" ht="29.25" customHeight="1">
      <c r="A607" s="54" t="s">
        <v>639</v>
      </c>
      <c r="B607" s="56">
        <v>0</v>
      </c>
      <c r="C607" s="56">
        <v>0</v>
      </c>
      <c r="D607" s="57">
        <f t="shared" si="112"/>
        <v>0</v>
      </c>
      <c r="E607" s="57">
        <f t="shared" si="107"/>
        <v>0</v>
      </c>
      <c r="F607" s="57">
        <v>0</v>
      </c>
      <c r="G607" s="57">
        <f t="shared" si="113"/>
        <v>0</v>
      </c>
      <c r="H607" s="57">
        <f t="shared" si="108"/>
        <v>0</v>
      </c>
      <c r="I607" s="57">
        <v>0</v>
      </c>
      <c r="J607" s="57">
        <f t="shared" si="109"/>
        <v>0</v>
      </c>
      <c r="K607" s="57">
        <f t="shared" si="110"/>
        <v>0</v>
      </c>
      <c r="L607" s="57">
        <v>0</v>
      </c>
      <c r="M607" s="57">
        <f t="shared" si="111"/>
        <v>0</v>
      </c>
      <c r="N607" s="57">
        <f t="shared" si="114"/>
        <v>0</v>
      </c>
      <c r="O607" s="57">
        <v>0</v>
      </c>
    </row>
    <row r="608" spans="1:15" ht="30" customHeight="1">
      <c r="A608" s="54" t="s">
        <v>640</v>
      </c>
      <c r="B608" s="56">
        <v>0</v>
      </c>
      <c r="C608" s="56">
        <v>0</v>
      </c>
      <c r="D608" s="57">
        <f t="shared" si="112"/>
        <v>0</v>
      </c>
      <c r="E608" s="57">
        <f t="shared" si="107"/>
        <v>0</v>
      </c>
      <c r="F608" s="57">
        <v>0</v>
      </c>
      <c r="G608" s="57">
        <f t="shared" si="113"/>
        <v>0</v>
      </c>
      <c r="H608" s="57">
        <f t="shared" si="108"/>
        <v>0</v>
      </c>
      <c r="I608" s="57">
        <v>0</v>
      </c>
      <c r="J608" s="57">
        <f t="shared" si="109"/>
        <v>0</v>
      </c>
      <c r="K608" s="57">
        <f t="shared" si="110"/>
        <v>0</v>
      </c>
      <c r="L608" s="57">
        <v>0</v>
      </c>
      <c r="M608" s="57">
        <f t="shared" si="111"/>
        <v>0</v>
      </c>
      <c r="N608" s="57">
        <f t="shared" si="114"/>
        <v>0</v>
      </c>
      <c r="O608" s="57">
        <v>0</v>
      </c>
    </row>
    <row r="609" spans="1:15" ht="36.75" customHeight="1">
      <c r="A609" s="54" t="s">
        <v>641</v>
      </c>
      <c r="B609" s="56">
        <v>485</v>
      </c>
      <c r="C609" s="56">
        <v>112</v>
      </c>
      <c r="D609" s="57">
        <f t="shared" si="112"/>
        <v>571.73933999999997</v>
      </c>
      <c r="E609" s="57">
        <f t="shared" si="107"/>
        <v>561.63</v>
      </c>
      <c r="F609" s="58">
        <v>115.8</v>
      </c>
      <c r="G609" s="57">
        <f t="shared" si="113"/>
        <v>635.07662408520002</v>
      </c>
      <c r="H609" s="57">
        <f t="shared" si="108"/>
        <v>622.62414125999999</v>
      </c>
      <c r="I609" s="57">
        <v>108.9</v>
      </c>
      <c r="J609" s="57">
        <f t="shared" si="109"/>
        <v>722.81245970257032</v>
      </c>
      <c r="K609" s="57">
        <f t="shared" si="110"/>
        <v>701.75966961414599</v>
      </c>
      <c r="L609" s="57">
        <v>110.5</v>
      </c>
      <c r="M609" s="57">
        <f t="shared" si="111"/>
        <v>808.52356117410102</v>
      </c>
      <c r="N609" s="57">
        <f t="shared" si="114"/>
        <v>784.97433123699125</v>
      </c>
      <c r="O609" s="57">
        <v>108.6</v>
      </c>
    </row>
    <row r="610" spans="1:15" ht="18" customHeight="1">
      <c r="A610" s="54" t="s">
        <v>642</v>
      </c>
      <c r="B610" s="56">
        <v>4400.6000000000004</v>
      </c>
      <c r="C610" s="56">
        <v>66.599999999999994</v>
      </c>
      <c r="D610" s="57">
        <f t="shared" si="112"/>
        <v>5241.3786360000013</v>
      </c>
      <c r="E610" s="57">
        <f t="shared" si="107"/>
        <v>5148.7020000000011</v>
      </c>
      <c r="F610" s="58">
        <v>117</v>
      </c>
      <c r="G610" s="57">
        <f t="shared" si="113"/>
        <v>5805.979942669921</v>
      </c>
      <c r="H610" s="57">
        <f t="shared" si="108"/>
        <v>5692.1371986960012</v>
      </c>
      <c r="I610" s="57">
        <v>108.6</v>
      </c>
      <c r="J610" s="57">
        <f t="shared" si="109"/>
        <v>6578.1752750450196</v>
      </c>
      <c r="K610" s="57">
        <f t="shared" si="110"/>
        <v>6386.5779369369129</v>
      </c>
      <c r="L610" s="57">
        <v>110</v>
      </c>
      <c r="M610" s="57">
        <f t="shared" si="111"/>
        <v>7412.4194634262285</v>
      </c>
      <c r="N610" s="57">
        <f t="shared" si="114"/>
        <v>7196.5237508992514</v>
      </c>
      <c r="O610" s="57">
        <v>109.4</v>
      </c>
    </row>
    <row r="611" spans="1:15" ht="30" customHeight="1">
      <c r="A611" s="54" t="s">
        <v>643</v>
      </c>
      <c r="B611" s="56">
        <v>638.70000000000005</v>
      </c>
      <c r="C611" s="56">
        <v>187.2</v>
      </c>
      <c r="D611" s="57">
        <f t="shared" si="112"/>
        <v>759.88476642000012</v>
      </c>
      <c r="E611" s="57">
        <f t="shared" si="107"/>
        <v>746.44869000000006</v>
      </c>
      <c r="F611" s="58">
        <v>116.87</v>
      </c>
      <c r="G611" s="57">
        <f t="shared" si="113"/>
        <v>850.26546053799484</v>
      </c>
      <c r="H611" s="57">
        <f t="shared" si="108"/>
        <v>833.59358876274007</v>
      </c>
      <c r="I611" s="57">
        <v>109.7</v>
      </c>
      <c r="J611" s="57">
        <f t="shared" si="109"/>
        <v>967.72963391131884</v>
      </c>
      <c r="K611" s="57">
        <f t="shared" si="110"/>
        <v>939.54333389448425</v>
      </c>
      <c r="L611" s="57">
        <v>110.5</v>
      </c>
      <c r="M611" s="57">
        <f t="shared" si="111"/>
        <v>1096.4376752215242</v>
      </c>
      <c r="N611" s="57">
        <f t="shared" si="114"/>
        <v>1064.5025973024508</v>
      </c>
      <c r="O611" s="57">
        <v>110</v>
      </c>
    </row>
    <row r="612" spans="1:15" ht="18" customHeight="1">
      <c r="A612" s="54" t="s">
        <v>644</v>
      </c>
      <c r="B612" s="56">
        <v>0</v>
      </c>
      <c r="C612" s="56">
        <v>0</v>
      </c>
      <c r="D612" s="57">
        <f t="shared" si="112"/>
        <v>0</v>
      </c>
      <c r="E612" s="57">
        <f t="shared" si="107"/>
        <v>0</v>
      </c>
      <c r="F612" s="58">
        <v>114.7</v>
      </c>
      <c r="G612" s="57">
        <f t="shared" si="113"/>
        <v>0</v>
      </c>
      <c r="H612" s="57">
        <f t="shared" si="108"/>
        <v>0</v>
      </c>
      <c r="I612" s="57">
        <v>108.9</v>
      </c>
      <c r="J612" s="57">
        <f t="shared" si="109"/>
        <v>0</v>
      </c>
      <c r="K612" s="57">
        <f t="shared" si="110"/>
        <v>0</v>
      </c>
      <c r="L612" s="57">
        <v>109.7</v>
      </c>
      <c r="M612" s="57">
        <f t="shared" si="111"/>
        <v>0</v>
      </c>
      <c r="N612" s="57">
        <f t="shared" si="114"/>
        <v>0</v>
      </c>
      <c r="O612" s="57">
        <v>110.5</v>
      </c>
    </row>
    <row r="613" spans="1:15" ht="18" customHeight="1">
      <c r="A613" s="54" t="s">
        <v>645</v>
      </c>
      <c r="B613" s="56">
        <v>16090.4</v>
      </c>
      <c r="C613" s="56">
        <v>189.9</v>
      </c>
      <c r="D613" s="57">
        <f t="shared" si="112"/>
        <v>19164.631824</v>
      </c>
      <c r="E613" s="57">
        <f t="shared" si="107"/>
        <v>18825.768</v>
      </c>
      <c r="F613" s="58">
        <v>117</v>
      </c>
      <c r="G613" s="57">
        <f t="shared" si="113"/>
        <v>21229.045964081277</v>
      </c>
      <c r="H613" s="57">
        <f t="shared" si="108"/>
        <v>20812.790160863999</v>
      </c>
      <c r="I613" s="57">
        <v>108.6</v>
      </c>
      <c r="J613" s="57">
        <f t="shared" si="109"/>
        <v>23811.98398653105</v>
      </c>
      <c r="K613" s="57">
        <f t="shared" si="110"/>
        <v>23118.431054884513</v>
      </c>
      <c r="L613" s="57">
        <v>108.9</v>
      </c>
      <c r="M613" s="57">
        <f t="shared" si="111"/>
        <v>26905.398826221299</v>
      </c>
      <c r="N613" s="57">
        <f t="shared" si="114"/>
        <v>26121.746433224562</v>
      </c>
      <c r="O613" s="57">
        <v>109.7</v>
      </c>
    </row>
    <row r="614" spans="1:15" ht="18" customHeight="1">
      <c r="A614" s="54" t="s">
        <v>646</v>
      </c>
      <c r="B614" s="56">
        <v>12280</v>
      </c>
      <c r="C614" s="56">
        <v>100.9</v>
      </c>
      <c r="D614" s="57">
        <f t="shared" si="112"/>
        <v>14626.2168</v>
      </c>
      <c r="E614" s="57">
        <f t="shared" si="107"/>
        <v>14367.6</v>
      </c>
      <c r="F614" s="58">
        <v>117</v>
      </c>
      <c r="G614" s="57">
        <f t="shared" si="113"/>
        <v>16321.102802784</v>
      </c>
      <c r="H614" s="57">
        <f t="shared" si="108"/>
        <v>16001.0811792</v>
      </c>
      <c r="I614" s="57">
        <v>109.4</v>
      </c>
      <c r="J614" s="57">
        <f t="shared" si="109"/>
        <v>18256.459173138126</v>
      </c>
      <c r="K614" s="57">
        <f t="shared" si="110"/>
        <v>17724.717643823424</v>
      </c>
      <c r="L614" s="57">
        <v>108.6</v>
      </c>
      <c r="M614" s="57">
        <f t="shared" si="111"/>
        <v>20477.722560733844</v>
      </c>
      <c r="N614" s="57">
        <f t="shared" si="114"/>
        <v>19881.28403954742</v>
      </c>
      <c r="O614" s="57">
        <v>108.9</v>
      </c>
    </row>
    <row r="615" spans="1:15" ht="30" customHeight="1">
      <c r="A615" s="54" t="s">
        <v>647</v>
      </c>
      <c r="B615" s="56">
        <v>13254.1</v>
      </c>
      <c r="C615" s="56">
        <v>111</v>
      </c>
      <c r="D615" s="57">
        <f t="shared" si="112"/>
        <v>16150.730538599999</v>
      </c>
      <c r="E615" s="57">
        <f t="shared" si="107"/>
        <v>15865.1577</v>
      </c>
      <c r="F615" s="58">
        <v>119.7</v>
      </c>
      <c r="G615" s="57">
        <f t="shared" si="113"/>
        <v>18071.698428861084</v>
      </c>
      <c r="H615" s="57">
        <f t="shared" si="108"/>
        <v>17717.3514008442</v>
      </c>
      <c r="I615" s="57">
        <v>109.7</v>
      </c>
      <c r="J615" s="57">
        <f t="shared" si="109"/>
        <v>20363.551223609247</v>
      </c>
      <c r="K615" s="57">
        <f t="shared" si="110"/>
        <v>19770.438081174027</v>
      </c>
      <c r="L615" s="57">
        <v>109.4</v>
      </c>
      <c r="M615" s="57">
        <f t="shared" si="111"/>
        <v>22778.261127704835</v>
      </c>
      <c r="N615" s="57">
        <f t="shared" si="114"/>
        <v>22114.816628839642</v>
      </c>
      <c r="O615" s="57">
        <v>108.6</v>
      </c>
    </row>
    <row r="616" spans="1:15" ht="30" customHeight="1">
      <c r="A616" s="54" t="s">
        <v>648</v>
      </c>
      <c r="B616" s="56">
        <v>1.2</v>
      </c>
      <c r="C616" s="56">
        <v>92.3</v>
      </c>
      <c r="D616" s="57">
        <f t="shared" si="112"/>
        <v>1.4292720000000001</v>
      </c>
      <c r="E616" s="57">
        <f t="shared" si="107"/>
        <v>1.4040000000000001</v>
      </c>
      <c r="F616" s="58">
        <v>117</v>
      </c>
      <c r="G616" s="57">
        <f t="shared" si="113"/>
        <v>1.5876067521600001</v>
      </c>
      <c r="H616" s="57">
        <f t="shared" si="108"/>
        <v>1.5564772080000002</v>
      </c>
      <c r="I616" s="57">
        <v>108.9</v>
      </c>
      <c r="J616" s="57">
        <f t="shared" si="109"/>
        <v>1.79875845019728</v>
      </c>
      <c r="K616" s="57">
        <f t="shared" si="110"/>
        <v>1.7463674273759999</v>
      </c>
      <c r="L616" s="57">
        <v>110</v>
      </c>
      <c r="M616" s="57">
        <f t="shared" si="111"/>
        <v>2.026876996851299</v>
      </c>
      <c r="N616" s="57">
        <f t="shared" si="114"/>
        <v>1.9678417445158243</v>
      </c>
      <c r="O616" s="57">
        <v>109.4</v>
      </c>
    </row>
    <row r="617" spans="1:15" ht="29.25" customHeight="1">
      <c r="A617" s="54" t="s">
        <v>649</v>
      </c>
      <c r="B617" s="56">
        <v>22988.6</v>
      </c>
      <c r="C617" s="56">
        <v>78</v>
      </c>
      <c r="D617" s="57">
        <f t="shared" si="112"/>
        <v>27350.378802759995</v>
      </c>
      <c r="E617" s="57">
        <f t="shared" si="107"/>
        <v>26866.776819999999</v>
      </c>
      <c r="F617" s="58">
        <v>116.87</v>
      </c>
      <c r="G617" s="57">
        <f t="shared" si="113"/>
        <v>30296.561607393298</v>
      </c>
      <c r="H617" s="57">
        <f t="shared" si="108"/>
        <v>29702.51137979735</v>
      </c>
      <c r="I617" s="57">
        <v>108.6</v>
      </c>
      <c r="J617" s="57">
        <f t="shared" si="109"/>
        <v>34482.031593454682</v>
      </c>
      <c r="K617" s="57">
        <f t="shared" si="110"/>
        <v>33477.700576169591</v>
      </c>
      <c r="L617" s="57">
        <v>110.5</v>
      </c>
      <c r="M617" s="57">
        <f t="shared" si="111"/>
        <v>38499.877914724028</v>
      </c>
      <c r="N617" s="57">
        <f t="shared" si="114"/>
        <v>37378.522247304878</v>
      </c>
      <c r="O617" s="57">
        <v>108.4</v>
      </c>
    </row>
    <row r="618" spans="1:15" ht="18" customHeight="1">
      <c r="A618" s="54" t="s">
        <v>650</v>
      </c>
      <c r="B618" s="56">
        <v>0</v>
      </c>
      <c r="C618" s="56">
        <v>0</v>
      </c>
      <c r="D618" s="57">
        <f t="shared" si="112"/>
        <v>0</v>
      </c>
      <c r="E618" s="57">
        <f t="shared" si="107"/>
        <v>0</v>
      </c>
      <c r="F618" s="58">
        <v>113.5</v>
      </c>
      <c r="G618" s="57">
        <f t="shared" si="113"/>
        <v>0</v>
      </c>
      <c r="H618" s="57">
        <f t="shared" si="108"/>
        <v>0</v>
      </c>
      <c r="I618" s="57">
        <v>0</v>
      </c>
      <c r="J618" s="57">
        <f t="shared" si="109"/>
        <v>0</v>
      </c>
      <c r="K618" s="57">
        <f t="shared" si="110"/>
        <v>0</v>
      </c>
      <c r="L618" s="57">
        <v>0</v>
      </c>
      <c r="M618" s="57">
        <f t="shared" si="111"/>
        <v>0</v>
      </c>
      <c r="N618" s="57">
        <f t="shared" si="114"/>
        <v>0</v>
      </c>
      <c r="O618" s="57">
        <v>0</v>
      </c>
    </row>
    <row r="619" spans="1:15" ht="18" customHeight="1">
      <c r="A619" s="54" t="s">
        <v>651</v>
      </c>
      <c r="B619" s="56">
        <v>238</v>
      </c>
      <c r="C619" s="56">
        <v>311.10000000000002</v>
      </c>
      <c r="D619" s="57">
        <f t="shared" si="112"/>
        <v>283.47227999999996</v>
      </c>
      <c r="E619" s="57">
        <f t="shared" si="107"/>
        <v>278.45999999999998</v>
      </c>
      <c r="F619" s="58">
        <v>117</v>
      </c>
      <c r="G619" s="57">
        <f t="shared" si="113"/>
        <v>318.05589815999991</v>
      </c>
      <c r="H619" s="57">
        <f t="shared" si="108"/>
        <v>311.81950799999993</v>
      </c>
      <c r="I619" s="57">
        <v>110</v>
      </c>
      <c r="J619" s="57">
        <f t="shared" si="109"/>
        <v>360.35733261527986</v>
      </c>
      <c r="K619" s="57">
        <f t="shared" si="110"/>
        <v>349.86148797599992</v>
      </c>
      <c r="L619" s="57">
        <v>110</v>
      </c>
      <c r="M619" s="57">
        <f t="shared" si="111"/>
        <v>407.91368980051834</v>
      </c>
      <c r="N619" s="57">
        <f t="shared" si="114"/>
        <v>396.03270854419259</v>
      </c>
      <c r="O619" s="57">
        <v>109.9</v>
      </c>
    </row>
    <row r="620" spans="1:15" ht="18" customHeight="1">
      <c r="A620" s="54" t="s">
        <v>652</v>
      </c>
      <c r="B620" s="56">
        <v>25718.799999999999</v>
      </c>
      <c r="C620" s="56">
        <v>167.9</v>
      </c>
      <c r="D620" s="57">
        <f t="shared" si="112"/>
        <v>31448.718713927996</v>
      </c>
      <c r="E620" s="57">
        <f t="shared" si="107"/>
        <v>30892.650995999997</v>
      </c>
      <c r="F620" s="58">
        <v>120.117</v>
      </c>
      <c r="G620" s="57">
        <f t="shared" si="113"/>
        <v>35092.996238497974</v>
      </c>
      <c r="H620" s="57">
        <f t="shared" si="108"/>
        <v>34404.89827303723</v>
      </c>
      <c r="I620" s="57">
        <v>109.4</v>
      </c>
      <c r="J620" s="57">
        <f t="shared" si="109"/>
        <v>39941.093668846472</v>
      </c>
      <c r="K620" s="57">
        <f t="shared" si="110"/>
        <v>38777.760843540265</v>
      </c>
      <c r="L620" s="57">
        <v>110.5</v>
      </c>
      <c r="M620" s="57">
        <f t="shared" si="111"/>
        <v>45129.841147366315</v>
      </c>
      <c r="N620" s="57">
        <f t="shared" si="114"/>
        <v>43815.379754724578</v>
      </c>
      <c r="O620" s="57">
        <v>109.7</v>
      </c>
    </row>
    <row r="621" spans="1:15" ht="18" customHeight="1">
      <c r="A621" s="54" t="s">
        <v>653</v>
      </c>
      <c r="B621" s="56">
        <v>11619.8</v>
      </c>
      <c r="C621" s="56">
        <v>107.1</v>
      </c>
      <c r="D621" s="57">
        <f t="shared" si="112"/>
        <v>13978.277777879997</v>
      </c>
      <c r="E621" s="57">
        <f t="shared" si="107"/>
        <v>13731.117659999998</v>
      </c>
      <c r="F621" s="58">
        <v>118.17</v>
      </c>
      <c r="G621" s="57">
        <f t="shared" si="113"/>
        <v>15683.627666781356</v>
      </c>
      <c r="H621" s="57">
        <f t="shared" si="108"/>
        <v>15376.105555667997</v>
      </c>
      <c r="I621" s="57">
        <v>110</v>
      </c>
      <c r="J621" s="57">
        <f t="shared" si="109"/>
        <v>17721.087736972921</v>
      </c>
      <c r="K621" s="57">
        <f t="shared" si="110"/>
        <v>17204.939550459148</v>
      </c>
      <c r="L621" s="57">
        <v>109.7</v>
      </c>
      <c r="M621" s="57">
        <f t="shared" si="111"/>
        <v>19877.212481930415</v>
      </c>
      <c r="N621" s="57">
        <f t="shared" si="114"/>
        <v>19298.26454556351</v>
      </c>
      <c r="O621" s="57">
        <v>108.9</v>
      </c>
    </row>
    <row r="622" spans="1:15" ht="30" customHeight="1">
      <c r="A622" s="54" t="s">
        <v>654</v>
      </c>
      <c r="B622" s="56">
        <v>480</v>
      </c>
      <c r="C622" s="56">
        <v>113.1</v>
      </c>
      <c r="D622" s="57">
        <f t="shared" si="112"/>
        <v>0</v>
      </c>
      <c r="E622" s="57">
        <f t="shared" si="107"/>
        <v>0</v>
      </c>
      <c r="F622" s="58">
        <v>0</v>
      </c>
      <c r="G622" s="57">
        <f t="shared" si="113"/>
        <v>0</v>
      </c>
      <c r="H622" s="57">
        <f t="shared" si="108"/>
        <v>0</v>
      </c>
      <c r="I622" s="57">
        <v>110.5</v>
      </c>
      <c r="J622" s="57">
        <f t="shared" si="109"/>
        <v>0</v>
      </c>
      <c r="K622" s="57">
        <f t="shared" si="110"/>
        <v>0</v>
      </c>
      <c r="L622" s="57">
        <v>108.9</v>
      </c>
      <c r="M622" s="57">
        <f t="shared" si="111"/>
        <v>0</v>
      </c>
      <c r="N622" s="57">
        <f t="shared" si="114"/>
        <v>0</v>
      </c>
      <c r="O622" s="57">
        <v>108.6</v>
      </c>
    </row>
    <row r="623" spans="1:15" ht="31.5" customHeight="1">
      <c r="A623" s="54" t="s">
        <v>655</v>
      </c>
      <c r="B623" s="56">
        <v>40959.699999999997</v>
      </c>
      <c r="C623" s="56">
        <v>112.1</v>
      </c>
      <c r="D623" s="57">
        <f t="shared" si="112"/>
        <v>48785.460281999993</v>
      </c>
      <c r="E623" s="57">
        <f t="shared" si="107"/>
        <v>47922.848999999995</v>
      </c>
      <c r="F623" s="58">
        <v>117</v>
      </c>
      <c r="G623" s="57">
        <f t="shared" si="113"/>
        <v>54588.002927941074</v>
      </c>
      <c r="H623" s="57">
        <f t="shared" si="108"/>
        <v>53517.649929353996</v>
      </c>
      <c r="I623" s="57">
        <v>109.7</v>
      </c>
      <c r="J623" s="57">
        <f t="shared" si="109"/>
        <v>61061.048315136322</v>
      </c>
      <c r="K623" s="57">
        <f t="shared" si="110"/>
        <v>59282.571179744002</v>
      </c>
      <c r="L623" s="57">
        <v>108.6</v>
      </c>
      <c r="M623" s="57">
        <f t="shared" si="111"/>
        <v>68804.81046246193</v>
      </c>
      <c r="N623" s="57">
        <f t="shared" si="114"/>
        <v>66800.78685675915</v>
      </c>
      <c r="O623" s="57">
        <v>109.4</v>
      </c>
    </row>
    <row r="624" spans="1:15" ht="18" customHeight="1">
      <c r="A624" s="54" t="s">
        <v>656</v>
      </c>
      <c r="B624" s="56">
        <v>0</v>
      </c>
      <c r="C624" s="56">
        <v>0</v>
      </c>
      <c r="D624" s="57">
        <f t="shared" si="112"/>
        <v>0</v>
      </c>
      <c r="E624" s="57">
        <f t="shared" si="107"/>
        <v>0</v>
      </c>
      <c r="F624" s="58">
        <v>117</v>
      </c>
      <c r="G624" s="57">
        <f t="shared" si="113"/>
        <v>0</v>
      </c>
      <c r="H624" s="57">
        <f t="shared" si="108"/>
        <v>0</v>
      </c>
      <c r="I624" s="57">
        <v>108.9</v>
      </c>
      <c r="J624" s="57">
        <f t="shared" si="109"/>
        <v>0</v>
      </c>
      <c r="K624" s="57">
        <f t="shared" si="110"/>
        <v>0</v>
      </c>
      <c r="L624" s="57">
        <v>109.4</v>
      </c>
      <c r="M624" s="57">
        <f t="shared" si="111"/>
        <v>0</v>
      </c>
      <c r="N624" s="57">
        <f t="shared" si="114"/>
        <v>0</v>
      </c>
      <c r="O624" s="57">
        <v>110</v>
      </c>
    </row>
    <row r="625" spans="1:15" ht="18" customHeight="1">
      <c r="A625" s="54" t="s">
        <v>657</v>
      </c>
      <c r="B625" s="56">
        <v>72164.3</v>
      </c>
      <c r="C625" s="56">
        <v>100</v>
      </c>
      <c r="D625" s="57">
        <f t="shared" si="112"/>
        <v>86884.994526980023</v>
      </c>
      <c r="E625" s="57">
        <f t="shared" si="107"/>
        <v>85348.717610000022</v>
      </c>
      <c r="F625" s="58">
        <v>118.27000000000001</v>
      </c>
      <c r="G625" s="57">
        <f t="shared" si="113"/>
        <v>96244.246137426308</v>
      </c>
      <c r="H625" s="57">
        <f t="shared" si="108"/>
        <v>94357.104056300304</v>
      </c>
      <c r="I625" s="57">
        <v>108.6</v>
      </c>
      <c r="J625" s="57">
        <f t="shared" si="109"/>
        <v>109044.730873704</v>
      </c>
      <c r="K625" s="57">
        <f t="shared" si="110"/>
        <v>105868.67075116893</v>
      </c>
      <c r="L625" s="57">
        <v>110</v>
      </c>
      <c r="M625" s="57">
        <f t="shared" si="111"/>
        <v>124109.26044390621</v>
      </c>
      <c r="N625" s="57">
        <f t="shared" si="114"/>
        <v>120494.42761544292</v>
      </c>
      <c r="O625" s="57">
        <v>110.5</v>
      </c>
    </row>
    <row r="626" spans="1:15" ht="30" customHeight="1">
      <c r="A626" s="54" t="s">
        <v>658</v>
      </c>
      <c r="B626" s="56">
        <v>44984.1</v>
      </c>
      <c r="C626" s="56">
        <v>126.3</v>
      </c>
      <c r="D626" s="57">
        <f t="shared" si="112"/>
        <v>53578.762146000008</v>
      </c>
      <c r="E626" s="57">
        <f t="shared" si="107"/>
        <v>52631.397000000004</v>
      </c>
      <c r="F626" s="58">
        <v>117</v>
      </c>
      <c r="G626" s="57">
        <f t="shared" si="113"/>
        <v>59951.420115645247</v>
      </c>
      <c r="H626" s="57">
        <f t="shared" si="108"/>
        <v>58775.902074162012</v>
      </c>
      <c r="I626" s="57">
        <v>109.7</v>
      </c>
      <c r="J626" s="57">
        <f t="shared" si="109"/>
        <v>68233.708804621638</v>
      </c>
      <c r="K626" s="57">
        <f t="shared" si="110"/>
        <v>66246.319227788001</v>
      </c>
      <c r="L626" s="57">
        <v>110.5</v>
      </c>
      <c r="M626" s="57">
        <f t="shared" si="111"/>
        <v>77097.949915430028</v>
      </c>
      <c r="N626" s="57">
        <f t="shared" si="114"/>
        <v>74852.378558669938</v>
      </c>
      <c r="O626" s="57">
        <v>109.7</v>
      </c>
    </row>
    <row r="627" spans="1:15" ht="18" customHeight="1">
      <c r="A627" s="54" t="s">
        <v>659</v>
      </c>
      <c r="B627" s="56">
        <v>45.4</v>
      </c>
      <c r="C627" s="56">
        <v>108.9</v>
      </c>
      <c r="D627" s="57">
        <f t="shared" si="112"/>
        <v>53.043480440000003</v>
      </c>
      <c r="E627" s="57">
        <f t="shared" si="107"/>
        <v>52.105580000000003</v>
      </c>
      <c r="F627" s="58">
        <v>114.77</v>
      </c>
      <c r="G627" s="57">
        <f t="shared" si="113"/>
        <v>58.919637203143203</v>
      </c>
      <c r="H627" s="57">
        <f t="shared" si="108"/>
        <v>57.764350199160006</v>
      </c>
      <c r="I627" s="57">
        <v>108.9</v>
      </c>
      <c r="J627" s="57">
        <f t="shared" si="109"/>
        <v>67.666257345949816</v>
      </c>
      <c r="K627" s="57">
        <f t="shared" si="110"/>
        <v>65.695395481504676</v>
      </c>
      <c r="L627" s="57">
        <v>111.5</v>
      </c>
      <c r="M627" s="57">
        <f t="shared" si="111"/>
        <v>75.899210877231539</v>
      </c>
      <c r="N627" s="57">
        <f t="shared" si="114"/>
        <v>73.688554249739354</v>
      </c>
      <c r="O627" s="57">
        <v>108.9</v>
      </c>
    </row>
    <row r="628" spans="1:15" ht="30" customHeight="1">
      <c r="A628" s="54" t="s">
        <v>660</v>
      </c>
      <c r="B628" s="56">
        <v>6519.3</v>
      </c>
      <c r="C628" s="56">
        <v>102.6</v>
      </c>
      <c r="D628" s="57">
        <f t="shared" si="112"/>
        <v>7616.8802209799996</v>
      </c>
      <c r="E628" s="57">
        <f t="shared" si="107"/>
        <v>7482.2006099999999</v>
      </c>
      <c r="F628" s="58">
        <v>114.77</v>
      </c>
      <c r="G628" s="57">
        <f t="shared" si="113"/>
        <v>8437.3705583839655</v>
      </c>
      <c r="H628" s="57">
        <f t="shared" si="108"/>
        <v>8271.9319199842794</v>
      </c>
      <c r="I628" s="57">
        <v>108.6</v>
      </c>
      <c r="J628" s="57">
        <f t="shared" si="109"/>
        <v>9559.5408426490339</v>
      </c>
      <c r="K628" s="57">
        <f t="shared" si="110"/>
        <v>9281.1076142223628</v>
      </c>
      <c r="L628" s="57">
        <v>110</v>
      </c>
      <c r="M628" s="57">
        <f t="shared" si="111"/>
        <v>10693.111195770356</v>
      </c>
      <c r="N628" s="57">
        <f t="shared" si="114"/>
        <v>10381.66135511685</v>
      </c>
      <c r="O628" s="57">
        <v>108.6</v>
      </c>
    </row>
    <row r="629" spans="1:15" ht="30" customHeight="1">
      <c r="A629" s="54" t="s">
        <v>661</v>
      </c>
      <c r="B629" s="56">
        <v>300</v>
      </c>
      <c r="C629" s="56">
        <v>165.7</v>
      </c>
      <c r="D629" s="57">
        <f t="shared" si="112"/>
        <v>357.31799999999998</v>
      </c>
      <c r="E629" s="57">
        <f t="shared" si="107"/>
        <v>351</v>
      </c>
      <c r="F629" s="58">
        <v>117</v>
      </c>
      <c r="G629" s="57">
        <f t="shared" si="113"/>
        <v>398.72400984000001</v>
      </c>
      <c r="H629" s="57">
        <f t="shared" si="108"/>
        <v>390.90589199999999</v>
      </c>
      <c r="I629" s="57">
        <v>109.4</v>
      </c>
      <c r="J629" s="57">
        <f t="shared" si="109"/>
        <v>453.80773179939598</v>
      </c>
      <c r="K629" s="57">
        <f t="shared" si="110"/>
        <v>440.59003087320002</v>
      </c>
      <c r="L629" s="57">
        <v>110.5</v>
      </c>
      <c r="M629" s="57">
        <f t="shared" si="111"/>
        <v>511.35962834619539</v>
      </c>
      <c r="N629" s="57">
        <f t="shared" si="114"/>
        <v>496.46565858853921</v>
      </c>
      <c r="O629" s="57">
        <v>109.4</v>
      </c>
    </row>
    <row r="630" spans="1:15" ht="18" customHeight="1">
      <c r="A630" s="54" t="s">
        <v>662</v>
      </c>
      <c r="B630" s="56">
        <v>309</v>
      </c>
      <c r="C630" s="56">
        <v>82.1</v>
      </c>
      <c r="D630" s="57">
        <f t="shared" si="112"/>
        <v>361.02280739999992</v>
      </c>
      <c r="E630" s="57">
        <f t="shared" si="107"/>
        <v>354.63929999999999</v>
      </c>
      <c r="F630" s="58">
        <v>114.77</v>
      </c>
      <c r="G630" s="57">
        <f t="shared" si="113"/>
        <v>403.96286011215591</v>
      </c>
      <c r="H630" s="57">
        <f t="shared" si="108"/>
        <v>396.04201971779992</v>
      </c>
      <c r="I630" s="57">
        <v>109.7</v>
      </c>
      <c r="J630" s="57">
        <f t="shared" si="109"/>
        <v>457.6899205070726</v>
      </c>
      <c r="K630" s="57">
        <f t="shared" si="110"/>
        <v>444.35914612337149</v>
      </c>
      <c r="L630" s="57">
        <f t="shared" ref="L630:L638" si="115">L53</f>
        <v>110</v>
      </c>
      <c r="M630" s="57">
        <f t="shared" si="111"/>
        <v>518.5626799345132</v>
      </c>
      <c r="N630" s="57">
        <f t="shared" si="114"/>
        <v>503.45891255777985</v>
      </c>
      <c r="O630" s="57">
        <v>110</v>
      </c>
    </row>
    <row r="631" spans="1:15" ht="48" customHeight="1">
      <c r="A631" s="54" t="s">
        <v>663</v>
      </c>
      <c r="B631" s="56">
        <v>451.7</v>
      </c>
      <c r="C631" s="56">
        <v>107.6</v>
      </c>
      <c r="D631" s="57">
        <f t="shared" si="112"/>
        <v>578.00706419999995</v>
      </c>
      <c r="E631" s="57">
        <f t="shared" si="107"/>
        <v>567.78689999999995</v>
      </c>
      <c r="F631" s="58">
        <v>125.69999999999999</v>
      </c>
      <c r="G631" s="57">
        <f t="shared" si="113"/>
        <v>642.03868677207595</v>
      </c>
      <c r="H631" s="57">
        <f t="shared" si="108"/>
        <v>629.44969291379994</v>
      </c>
      <c r="I631" s="57">
        <v>108.9</v>
      </c>
      <c r="J631" s="57">
        <f t="shared" si="109"/>
        <v>730.73633134963825</v>
      </c>
      <c r="K631" s="57">
        <f t="shared" si="110"/>
        <v>709.45274888314395</v>
      </c>
      <c r="L631" s="57">
        <f t="shared" si="115"/>
        <v>110.5</v>
      </c>
      <c r="M631" s="57">
        <f t="shared" si="111"/>
        <v>831.68755552559082</v>
      </c>
      <c r="N631" s="57">
        <f t="shared" si="114"/>
        <v>807.4636461413503</v>
      </c>
      <c r="O631" s="57">
        <v>110.5</v>
      </c>
    </row>
    <row r="632" spans="1:15" ht="18" customHeight="1">
      <c r="A632" s="54" t="s">
        <v>664</v>
      </c>
      <c r="B632" s="56">
        <v>3005</v>
      </c>
      <c r="C632" s="56">
        <v>0</v>
      </c>
      <c r="D632" s="57">
        <f t="shared" si="112"/>
        <v>3510.9175929999997</v>
      </c>
      <c r="E632" s="57">
        <f t="shared" si="107"/>
        <v>3448.8384999999998</v>
      </c>
      <c r="F632" s="58">
        <v>114.77</v>
      </c>
      <c r="G632" s="57">
        <f t="shared" si="113"/>
        <v>3889.1136361179592</v>
      </c>
      <c r="H632" s="57">
        <f t="shared" si="108"/>
        <v>3812.8565059979992</v>
      </c>
      <c r="I632" s="57">
        <v>108.6</v>
      </c>
      <c r="J632" s="57">
        <f t="shared" si="109"/>
        <v>4394.3483885860442</v>
      </c>
      <c r="K632" s="57">
        <f t="shared" si="110"/>
        <v>4266.3576588214019</v>
      </c>
      <c r="L632" s="57">
        <f t="shared" si="115"/>
        <v>109.7</v>
      </c>
      <c r="M632" s="57">
        <f t="shared" si="111"/>
        <v>4965.2181877472576</v>
      </c>
      <c r="N632" s="57">
        <f t="shared" si="114"/>
        <v>4820.6001822788912</v>
      </c>
      <c r="O632" s="57">
        <v>109.7</v>
      </c>
    </row>
    <row r="633" spans="1:15" ht="29.25" customHeight="1">
      <c r="A633" s="54" t="s">
        <v>665</v>
      </c>
      <c r="B633" s="56">
        <v>138.6</v>
      </c>
      <c r="C633" s="56">
        <v>96.9</v>
      </c>
      <c r="D633" s="57">
        <f t="shared" si="112"/>
        <v>161.93450195999998</v>
      </c>
      <c r="E633" s="57">
        <f t="shared" si="107"/>
        <v>159.07121999999998</v>
      </c>
      <c r="F633" s="58">
        <v>114.77</v>
      </c>
      <c r="G633" s="57">
        <f t="shared" si="113"/>
        <v>180.69947204712477</v>
      </c>
      <c r="H633" s="57">
        <f t="shared" si="108"/>
        <v>177.15634514423996</v>
      </c>
      <c r="I633" s="57">
        <v>109.4</v>
      </c>
      <c r="J633" s="57">
        <f t="shared" si="109"/>
        <v>202.68517681109847</v>
      </c>
      <c r="K633" s="57">
        <f t="shared" si="110"/>
        <v>196.78172505931889</v>
      </c>
      <c r="L633" s="57">
        <f t="shared" si="115"/>
        <v>108.9</v>
      </c>
      <c r="M633" s="57">
        <f t="shared" si="111"/>
        <v>227.3458822737048</v>
      </c>
      <c r="N633" s="57">
        <f t="shared" si="114"/>
        <v>220.72415754728624</v>
      </c>
      <c r="O633" s="57">
        <f t="shared" ref="O633:O638" si="116">O53</f>
        <v>108.9</v>
      </c>
    </row>
    <row r="634" spans="1:15" ht="18" customHeight="1">
      <c r="A634" s="54" t="s">
        <v>666</v>
      </c>
      <c r="B634" s="56">
        <v>269.60000000000002</v>
      </c>
      <c r="C634" s="56">
        <v>104.2</v>
      </c>
      <c r="D634" s="57">
        <f t="shared" si="112"/>
        <v>314.98947856000001</v>
      </c>
      <c r="E634" s="57">
        <f t="shared" si="107"/>
        <v>309.41992000000005</v>
      </c>
      <c r="F634" s="58">
        <v>114.77</v>
      </c>
      <c r="G634" s="57">
        <f t="shared" si="113"/>
        <v>353.41819494431996</v>
      </c>
      <c r="H634" s="57">
        <f t="shared" si="108"/>
        <v>346.48842641599998</v>
      </c>
      <c r="I634" s="57">
        <v>110</v>
      </c>
      <c r="J634" s="57">
        <f t="shared" si="109"/>
        <v>395.32652450081747</v>
      </c>
      <c r="K634" s="57">
        <f t="shared" si="110"/>
        <v>383.8121597095315</v>
      </c>
      <c r="L634" s="57">
        <f t="shared" si="115"/>
        <v>108.6</v>
      </c>
      <c r="M634" s="57">
        <f t="shared" si="111"/>
        <v>442.20434377612429</v>
      </c>
      <c r="N634" s="57">
        <f t="shared" si="114"/>
        <v>429.32460560788769</v>
      </c>
      <c r="O634" s="57">
        <f t="shared" si="116"/>
        <v>108.6</v>
      </c>
    </row>
    <row r="635" spans="1:15" ht="18" customHeight="1">
      <c r="A635" s="54" t="s">
        <v>667</v>
      </c>
      <c r="B635" s="56">
        <v>987.3</v>
      </c>
      <c r="C635" s="56">
        <v>107.8</v>
      </c>
      <c r="D635" s="57">
        <f t="shared" si="112"/>
        <v>1208.3139232938001</v>
      </c>
      <c r="E635" s="57">
        <f t="shared" si="107"/>
        <v>1186.9488441000001</v>
      </c>
      <c r="F635" s="58">
        <v>120.22170000000001</v>
      </c>
      <c r="G635" s="57">
        <f t="shared" si="113"/>
        <v>1355.7282219356439</v>
      </c>
      <c r="H635" s="57">
        <f t="shared" si="108"/>
        <v>1329.1453156231801</v>
      </c>
      <c r="I635" s="57">
        <f>I501</f>
        <v>110</v>
      </c>
      <c r="J635" s="57">
        <f t="shared" si="109"/>
        <v>1527.6616750415226</v>
      </c>
      <c r="K635" s="57">
        <f t="shared" si="110"/>
        <v>1483.1666747975946</v>
      </c>
      <c r="L635" s="57">
        <f t="shared" si="115"/>
        <v>109.4</v>
      </c>
      <c r="M635" s="57">
        <f t="shared" si="111"/>
        <v>1721.3997286702888</v>
      </c>
      <c r="N635" s="57">
        <f t="shared" si="114"/>
        <v>1671.2618724954259</v>
      </c>
      <c r="O635" s="57">
        <f t="shared" si="116"/>
        <v>109.4</v>
      </c>
    </row>
    <row r="636" spans="1:15" ht="18" customHeight="1">
      <c r="A636" s="54" t="s">
        <v>668</v>
      </c>
      <c r="B636" s="56">
        <v>40193.4</v>
      </c>
      <c r="C636" s="56">
        <v>152.1</v>
      </c>
      <c r="D636" s="57">
        <f t="shared" si="112"/>
        <v>46960.304553239999</v>
      </c>
      <c r="E636" s="57">
        <f t="shared" si="107"/>
        <v>46129.965179999999</v>
      </c>
      <c r="F636" s="58">
        <v>114.77</v>
      </c>
      <c r="G636" s="57">
        <f t="shared" si="113"/>
        <v>52689.461708735274</v>
      </c>
      <c r="H636" s="57">
        <f t="shared" si="108"/>
        <v>51656.335008563998</v>
      </c>
      <c r="I636" s="57">
        <f>I502</f>
        <v>110</v>
      </c>
      <c r="J636" s="57">
        <f t="shared" si="109"/>
        <v>59697.160115997074</v>
      </c>
      <c r="K636" s="57">
        <f t="shared" si="110"/>
        <v>57958.407879608807</v>
      </c>
      <c r="L636" s="57">
        <f t="shared" si="115"/>
        <v>110</v>
      </c>
      <c r="M636" s="57">
        <f t="shared" si="111"/>
        <v>67636.882411424682</v>
      </c>
      <c r="N636" s="57">
        <f t="shared" si="114"/>
        <v>65666.87612759677</v>
      </c>
      <c r="O636" s="57">
        <f t="shared" si="116"/>
        <v>110</v>
      </c>
    </row>
    <row r="637" spans="1:15" ht="18" customHeight="1">
      <c r="A637" s="54" t="s">
        <v>669</v>
      </c>
      <c r="B637" s="56">
        <v>264.3</v>
      </c>
      <c r="C637" s="56">
        <v>100.1</v>
      </c>
      <c r="D637" s="57">
        <f t="shared" si="112"/>
        <v>332.285889</v>
      </c>
      <c r="E637" s="57">
        <f t="shared" si="107"/>
        <v>326.41050000000001</v>
      </c>
      <c r="F637" s="57">
        <v>123.5</v>
      </c>
      <c r="G637" s="57">
        <f t="shared" si="113"/>
        <v>374.51942549190005</v>
      </c>
      <c r="H637" s="57">
        <f t="shared" si="108"/>
        <v>367.17590734500004</v>
      </c>
      <c r="I637" s="57">
        <f>I503</f>
        <v>110.5</v>
      </c>
      <c r="J637" s="57">
        <f t="shared" si="109"/>
        <v>426.25928412360605</v>
      </c>
      <c r="K637" s="57">
        <f t="shared" si="110"/>
        <v>413.84396516854957</v>
      </c>
      <c r="L637" s="57">
        <f t="shared" si="115"/>
        <v>110.5</v>
      </c>
      <c r="M637" s="57">
        <f t="shared" si="111"/>
        <v>485.14700422528216</v>
      </c>
      <c r="N637" s="57">
        <f t="shared" si="114"/>
        <v>471.01650895658463</v>
      </c>
      <c r="O637" s="57">
        <f t="shared" si="116"/>
        <v>110.5</v>
      </c>
    </row>
    <row r="638" spans="1:15" ht="18" customHeight="1">
      <c r="A638" s="54" t="s">
        <v>670</v>
      </c>
      <c r="B638" s="56">
        <v>4675.1000000000004</v>
      </c>
      <c r="C638" s="56">
        <v>42.7</v>
      </c>
      <c r="D638" s="57">
        <f t="shared" si="112"/>
        <v>5830.0834550000009</v>
      </c>
      <c r="E638" s="57">
        <f t="shared" si="107"/>
        <v>5726.9975000000004</v>
      </c>
      <c r="F638" s="57">
        <v>122.5</v>
      </c>
      <c r="G638" s="57">
        <f t="shared" si="113"/>
        <v>6523.5135811377013</v>
      </c>
      <c r="H638" s="57">
        <f t="shared" si="108"/>
        <v>6395.6015501350012</v>
      </c>
      <c r="I638" s="57">
        <f>I504</f>
        <v>109.7</v>
      </c>
      <c r="J638" s="57">
        <f t="shared" si="109"/>
        <v>7370.9832304633001</v>
      </c>
      <c r="K638" s="57">
        <f t="shared" si="110"/>
        <v>7156.2943985080583</v>
      </c>
      <c r="L638" s="57">
        <f t="shared" si="115"/>
        <v>109.7</v>
      </c>
      <c r="M638" s="57">
        <f t="shared" si="111"/>
        <v>8328.5476619327892</v>
      </c>
      <c r="N638" s="57">
        <f t="shared" si="114"/>
        <v>8085.9686038182408</v>
      </c>
      <c r="O638" s="57">
        <f t="shared" si="116"/>
        <v>109.7</v>
      </c>
    </row>
    <row r="639" spans="1:15" ht="30" customHeight="1">
      <c r="A639" s="54" t="s">
        <v>671</v>
      </c>
      <c r="B639" s="56">
        <v>0</v>
      </c>
      <c r="C639" s="56">
        <v>0</v>
      </c>
      <c r="D639" s="57">
        <f t="shared" si="112"/>
        <v>0</v>
      </c>
      <c r="E639" s="57">
        <f t="shared" si="107"/>
        <v>0</v>
      </c>
      <c r="F639" s="57">
        <v>0</v>
      </c>
      <c r="G639" s="57">
        <f t="shared" si="113"/>
        <v>0</v>
      </c>
      <c r="H639" s="57">
        <f t="shared" si="108"/>
        <v>0</v>
      </c>
      <c r="I639" s="57">
        <v>0</v>
      </c>
      <c r="J639" s="57">
        <f t="shared" si="109"/>
        <v>0</v>
      </c>
      <c r="K639" s="57">
        <f t="shared" si="110"/>
        <v>0</v>
      </c>
      <c r="L639" s="57">
        <v>0</v>
      </c>
      <c r="M639" s="57">
        <f t="shared" si="111"/>
        <v>0</v>
      </c>
      <c r="N639" s="57">
        <f t="shared" si="114"/>
        <v>0</v>
      </c>
      <c r="O639" s="57">
        <v>0</v>
      </c>
    </row>
    <row r="640" spans="1:15" ht="25.5" customHeight="1">
      <c r="A640" s="684" t="s">
        <v>672</v>
      </c>
      <c r="B640" s="685"/>
      <c r="C640" s="685"/>
      <c r="D640" s="685"/>
      <c r="E640" s="685"/>
      <c r="F640" s="685"/>
      <c r="G640" s="685"/>
      <c r="H640" s="685"/>
      <c r="I640" s="685"/>
      <c r="J640" s="685"/>
      <c r="K640" s="685"/>
      <c r="L640" s="685"/>
      <c r="M640" s="685"/>
      <c r="N640" s="685"/>
      <c r="O640" s="686"/>
    </row>
    <row r="641" spans="1:15" ht="18" customHeight="1">
      <c r="A641" s="51" t="s">
        <v>58</v>
      </c>
      <c r="B641" s="52">
        <v>260311.2</v>
      </c>
      <c r="C641" s="52">
        <v>99.5</v>
      </c>
      <c r="D641" s="53">
        <f>SUM(D642:D705)</f>
        <v>329434.665438</v>
      </c>
      <c r="E641" s="53">
        <f>SUM(E642:E705)</f>
        <v>323609.69100000005</v>
      </c>
      <c r="F641" s="53">
        <f>E641/B641*100</f>
        <v>124.31646851921856</v>
      </c>
      <c r="G641" s="53">
        <f>SUM(G642:G705)</f>
        <v>372901.75946304522</v>
      </c>
      <c r="H641" s="53">
        <f>SUM(H642:H705)</f>
        <v>365589.96025788737</v>
      </c>
      <c r="I641" s="53">
        <f>H641/D641*100</f>
        <v>110.97495151939067</v>
      </c>
      <c r="J641" s="53">
        <f>SUM(J642:J705)</f>
        <v>420685.23027560569</v>
      </c>
      <c r="K641" s="53">
        <f>SUM(K642:K705)</f>
        <v>408432.26240350067</v>
      </c>
      <c r="L641" s="53">
        <f>K641/G641*100</f>
        <v>109.52811351483487</v>
      </c>
      <c r="M641" s="53">
        <f>SUM(M642:M705)</f>
        <v>474632.70614481973</v>
      </c>
      <c r="N641" s="53">
        <f>SUM(N642:N705)</f>
        <v>460808.45256778609</v>
      </c>
      <c r="O641" s="53">
        <f>N641/J641*100</f>
        <v>109.5375875844023</v>
      </c>
    </row>
    <row r="642" spans="1:15" ht="30" customHeight="1">
      <c r="A642" s="54" t="s">
        <v>673</v>
      </c>
      <c r="B642" s="56">
        <v>43.6</v>
      </c>
      <c r="C642" s="56">
        <v>40.700000000000003</v>
      </c>
      <c r="D642" s="57">
        <f t="shared" ref="D642:D705" si="117">E642*101.8/100</f>
        <v>55.614154399999997</v>
      </c>
      <c r="E642" s="57">
        <f t="shared" ref="E642:E705" si="118">B642*F642/100</f>
        <v>54.630800000000001</v>
      </c>
      <c r="F642" s="57">
        <v>125.3</v>
      </c>
      <c r="G642" s="57">
        <f t="shared" ref="G642:G705" si="119">H642*102/100</f>
        <v>62.058722611872</v>
      </c>
      <c r="H642" s="57">
        <f t="shared" ref="H642:H705" si="120">D642*I642/100</f>
        <v>60.841884913599998</v>
      </c>
      <c r="I642" s="57">
        <v>109.4</v>
      </c>
      <c r="J642" s="57">
        <f t="shared" ref="J642:J705" si="121">K642*103/100</f>
        <v>70.312532719250981</v>
      </c>
      <c r="K642" s="57">
        <f t="shared" ref="K642:K705" si="122">G642*L642/100</f>
        <v>68.264594873059195</v>
      </c>
      <c r="L642" s="57">
        <v>110</v>
      </c>
      <c r="M642" s="57">
        <f t="shared" ref="M642:M705" si="123">N642*103/100</f>
        <v>78.867458575202249</v>
      </c>
      <c r="N642" s="57">
        <f t="shared" ref="N642:N705" si="124">J642*O642/100</f>
        <v>76.570348131264325</v>
      </c>
      <c r="O642" s="57">
        <v>108.9</v>
      </c>
    </row>
    <row r="643" spans="1:15" ht="29.25" customHeight="1">
      <c r="A643" s="54" t="s">
        <v>674</v>
      </c>
      <c r="B643" s="56">
        <v>783.4</v>
      </c>
      <c r="C643" s="56">
        <v>99.2</v>
      </c>
      <c r="D643" s="57">
        <f t="shared" si="117"/>
        <v>996.87649999999996</v>
      </c>
      <c r="E643" s="57">
        <f t="shared" si="118"/>
        <v>979.25</v>
      </c>
      <c r="F643" s="57">
        <v>125</v>
      </c>
      <c r="G643" s="57">
        <f t="shared" si="119"/>
        <v>1118.4954329999998</v>
      </c>
      <c r="H643" s="57">
        <f t="shared" si="120"/>
        <v>1096.5641499999999</v>
      </c>
      <c r="I643" s="57">
        <v>110</v>
      </c>
      <c r="J643" s="57">
        <f t="shared" si="121"/>
        <v>1273.0155770689498</v>
      </c>
      <c r="K643" s="57">
        <f t="shared" si="122"/>
        <v>1235.9374534649999</v>
      </c>
      <c r="L643" s="57">
        <v>110.5</v>
      </c>
      <c r="M643" s="57">
        <f t="shared" si="123"/>
        <v>1423.9697641977857</v>
      </c>
      <c r="N643" s="57">
        <f t="shared" si="124"/>
        <v>1382.4949166968793</v>
      </c>
      <c r="O643" s="57">
        <v>108.6</v>
      </c>
    </row>
    <row r="644" spans="1:15" ht="30" customHeight="1">
      <c r="A644" s="54" t="s">
        <v>675</v>
      </c>
      <c r="B644" s="56">
        <v>58.5</v>
      </c>
      <c r="C644" s="56">
        <v>100</v>
      </c>
      <c r="D644" s="57">
        <f t="shared" si="117"/>
        <v>74.203037999999992</v>
      </c>
      <c r="E644" s="57">
        <f t="shared" si="118"/>
        <v>72.890999999999991</v>
      </c>
      <c r="F644" s="57">
        <v>124.6</v>
      </c>
      <c r="G644" s="57">
        <f t="shared" si="119"/>
        <v>83.63424412980001</v>
      </c>
      <c r="H644" s="57">
        <f t="shared" si="120"/>
        <v>81.99435699</v>
      </c>
      <c r="I644" s="57">
        <v>110.5</v>
      </c>
      <c r="J644" s="57">
        <f t="shared" si="121"/>
        <v>94.49916878470232</v>
      </c>
      <c r="K644" s="57">
        <f t="shared" si="122"/>
        <v>91.746765810390613</v>
      </c>
      <c r="L644" s="57">
        <v>109.7</v>
      </c>
      <c r="M644" s="57">
        <f t="shared" si="123"/>
        <v>106.48355336997827</v>
      </c>
      <c r="N644" s="57">
        <f t="shared" si="124"/>
        <v>103.38209065046435</v>
      </c>
      <c r="O644" s="57">
        <v>109.4</v>
      </c>
    </row>
    <row r="645" spans="1:15" ht="18" customHeight="1">
      <c r="A645" s="54" t="s">
        <v>676</v>
      </c>
      <c r="B645" s="56">
        <v>23338.799999999999</v>
      </c>
      <c r="C645" s="56">
        <v>217.3</v>
      </c>
      <c r="D645" s="57">
        <f t="shared" si="117"/>
        <v>29342.239523999997</v>
      </c>
      <c r="E645" s="57">
        <f t="shared" si="118"/>
        <v>28823.417999999998</v>
      </c>
      <c r="F645" s="57">
        <v>123.5</v>
      </c>
      <c r="G645" s="57">
        <f t="shared" si="119"/>
        <v>33819.865275362397</v>
      </c>
      <c r="H645" s="57">
        <f t="shared" si="120"/>
        <v>33156.730662119997</v>
      </c>
      <c r="I645" s="57">
        <v>113</v>
      </c>
      <c r="J645" s="57">
        <f t="shared" si="121"/>
        <v>37934.728283415738</v>
      </c>
      <c r="K645" s="57">
        <f t="shared" si="122"/>
        <v>36829.833284869652</v>
      </c>
      <c r="L645" s="57">
        <v>108.9</v>
      </c>
      <c r="M645" s="57">
        <f t="shared" si="123"/>
        <v>42980.047145110031</v>
      </c>
      <c r="N645" s="57">
        <f t="shared" si="124"/>
        <v>41728.201111757313</v>
      </c>
      <c r="O645" s="57">
        <v>110</v>
      </c>
    </row>
    <row r="646" spans="1:15" ht="30" customHeight="1">
      <c r="A646" s="54" t="s">
        <v>677</v>
      </c>
      <c r="B646" s="56">
        <v>1838</v>
      </c>
      <c r="C646" s="56">
        <v>100.2</v>
      </c>
      <c r="D646" s="57">
        <f t="shared" si="117"/>
        <v>2292.0779000000002</v>
      </c>
      <c r="E646" s="57">
        <f t="shared" si="118"/>
        <v>2251.5500000000002</v>
      </c>
      <c r="F646" s="57">
        <v>122.5</v>
      </c>
      <c r="G646" s="57">
        <f t="shared" si="119"/>
        <v>2545.9942897620003</v>
      </c>
      <c r="H646" s="57">
        <f t="shared" si="120"/>
        <v>2496.0728331000005</v>
      </c>
      <c r="I646" s="57">
        <v>108.9</v>
      </c>
      <c r="J646" s="57">
        <f t="shared" si="121"/>
        <v>2847.8982926419785</v>
      </c>
      <c r="K646" s="57">
        <f t="shared" si="122"/>
        <v>2764.9497986815322</v>
      </c>
      <c r="L646" s="57">
        <v>108.6</v>
      </c>
      <c r="M646" s="57">
        <f t="shared" si="123"/>
        <v>3241.3354417704682</v>
      </c>
      <c r="N646" s="57">
        <f t="shared" si="124"/>
        <v>3146.9276133693866</v>
      </c>
      <c r="O646" s="57">
        <v>110.5</v>
      </c>
    </row>
    <row r="647" spans="1:15" ht="30" customHeight="1">
      <c r="A647" s="54" t="s">
        <v>678</v>
      </c>
      <c r="B647" s="56">
        <v>0</v>
      </c>
      <c r="C647" s="56">
        <v>0</v>
      </c>
      <c r="D647" s="57">
        <f t="shared" si="117"/>
        <v>0</v>
      </c>
      <c r="E647" s="57">
        <f t="shared" si="118"/>
        <v>0</v>
      </c>
      <c r="F647" s="57">
        <v>0</v>
      </c>
      <c r="G647" s="57">
        <f t="shared" si="119"/>
        <v>0</v>
      </c>
      <c r="H647" s="57">
        <f t="shared" si="120"/>
        <v>0</v>
      </c>
      <c r="I647" s="57">
        <v>0</v>
      </c>
      <c r="J647" s="57">
        <f t="shared" si="121"/>
        <v>0</v>
      </c>
      <c r="K647" s="57">
        <f t="shared" si="122"/>
        <v>0</v>
      </c>
      <c r="L647" s="57">
        <v>0</v>
      </c>
      <c r="M647" s="57">
        <f t="shared" si="123"/>
        <v>0</v>
      </c>
      <c r="N647" s="57">
        <f t="shared" si="124"/>
        <v>0</v>
      </c>
      <c r="O647" s="57">
        <v>0</v>
      </c>
    </row>
    <row r="648" spans="1:15" ht="30" customHeight="1">
      <c r="A648" s="54" t="s">
        <v>679</v>
      </c>
      <c r="B648" s="56">
        <v>29265.3</v>
      </c>
      <c r="C648" s="56">
        <v>0</v>
      </c>
      <c r="D648" s="57">
        <f t="shared" si="117"/>
        <v>37091.133873000006</v>
      </c>
      <c r="E648" s="57">
        <f t="shared" si="118"/>
        <v>36435.298500000004</v>
      </c>
      <c r="F648" s="57">
        <v>124.5</v>
      </c>
      <c r="G648" s="57">
        <f t="shared" si="119"/>
        <v>41502.753335854635</v>
      </c>
      <c r="H648" s="57">
        <f t="shared" si="120"/>
        <v>40688.973858681013</v>
      </c>
      <c r="I648" s="57">
        <v>109.7</v>
      </c>
      <c r="J648" s="57">
        <f t="shared" si="121"/>
        <v>47022.619529523297</v>
      </c>
      <c r="K648" s="57">
        <f t="shared" si="122"/>
        <v>45653.028669440093</v>
      </c>
      <c r="L648" s="57">
        <v>110</v>
      </c>
      <c r="M648" s="57">
        <f t="shared" si="123"/>
        <v>52743.861647680395</v>
      </c>
      <c r="N648" s="57">
        <f t="shared" si="124"/>
        <v>51207.632667650869</v>
      </c>
      <c r="O648" s="57">
        <v>108.9</v>
      </c>
    </row>
    <row r="649" spans="1:15" ht="29.25" customHeight="1">
      <c r="A649" s="54" t="s">
        <v>680</v>
      </c>
      <c r="B649" s="56">
        <v>39</v>
      </c>
      <c r="C649" s="56">
        <v>104.8</v>
      </c>
      <c r="D649" s="57">
        <f t="shared" si="117"/>
        <v>48.952565999999997</v>
      </c>
      <c r="E649" s="57">
        <f t="shared" si="118"/>
        <v>48.086999999999996</v>
      </c>
      <c r="F649" s="57">
        <v>123.3</v>
      </c>
      <c r="G649" s="57">
        <f t="shared" si="119"/>
        <v>54.375531261480006</v>
      </c>
      <c r="H649" s="57">
        <f t="shared" si="120"/>
        <v>53.309344374000005</v>
      </c>
      <c r="I649" s="57">
        <v>108.9</v>
      </c>
      <c r="J649" s="57">
        <f t="shared" si="121"/>
        <v>61.887510905253478</v>
      </c>
      <c r="K649" s="57">
        <f t="shared" si="122"/>
        <v>60.084962043935413</v>
      </c>
      <c r="L649" s="57">
        <v>110.5</v>
      </c>
      <c r="M649" s="57">
        <f t="shared" si="123"/>
        <v>69.226131948398432</v>
      </c>
      <c r="N649" s="57">
        <f t="shared" si="124"/>
        <v>67.209836843105279</v>
      </c>
      <c r="O649" s="57">
        <v>108.6</v>
      </c>
    </row>
    <row r="650" spans="1:15" ht="30" customHeight="1">
      <c r="A650" s="54" t="s">
        <v>681</v>
      </c>
      <c r="B650" s="56">
        <v>518.5</v>
      </c>
      <c r="C650" s="56">
        <v>122</v>
      </c>
      <c r="D650" s="57">
        <f t="shared" si="117"/>
        <v>641.31709499999999</v>
      </c>
      <c r="E650" s="57">
        <f t="shared" si="118"/>
        <v>629.97749999999996</v>
      </c>
      <c r="F650" s="57">
        <v>121.5</v>
      </c>
      <c r="G650" s="57">
        <f t="shared" si="119"/>
        <v>710.39977247340005</v>
      </c>
      <c r="H650" s="57">
        <f t="shared" si="120"/>
        <v>696.47036517000004</v>
      </c>
      <c r="I650" s="57">
        <v>108.6</v>
      </c>
      <c r="J650" s="57">
        <f t="shared" si="121"/>
        <v>802.6878069154194</v>
      </c>
      <c r="K650" s="57">
        <f t="shared" si="122"/>
        <v>779.30855040331983</v>
      </c>
      <c r="L650" s="57">
        <v>109.7</v>
      </c>
      <c r="M650" s="57">
        <f t="shared" si="123"/>
        <v>904.48467458843299</v>
      </c>
      <c r="N650" s="57">
        <f t="shared" si="124"/>
        <v>878.1404607654689</v>
      </c>
      <c r="O650" s="57">
        <v>109.4</v>
      </c>
    </row>
    <row r="651" spans="1:15" ht="18" customHeight="1">
      <c r="A651" s="54" t="s">
        <v>682</v>
      </c>
      <c r="B651" s="56">
        <v>1199.7</v>
      </c>
      <c r="C651" s="56">
        <v>101</v>
      </c>
      <c r="D651" s="57">
        <f t="shared" si="117"/>
        <v>1477.766466</v>
      </c>
      <c r="E651" s="57">
        <f t="shared" si="118"/>
        <v>1451.6370000000002</v>
      </c>
      <c r="F651" s="57">
        <v>121</v>
      </c>
      <c r="G651" s="57">
        <f t="shared" si="119"/>
        <v>1649.0100440800802</v>
      </c>
      <c r="H651" s="57">
        <f t="shared" si="120"/>
        <v>1616.676513804</v>
      </c>
      <c r="I651" s="57">
        <v>109.4</v>
      </c>
      <c r="J651" s="57">
        <f t="shared" si="121"/>
        <v>1868.3283799427309</v>
      </c>
      <c r="K651" s="57">
        <f t="shared" si="122"/>
        <v>1813.9110484880882</v>
      </c>
      <c r="L651" s="57">
        <v>110</v>
      </c>
      <c r="M651" s="57">
        <f t="shared" si="123"/>
        <v>2086.0260027736581</v>
      </c>
      <c r="N651" s="57">
        <f t="shared" si="124"/>
        <v>2025.2679638579202</v>
      </c>
      <c r="O651" s="57">
        <v>108.4</v>
      </c>
    </row>
    <row r="652" spans="1:15" ht="30" customHeight="1">
      <c r="A652" s="54" t="s">
        <v>683</v>
      </c>
      <c r="B652" s="56">
        <v>191.9</v>
      </c>
      <c r="C652" s="56">
        <v>0</v>
      </c>
      <c r="D652" s="57">
        <f t="shared" si="117"/>
        <v>241.26243700000003</v>
      </c>
      <c r="E652" s="57">
        <f t="shared" si="118"/>
        <v>236.99650000000003</v>
      </c>
      <c r="F652" s="57">
        <v>123.5</v>
      </c>
      <c r="G652" s="57">
        <f t="shared" si="119"/>
        <v>269.95819125678003</v>
      </c>
      <c r="H652" s="57">
        <f t="shared" si="120"/>
        <v>264.66489338900004</v>
      </c>
      <c r="I652" s="57">
        <v>109.7</v>
      </c>
      <c r="J652" s="57">
        <f t="shared" si="121"/>
        <v>307.25291537890422</v>
      </c>
      <c r="K652" s="57">
        <f t="shared" si="122"/>
        <v>298.30380133874195</v>
      </c>
      <c r="L652" s="57">
        <v>110.5</v>
      </c>
      <c r="M652" s="57">
        <f t="shared" si="123"/>
        <v>343.3704955816944</v>
      </c>
      <c r="N652" s="57">
        <f t="shared" si="124"/>
        <v>333.36941318611105</v>
      </c>
      <c r="O652" s="57">
        <v>108.5</v>
      </c>
    </row>
    <row r="653" spans="1:15" ht="18" customHeight="1">
      <c r="A653" s="54" t="s">
        <v>684</v>
      </c>
      <c r="B653" s="56">
        <v>49</v>
      </c>
      <c r="C653" s="56">
        <v>5.4</v>
      </c>
      <c r="D653" s="57">
        <f t="shared" si="117"/>
        <v>61.105449999999998</v>
      </c>
      <c r="E653" s="57">
        <f t="shared" si="118"/>
        <v>60.024999999999999</v>
      </c>
      <c r="F653" s="57">
        <v>122.5</v>
      </c>
      <c r="G653" s="57">
        <f t="shared" si="119"/>
        <v>67.874711750999992</v>
      </c>
      <c r="H653" s="57">
        <f t="shared" si="120"/>
        <v>66.543835049999998</v>
      </c>
      <c r="I653" s="57">
        <v>108.9</v>
      </c>
      <c r="J653" s="57">
        <f t="shared" si="121"/>
        <v>76.692315554572403</v>
      </c>
      <c r="K653" s="57">
        <f t="shared" si="122"/>
        <v>74.458558790846993</v>
      </c>
      <c r="L653" s="57">
        <v>109.7</v>
      </c>
      <c r="M653" s="57">
        <f t="shared" si="123"/>
        <v>86.81340043830933</v>
      </c>
      <c r="N653" s="57">
        <f t="shared" si="124"/>
        <v>84.284854794475066</v>
      </c>
      <c r="O653" s="57">
        <v>109.9</v>
      </c>
    </row>
    <row r="654" spans="1:15" ht="18" customHeight="1">
      <c r="A654" s="54" t="s">
        <v>685</v>
      </c>
      <c r="B654" s="56">
        <v>122.5</v>
      </c>
      <c r="C654" s="56">
        <v>23.9</v>
      </c>
      <c r="D654" s="57">
        <f t="shared" si="117"/>
        <v>157.253005</v>
      </c>
      <c r="E654" s="57">
        <f t="shared" si="118"/>
        <v>154.4725</v>
      </c>
      <c r="F654" s="57">
        <v>126.1</v>
      </c>
      <c r="G654" s="57">
        <f t="shared" si="119"/>
        <v>174.19229869859998</v>
      </c>
      <c r="H654" s="57">
        <f t="shared" si="120"/>
        <v>170.77676342999999</v>
      </c>
      <c r="I654" s="57">
        <v>108.6</v>
      </c>
      <c r="J654" s="57">
        <f t="shared" si="121"/>
        <v>195.38627568125867</v>
      </c>
      <c r="K654" s="57">
        <f t="shared" si="122"/>
        <v>189.69541328277541</v>
      </c>
      <c r="L654" s="57">
        <v>108.9</v>
      </c>
      <c r="M654" s="57">
        <f t="shared" si="123"/>
        <v>220.76890675501099</v>
      </c>
      <c r="N654" s="57">
        <f t="shared" si="124"/>
        <v>214.33874442234074</v>
      </c>
      <c r="O654" s="57">
        <v>109.7</v>
      </c>
    </row>
    <row r="655" spans="1:15" ht="18" customHeight="1">
      <c r="A655" s="54" t="s">
        <v>686</v>
      </c>
      <c r="B655" s="56">
        <v>922.2</v>
      </c>
      <c r="C655" s="56">
        <v>112.8</v>
      </c>
      <c r="D655" s="57">
        <f t="shared" si="117"/>
        <v>1168.8055020000002</v>
      </c>
      <c r="E655" s="57">
        <f t="shared" si="118"/>
        <v>1148.1390000000001</v>
      </c>
      <c r="F655" s="57">
        <v>124.5</v>
      </c>
      <c r="G655" s="57">
        <f t="shared" si="119"/>
        <v>1304.2466835717603</v>
      </c>
      <c r="H655" s="57">
        <f t="shared" si="120"/>
        <v>1278.6732191880003</v>
      </c>
      <c r="I655" s="57">
        <v>109.4</v>
      </c>
      <c r="J655" s="57">
        <f t="shared" si="121"/>
        <v>1458.9042553096995</v>
      </c>
      <c r="K655" s="57">
        <f t="shared" si="122"/>
        <v>1416.4118983589317</v>
      </c>
      <c r="L655" s="57">
        <v>108.6</v>
      </c>
      <c r="M655" s="57">
        <f t="shared" si="123"/>
        <v>1636.4091360532307</v>
      </c>
      <c r="N655" s="57">
        <f t="shared" si="124"/>
        <v>1588.7467340322628</v>
      </c>
      <c r="O655" s="57">
        <v>108.9</v>
      </c>
    </row>
    <row r="656" spans="1:15" ht="35.25" customHeight="1">
      <c r="A656" s="54" t="s">
        <v>687</v>
      </c>
      <c r="B656" s="56">
        <v>0</v>
      </c>
      <c r="C656" s="56">
        <v>0</v>
      </c>
      <c r="D656" s="57">
        <f t="shared" si="117"/>
        <v>0</v>
      </c>
      <c r="E656" s="57">
        <f t="shared" si="118"/>
        <v>0</v>
      </c>
      <c r="F656" s="57">
        <v>0</v>
      </c>
      <c r="G656" s="57">
        <f t="shared" si="119"/>
        <v>0</v>
      </c>
      <c r="H656" s="57">
        <f t="shared" si="120"/>
        <v>0</v>
      </c>
      <c r="I656" s="57">
        <v>0</v>
      </c>
      <c r="J656" s="57">
        <f t="shared" si="121"/>
        <v>0</v>
      </c>
      <c r="K656" s="57">
        <f t="shared" si="122"/>
        <v>0</v>
      </c>
      <c r="L656" s="57">
        <v>0</v>
      </c>
      <c r="M656" s="57">
        <f t="shared" si="123"/>
        <v>0</v>
      </c>
      <c r="N656" s="57">
        <f t="shared" si="124"/>
        <v>0</v>
      </c>
      <c r="O656" s="57">
        <v>0</v>
      </c>
    </row>
    <row r="657" spans="1:15" ht="30" customHeight="1">
      <c r="A657" s="54" t="s">
        <v>688</v>
      </c>
      <c r="B657" s="56">
        <v>1.5</v>
      </c>
      <c r="C657" s="56">
        <v>1.3</v>
      </c>
      <c r="D657" s="57">
        <f t="shared" si="117"/>
        <v>1.9194390000000001</v>
      </c>
      <c r="E657" s="57">
        <f t="shared" si="118"/>
        <v>1.8855000000000002</v>
      </c>
      <c r="F657" s="57">
        <v>125.7</v>
      </c>
      <c r="G657" s="57">
        <f t="shared" si="119"/>
        <v>2.1418635913200004</v>
      </c>
      <c r="H657" s="57">
        <f t="shared" si="120"/>
        <v>2.0998662660000003</v>
      </c>
      <c r="I657" s="57">
        <v>109.4</v>
      </c>
      <c r="J657" s="57">
        <f t="shared" si="121"/>
        <v>2.4267314489655605</v>
      </c>
      <c r="K657" s="57">
        <f t="shared" si="122"/>
        <v>2.3560499504520003</v>
      </c>
      <c r="L657" s="57">
        <v>110</v>
      </c>
      <c r="M657" s="57">
        <f t="shared" si="123"/>
        <v>2.7344895313233728</v>
      </c>
      <c r="N657" s="57">
        <f t="shared" si="124"/>
        <v>2.6548442051683234</v>
      </c>
      <c r="O657" s="57">
        <v>109.4</v>
      </c>
    </row>
    <row r="658" spans="1:15" ht="30" customHeight="1">
      <c r="A658" s="54" t="s">
        <v>689</v>
      </c>
      <c r="B658" s="56">
        <v>179.4</v>
      </c>
      <c r="C658" s="56">
        <v>70.900000000000006</v>
      </c>
      <c r="D658" s="57">
        <f t="shared" si="117"/>
        <v>228.83438759999999</v>
      </c>
      <c r="E658" s="57">
        <f t="shared" si="118"/>
        <v>224.78819999999999</v>
      </c>
      <c r="F658" s="57">
        <v>125.3</v>
      </c>
      <c r="G658" s="57">
        <f t="shared" si="119"/>
        <v>256.75218288719998</v>
      </c>
      <c r="H658" s="57">
        <f t="shared" si="120"/>
        <v>251.71782636</v>
      </c>
      <c r="I658" s="57">
        <v>110</v>
      </c>
      <c r="J658" s="57">
        <f t="shared" si="121"/>
        <v>292.22249695306664</v>
      </c>
      <c r="K658" s="57">
        <f t="shared" si="122"/>
        <v>283.71116209035597</v>
      </c>
      <c r="L658" s="57">
        <v>110.5</v>
      </c>
      <c r="M658" s="57">
        <f t="shared" si="123"/>
        <v>331.0880890478245</v>
      </c>
      <c r="N658" s="57">
        <f t="shared" si="124"/>
        <v>321.44474664837327</v>
      </c>
      <c r="O658" s="57">
        <v>110</v>
      </c>
    </row>
    <row r="659" spans="1:15" ht="18" customHeight="1">
      <c r="A659" s="54" t="s">
        <v>690</v>
      </c>
      <c r="B659" s="56">
        <v>5183.6000000000004</v>
      </c>
      <c r="C659" s="56">
        <v>0</v>
      </c>
      <c r="D659" s="57">
        <f t="shared" si="117"/>
        <v>6596.1309999999994</v>
      </c>
      <c r="E659" s="57">
        <f t="shared" si="118"/>
        <v>6479.5</v>
      </c>
      <c r="F659" s="57">
        <v>125</v>
      </c>
      <c r="G659" s="57">
        <f t="shared" si="119"/>
        <v>7434.4992500999988</v>
      </c>
      <c r="H659" s="57">
        <f t="shared" si="120"/>
        <v>7288.7247549999993</v>
      </c>
      <c r="I659" s="57">
        <v>110.5</v>
      </c>
      <c r="J659" s="57">
        <f t="shared" si="121"/>
        <v>8538.1506637773437</v>
      </c>
      <c r="K659" s="57">
        <f t="shared" si="122"/>
        <v>8289.4666638614981</v>
      </c>
      <c r="L659" s="57">
        <v>111.5</v>
      </c>
      <c r="M659" s="57">
        <f t="shared" si="123"/>
        <v>9717.696177978185</v>
      </c>
      <c r="N659" s="57">
        <f t="shared" si="124"/>
        <v>9434.6564834739656</v>
      </c>
      <c r="O659" s="57">
        <v>110.5</v>
      </c>
    </row>
    <row r="660" spans="1:15" ht="38.25" customHeight="1">
      <c r="A660" s="54" t="s">
        <v>691</v>
      </c>
      <c r="B660" s="56">
        <v>831</v>
      </c>
      <c r="C660" s="56">
        <v>98.7</v>
      </c>
      <c r="D660" s="57">
        <f t="shared" si="117"/>
        <v>1054.0636679999998</v>
      </c>
      <c r="E660" s="57">
        <f t="shared" si="118"/>
        <v>1035.4259999999999</v>
      </c>
      <c r="F660" s="57">
        <v>124.6</v>
      </c>
      <c r="G660" s="57">
        <f t="shared" si="119"/>
        <v>1179.4340006719199</v>
      </c>
      <c r="H660" s="57">
        <f t="shared" si="120"/>
        <v>1156.3078437959998</v>
      </c>
      <c r="I660" s="57">
        <v>109.7</v>
      </c>
      <c r="J660" s="57">
        <f t="shared" si="121"/>
        <v>1336.2987227612853</v>
      </c>
      <c r="K660" s="57">
        <f t="shared" si="122"/>
        <v>1297.3774007391119</v>
      </c>
      <c r="L660" s="57">
        <v>110</v>
      </c>
      <c r="M660" s="57">
        <f t="shared" si="123"/>
        <v>1509.8972898352038</v>
      </c>
      <c r="N660" s="57">
        <f t="shared" si="124"/>
        <v>1465.9196988691299</v>
      </c>
      <c r="O660" s="57">
        <v>109.7</v>
      </c>
    </row>
    <row r="661" spans="1:15" ht="18" customHeight="1">
      <c r="A661" s="54" t="s">
        <v>692</v>
      </c>
      <c r="B661" s="56">
        <v>228</v>
      </c>
      <c r="C661" s="56">
        <v>131.1</v>
      </c>
      <c r="D661" s="57">
        <f t="shared" si="117"/>
        <v>286.64843999999999</v>
      </c>
      <c r="E661" s="57">
        <f t="shared" si="118"/>
        <v>281.58</v>
      </c>
      <c r="F661" s="57">
        <v>123.5</v>
      </c>
      <c r="G661" s="57">
        <f t="shared" si="119"/>
        <v>318.40335418320001</v>
      </c>
      <c r="H661" s="57">
        <f t="shared" si="120"/>
        <v>312.16015116</v>
      </c>
      <c r="I661" s="57">
        <v>108.9</v>
      </c>
      <c r="J661" s="57">
        <f t="shared" si="121"/>
        <v>362.39077756360916</v>
      </c>
      <c r="K661" s="57">
        <f t="shared" si="122"/>
        <v>351.83570637243605</v>
      </c>
      <c r="L661" s="57">
        <v>110.5</v>
      </c>
      <c r="M661" s="57">
        <f t="shared" si="123"/>
        <v>406.48286346977352</v>
      </c>
      <c r="N661" s="57">
        <f t="shared" si="124"/>
        <v>394.64355676677042</v>
      </c>
      <c r="O661" s="57">
        <v>108.9</v>
      </c>
    </row>
    <row r="662" spans="1:15" ht="29.25" customHeight="1">
      <c r="A662" s="54" t="s">
        <v>693</v>
      </c>
      <c r="B662" s="56">
        <v>637.4</v>
      </c>
      <c r="C662" s="56">
        <v>82.5</v>
      </c>
      <c r="D662" s="57">
        <f t="shared" si="117"/>
        <v>794.86967000000004</v>
      </c>
      <c r="E662" s="57">
        <f t="shared" si="118"/>
        <v>780.81500000000005</v>
      </c>
      <c r="F662" s="57">
        <v>122.5</v>
      </c>
      <c r="G662" s="57">
        <f t="shared" si="119"/>
        <v>880.49303085240001</v>
      </c>
      <c r="H662" s="57">
        <f t="shared" si="120"/>
        <v>863.22846161999996</v>
      </c>
      <c r="I662" s="57">
        <v>108.6</v>
      </c>
      <c r="J662" s="57">
        <f t="shared" si="121"/>
        <v>997.59860395576925</v>
      </c>
      <c r="K662" s="57">
        <f t="shared" si="122"/>
        <v>968.54233393764002</v>
      </c>
      <c r="L662" s="57">
        <v>110</v>
      </c>
      <c r="M662" s="57">
        <f t="shared" si="123"/>
        <v>1115.8938464128441</v>
      </c>
      <c r="N662" s="57">
        <f t="shared" si="124"/>
        <v>1083.3920838959652</v>
      </c>
      <c r="O662" s="57">
        <v>108.6</v>
      </c>
    </row>
    <row r="663" spans="1:15" ht="30" customHeight="1">
      <c r="A663" s="54" t="s">
        <v>694</v>
      </c>
      <c r="B663" s="56">
        <v>1270</v>
      </c>
      <c r="C663" s="56">
        <v>42.8</v>
      </c>
      <c r="D663" s="57">
        <f t="shared" si="117"/>
        <v>1630.29646</v>
      </c>
      <c r="E663" s="57">
        <f t="shared" si="118"/>
        <v>1601.47</v>
      </c>
      <c r="F663" s="57">
        <v>126.1</v>
      </c>
      <c r="G663" s="57">
        <f t="shared" si="119"/>
        <v>1824.2039209524</v>
      </c>
      <c r="H663" s="57">
        <f t="shared" si="120"/>
        <v>1788.4352166200001</v>
      </c>
      <c r="I663" s="57">
        <v>109.7</v>
      </c>
      <c r="J663" s="57">
        <f t="shared" si="121"/>
        <v>2076.2176926319739</v>
      </c>
      <c r="K663" s="57">
        <f t="shared" si="122"/>
        <v>2015.7453326524019</v>
      </c>
      <c r="L663" s="57">
        <v>110.5</v>
      </c>
      <c r="M663" s="57">
        <f t="shared" si="123"/>
        <v>2339.5236204115608</v>
      </c>
      <c r="N663" s="57">
        <f t="shared" si="124"/>
        <v>2271.3821557393794</v>
      </c>
      <c r="O663" s="57">
        <v>109.4</v>
      </c>
    </row>
    <row r="664" spans="1:15" ht="30" customHeight="1">
      <c r="A664" s="54" t="s">
        <v>695</v>
      </c>
      <c r="B664" s="56">
        <v>5176.7</v>
      </c>
      <c r="C664" s="56">
        <v>93.6</v>
      </c>
      <c r="D664" s="57">
        <f t="shared" si="117"/>
        <v>6561.0013469999994</v>
      </c>
      <c r="E664" s="57">
        <f t="shared" si="118"/>
        <v>6444.9915000000001</v>
      </c>
      <c r="F664" s="57">
        <v>124.5</v>
      </c>
      <c r="G664" s="57">
        <f t="shared" si="119"/>
        <v>7287.8290762206598</v>
      </c>
      <c r="H664" s="57">
        <f t="shared" si="120"/>
        <v>7144.930466883</v>
      </c>
      <c r="I664" s="57">
        <v>108.9</v>
      </c>
      <c r="J664" s="57">
        <f t="shared" si="121"/>
        <v>8234.5909515124858</v>
      </c>
      <c r="K664" s="57">
        <f t="shared" si="122"/>
        <v>7994.7484966140637</v>
      </c>
      <c r="L664" s="57">
        <v>109.7</v>
      </c>
      <c r="M664" s="57">
        <f t="shared" si="123"/>
        <v>9329.7915480636475</v>
      </c>
      <c r="N664" s="57">
        <f t="shared" si="124"/>
        <v>9058.050046663735</v>
      </c>
      <c r="O664" s="57">
        <v>110</v>
      </c>
    </row>
    <row r="665" spans="1:15" ht="30" customHeight="1">
      <c r="A665" s="54" t="s">
        <v>696</v>
      </c>
      <c r="B665" s="56">
        <v>626.9</v>
      </c>
      <c r="C665" s="56">
        <v>0</v>
      </c>
      <c r="D665" s="57">
        <f t="shared" si="117"/>
        <v>786.88111859999992</v>
      </c>
      <c r="E665" s="57">
        <f t="shared" si="118"/>
        <v>772.96769999999992</v>
      </c>
      <c r="F665" s="57">
        <v>123.3</v>
      </c>
      <c r="G665" s="57">
        <f t="shared" si="119"/>
        <v>871.64395269559191</v>
      </c>
      <c r="H665" s="57">
        <f t="shared" si="120"/>
        <v>854.55289479959993</v>
      </c>
      <c r="I665" s="57">
        <v>108.6</v>
      </c>
      <c r="J665" s="57">
        <f t="shared" si="121"/>
        <v>977.69687242006466</v>
      </c>
      <c r="K665" s="57">
        <f t="shared" si="122"/>
        <v>949.22026448549968</v>
      </c>
      <c r="L665" s="57">
        <v>108.9</v>
      </c>
      <c r="M665" s="57">
        <f t="shared" si="123"/>
        <v>1112.7656953448966</v>
      </c>
      <c r="N665" s="57">
        <f t="shared" si="124"/>
        <v>1080.3550440241715</v>
      </c>
      <c r="O665" s="57">
        <v>110.5</v>
      </c>
    </row>
    <row r="666" spans="1:15" ht="30" customHeight="1">
      <c r="A666" s="54" t="s">
        <v>697</v>
      </c>
      <c r="B666" s="56">
        <v>401.7</v>
      </c>
      <c r="C666" s="56">
        <v>118.7</v>
      </c>
      <c r="D666" s="57">
        <f t="shared" si="117"/>
        <v>514.02576420000003</v>
      </c>
      <c r="E666" s="57">
        <f t="shared" si="118"/>
        <v>504.93690000000004</v>
      </c>
      <c r="F666" s="57">
        <v>125.7</v>
      </c>
      <c r="G666" s="57">
        <f t="shared" si="119"/>
        <v>573.59106975549605</v>
      </c>
      <c r="H666" s="57">
        <f t="shared" si="120"/>
        <v>562.34418603480003</v>
      </c>
      <c r="I666" s="57">
        <v>109.4</v>
      </c>
      <c r="J666" s="57">
        <f t="shared" si="121"/>
        <v>641.60749880710273</v>
      </c>
      <c r="K666" s="57">
        <f t="shared" si="122"/>
        <v>622.9199017544687</v>
      </c>
      <c r="L666" s="57">
        <v>108.6</v>
      </c>
      <c r="M666" s="57">
        <f t="shared" si="123"/>
        <v>724.95872897713355</v>
      </c>
      <c r="N666" s="57">
        <f t="shared" si="124"/>
        <v>703.84342619139181</v>
      </c>
      <c r="O666" s="57">
        <v>109.7</v>
      </c>
    </row>
    <row r="667" spans="1:15" ht="18" customHeight="1">
      <c r="A667" s="54" t="s">
        <v>698</v>
      </c>
      <c r="B667" s="56">
        <v>179.6</v>
      </c>
      <c r="C667" s="56">
        <v>0</v>
      </c>
      <c r="D667" s="57">
        <f t="shared" si="117"/>
        <v>229.08949839999997</v>
      </c>
      <c r="E667" s="57">
        <f t="shared" si="118"/>
        <v>225.03879999999998</v>
      </c>
      <c r="F667" s="57">
        <v>125.3</v>
      </c>
      <c r="G667" s="57">
        <f t="shared" si="119"/>
        <v>256.33740333969598</v>
      </c>
      <c r="H667" s="57">
        <f t="shared" si="120"/>
        <v>251.31117974479994</v>
      </c>
      <c r="I667" s="57">
        <v>109.7</v>
      </c>
      <c r="J667" s="57">
        <f t="shared" si="121"/>
        <v>288.84611283123627</v>
      </c>
      <c r="K667" s="57">
        <f t="shared" si="122"/>
        <v>280.43311925362741</v>
      </c>
      <c r="L667" s="57">
        <v>109.4</v>
      </c>
      <c r="M667" s="57">
        <f t="shared" si="123"/>
        <v>323.99001937941279</v>
      </c>
      <c r="N667" s="57">
        <f t="shared" si="124"/>
        <v>314.55341687321629</v>
      </c>
      <c r="O667" s="57">
        <v>108.9</v>
      </c>
    </row>
    <row r="668" spans="1:15" ht="18" customHeight="1">
      <c r="A668" s="54" t="s">
        <v>699</v>
      </c>
      <c r="B668" s="56">
        <v>643.79999999999995</v>
      </c>
      <c r="C668" s="56">
        <v>91.6</v>
      </c>
      <c r="D668" s="57">
        <f t="shared" si="117"/>
        <v>819.2355</v>
      </c>
      <c r="E668" s="57">
        <f t="shared" si="118"/>
        <v>804.75</v>
      </c>
      <c r="F668" s="57">
        <v>125</v>
      </c>
      <c r="G668" s="57">
        <f t="shared" si="119"/>
        <v>909.99040869000009</v>
      </c>
      <c r="H668" s="57">
        <f t="shared" si="120"/>
        <v>892.14745950000008</v>
      </c>
      <c r="I668" s="57">
        <v>108.9</v>
      </c>
      <c r="J668" s="57">
        <f t="shared" si="121"/>
        <v>1031.0191330457701</v>
      </c>
      <c r="K668" s="57">
        <f t="shared" si="122"/>
        <v>1000.989449559</v>
      </c>
      <c r="L668" s="57">
        <v>110</v>
      </c>
      <c r="M668" s="57">
        <f t="shared" si="123"/>
        <v>1153.2773818423375</v>
      </c>
      <c r="N668" s="57">
        <f t="shared" si="124"/>
        <v>1119.6867784877063</v>
      </c>
      <c r="O668" s="57">
        <v>108.6</v>
      </c>
    </row>
    <row r="669" spans="1:15" ht="18" customHeight="1">
      <c r="A669" s="54" t="s">
        <v>700</v>
      </c>
      <c r="B669" s="56">
        <v>0.5</v>
      </c>
      <c r="C669" s="56">
        <v>100</v>
      </c>
      <c r="D669" s="57">
        <f t="shared" si="117"/>
        <v>0.63421399999999994</v>
      </c>
      <c r="E669" s="57">
        <f t="shared" si="118"/>
        <v>0.623</v>
      </c>
      <c r="F669" s="57">
        <v>124.6</v>
      </c>
      <c r="G669" s="57">
        <f t="shared" si="119"/>
        <v>0.70253153207999985</v>
      </c>
      <c r="H669" s="57">
        <f t="shared" si="120"/>
        <v>0.68875640399999993</v>
      </c>
      <c r="I669" s="57">
        <v>108.6</v>
      </c>
      <c r="J669" s="57">
        <f t="shared" si="121"/>
        <v>0.79958626323685178</v>
      </c>
      <c r="K669" s="57">
        <f t="shared" si="122"/>
        <v>0.7762973429483998</v>
      </c>
      <c r="L669" s="57">
        <v>110.5</v>
      </c>
      <c r="M669" s="57">
        <f t="shared" si="123"/>
        <v>0.90098979314054928</v>
      </c>
      <c r="N669" s="57">
        <f t="shared" si="124"/>
        <v>0.87474737198111585</v>
      </c>
      <c r="O669" s="57">
        <v>109.4</v>
      </c>
    </row>
    <row r="670" spans="1:15" ht="29.25" customHeight="1">
      <c r="A670" s="54" t="s">
        <v>701</v>
      </c>
      <c r="B670" s="56">
        <v>20.100000000000001</v>
      </c>
      <c r="C670" s="56">
        <v>8.6999999999999993</v>
      </c>
      <c r="D670" s="57">
        <f t="shared" si="117"/>
        <v>25.270323000000005</v>
      </c>
      <c r="E670" s="57">
        <f t="shared" si="118"/>
        <v>24.823500000000003</v>
      </c>
      <c r="F670" s="57">
        <v>123.5</v>
      </c>
      <c r="G670" s="57">
        <f t="shared" si="119"/>
        <v>28.198648029240005</v>
      </c>
      <c r="H670" s="57">
        <f t="shared" si="120"/>
        <v>27.645733362000005</v>
      </c>
      <c r="I670" s="57">
        <v>109.4</v>
      </c>
      <c r="J670" s="57">
        <f t="shared" si="121"/>
        <v>31.861934394718574</v>
      </c>
      <c r="K670" s="57">
        <f t="shared" si="122"/>
        <v>30.933916888076286</v>
      </c>
      <c r="L670" s="57">
        <v>109.7</v>
      </c>
      <c r="M670" s="57">
        <f t="shared" si="123"/>
        <v>36.099571669216147</v>
      </c>
      <c r="N670" s="57">
        <f t="shared" si="124"/>
        <v>35.048127834190431</v>
      </c>
      <c r="O670" s="57">
        <v>110</v>
      </c>
    </row>
    <row r="671" spans="1:15" ht="30" customHeight="1">
      <c r="A671" s="54" t="s">
        <v>702</v>
      </c>
      <c r="B671" s="56">
        <v>348.2</v>
      </c>
      <c r="C671" s="56">
        <v>412.1</v>
      </c>
      <c r="D671" s="57">
        <f t="shared" si="117"/>
        <v>434.22281000000004</v>
      </c>
      <c r="E671" s="57">
        <f t="shared" si="118"/>
        <v>426.54500000000002</v>
      </c>
      <c r="F671" s="57">
        <v>122.5</v>
      </c>
      <c r="G671" s="57">
        <f t="shared" si="119"/>
        <v>487.19799282000008</v>
      </c>
      <c r="H671" s="57">
        <f t="shared" si="120"/>
        <v>477.64509100000004</v>
      </c>
      <c r="I671" s="57">
        <v>110</v>
      </c>
      <c r="J671" s="57">
        <f t="shared" si="121"/>
        <v>551.99532586506018</v>
      </c>
      <c r="K671" s="57">
        <f t="shared" si="122"/>
        <v>535.91779210200013</v>
      </c>
      <c r="L671" s="57">
        <v>110</v>
      </c>
      <c r="M671" s="57">
        <f t="shared" si="123"/>
        <v>628.25348013331825</v>
      </c>
      <c r="N671" s="57">
        <f t="shared" si="124"/>
        <v>609.95483508089148</v>
      </c>
      <c r="O671" s="57">
        <v>110.5</v>
      </c>
    </row>
    <row r="672" spans="1:15" ht="30" customHeight="1">
      <c r="A672" s="54" t="s">
        <v>703</v>
      </c>
      <c r="B672" s="56">
        <v>1140.8</v>
      </c>
      <c r="C672" s="56">
        <v>178.3</v>
      </c>
      <c r="D672" s="57">
        <f t="shared" si="117"/>
        <v>1464.4426783999997</v>
      </c>
      <c r="E672" s="57">
        <f t="shared" si="118"/>
        <v>1438.5487999999998</v>
      </c>
      <c r="F672" s="57">
        <v>126.1</v>
      </c>
      <c r="G672" s="57">
        <f t="shared" si="119"/>
        <v>1634.1422959729916</v>
      </c>
      <c r="H672" s="57">
        <f t="shared" si="120"/>
        <v>1602.1002901695997</v>
      </c>
      <c r="I672" s="57">
        <v>109.4</v>
      </c>
      <c r="J672" s="57">
        <f t="shared" si="121"/>
        <v>1859.8990541616604</v>
      </c>
      <c r="K672" s="57">
        <f t="shared" si="122"/>
        <v>1805.7272370501557</v>
      </c>
      <c r="L672" s="57">
        <v>110.5</v>
      </c>
      <c r="M672" s="57">
        <f t="shared" si="123"/>
        <v>2101.5185402878014</v>
      </c>
      <c r="N672" s="57">
        <f t="shared" si="124"/>
        <v>2040.3092624153414</v>
      </c>
      <c r="O672" s="57">
        <v>109.7</v>
      </c>
    </row>
    <row r="673" spans="1:15" ht="30" customHeight="1">
      <c r="A673" s="54" t="s">
        <v>704</v>
      </c>
      <c r="B673" s="56">
        <v>737.9</v>
      </c>
      <c r="C673" s="56">
        <v>113.5</v>
      </c>
      <c r="D673" s="57">
        <f t="shared" si="117"/>
        <v>935.22183900000005</v>
      </c>
      <c r="E673" s="57">
        <f t="shared" si="118"/>
        <v>918.68550000000005</v>
      </c>
      <c r="F673" s="57">
        <v>124.5</v>
      </c>
      <c r="G673" s="57">
        <f t="shared" si="119"/>
        <v>1049.3189033579999</v>
      </c>
      <c r="H673" s="57">
        <f t="shared" si="120"/>
        <v>1028.7440228999999</v>
      </c>
      <c r="I673" s="57">
        <v>110</v>
      </c>
      <c r="J673" s="57">
        <f t="shared" si="121"/>
        <v>1185.6359220932379</v>
      </c>
      <c r="K673" s="57">
        <f t="shared" si="122"/>
        <v>1151.1028369837261</v>
      </c>
      <c r="L673" s="57">
        <v>109.7</v>
      </c>
      <c r="M673" s="57">
        <f t="shared" si="123"/>
        <v>1329.8922447343223</v>
      </c>
      <c r="N673" s="57">
        <f t="shared" si="124"/>
        <v>1291.1575191595362</v>
      </c>
      <c r="O673" s="57">
        <v>108.9</v>
      </c>
    </row>
    <row r="674" spans="1:15" ht="18" customHeight="1">
      <c r="A674" s="54" t="s">
        <v>705</v>
      </c>
      <c r="B674" s="56">
        <v>5252.5</v>
      </c>
      <c r="C674" s="56">
        <v>108</v>
      </c>
      <c r="D674" s="57">
        <f t="shared" si="117"/>
        <v>6592.9064850000004</v>
      </c>
      <c r="E674" s="57">
        <f t="shared" si="118"/>
        <v>6476.3325000000004</v>
      </c>
      <c r="F674" s="57">
        <v>123.3</v>
      </c>
      <c r="G674" s="57">
        <f t="shared" si="119"/>
        <v>7430.864899243501</v>
      </c>
      <c r="H674" s="57">
        <f t="shared" si="120"/>
        <v>7285.1616659250003</v>
      </c>
      <c r="I674" s="57">
        <v>110.5</v>
      </c>
      <c r="J674" s="57">
        <f t="shared" si="121"/>
        <v>8334.9782315344582</v>
      </c>
      <c r="K674" s="57">
        <f t="shared" si="122"/>
        <v>8092.2118752761735</v>
      </c>
      <c r="L674" s="57">
        <v>108.9</v>
      </c>
      <c r="M674" s="57">
        <f t="shared" si="123"/>
        <v>9323.3399502298143</v>
      </c>
      <c r="N674" s="57">
        <f t="shared" si="124"/>
        <v>9051.7863594464216</v>
      </c>
      <c r="O674" s="57">
        <v>108.6</v>
      </c>
    </row>
    <row r="675" spans="1:15" ht="30" customHeight="1">
      <c r="A675" s="54" t="s">
        <v>706</v>
      </c>
      <c r="B675" s="56">
        <v>1344.4</v>
      </c>
      <c r="C675" s="56">
        <v>0</v>
      </c>
      <c r="D675" s="57">
        <f t="shared" si="117"/>
        <v>1662.8480280000001</v>
      </c>
      <c r="E675" s="57">
        <f t="shared" si="118"/>
        <v>1633.4460000000001</v>
      </c>
      <c r="F675" s="57">
        <v>121.5</v>
      </c>
      <c r="G675" s="57">
        <f t="shared" si="119"/>
        <v>1860.6271724503201</v>
      </c>
      <c r="H675" s="57">
        <f t="shared" si="120"/>
        <v>1824.1442867160001</v>
      </c>
      <c r="I675" s="57">
        <v>109.7</v>
      </c>
      <c r="J675" s="57">
        <f t="shared" si="121"/>
        <v>2081.2603425594793</v>
      </c>
      <c r="K675" s="57">
        <f t="shared" si="122"/>
        <v>2020.6411092810476</v>
      </c>
      <c r="L675" s="57">
        <v>108.6</v>
      </c>
      <c r="M675" s="57">
        <f t="shared" si="123"/>
        <v>2345.2057792028722</v>
      </c>
      <c r="N675" s="57">
        <f t="shared" si="124"/>
        <v>2276.8988147600703</v>
      </c>
      <c r="O675" s="57">
        <v>109.4</v>
      </c>
    </row>
    <row r="676" spans="1:15" ht="29.25" customHeight="1">
      <c r="A676" s="54" t="s">
        <v>707</v>
      </c>
      <c r="B676" s="56">
        <v>356</v>
      </c>
      <c r="C676" s="56">
        <v>69.099999999999994</v>
      </c>
      <c r="D676" s="57">
        <f t="shared" si="117"/>
        <v>438.51367999999997</v>
      </c>
      <c r="E676" s="57">
        <f t="shared" si="118"/>
        <v>430.76</v>
      </c>
      <c r="F676" s="57">
        <v>121</v>
      </c>
      <c r="G676" s="57">
        <f t="shared" si="119"/>
        <v>487.09222547040002</v>
      </c>
      <c r="H676" s="57">
        <f t="shared" si="120"/>
        <v>477.54139751999998</v>
      </c>
      <c r="I676" s="57">
        <v>108.9</v>
      </c>
      <c r="J676" s="57">
        <f t="shared" si="121"/>
        <v>548.8652615045562</v>
      </c>
      <c r="K676" s="57">
        <f t="shared" si="122"/>
        <v>532.87889466461763</v>
      </c>
      <c r="L676" s="57">
        <v>109.4</v>
      </c>
      <c r="M676" s="57">
        <f t="shared" si="123"/>
        <v>612.81904177506703</v>
      </c>
      <c r="N676" s="57">
        <f t="shared" si="124"/>
        <v>594.96994347093892</v>
      </c>
      <c r="O676" s="57">
        <v>108.4</v>
      </c>
    </row>
    <row r="677" spans="1:15" ht="18" customHeight="1">
      <c r="A677" s="54" t="s">
        <v>708</v>
      </c>
      <c r="B677" s="56">
        <v>394.8</v>
      </c>
      <c r="C677" s="56">
        <v>79.400000000000006</v>
      </c>
      <c r="D677" s="57">
        <f t="shared" si="117"/>
        <v>506.80397039999997</v>
      </c>
      <c r="E677" s="57">
        <f t="shared" si="118"/>
        <v>497.84280000000001</v>
      </c>
      <c r="F677" s="57">
        <v>126.1</v>
      </c>
      <c r="G677" s="57">
        <f t="shared" si="119"/>
        <v>561.39689409148798</v>
      </c>
      <c r="H677" s="57">
        <f t="shared" si="120"/>
        <v>550.38911185439997</v>
      </c>
      <c r="I677" s="57">
        <v>108.6</v>
      </c>
      <c r="J677" s="57">
        <f t="shared" si="121"/>
        <v>636.06268100565592</v>
      </c>
      <c r="K677" s="57">
        <f t="shared" si="122"/>
        <v>617.53658350063677</v>
      </c>
      <c r="L677" s="57">
        <v>110</v>
      </c>
      <c r="M677" s="57">
        <f t="shared" si="123"/>
        <v>710.83184915787069</v>
      </c>
      <c r="N677" s="57">
        <f t="shared" si="124"/>
        <v>690.12800889113669</v>
      </c>
      <c r="O677" s="57">
        <v>108.5</v>
      </c>
    </row>
    <row r="678" spans="1:15" ht="30" customHeight="1">
      <c r="A678" s="54" t="s">
        <v>709</v>
      </c>
      <c r="B678" s="56">
        <v>863.8</v>
      </c>
      <c r="C678" s="56">
        <v>96</v>
      </c>
      <c r="D678" s="57">
        <f t="shared" si="117"/>
        <v>1094.7887579999997</v>
      </c>
      <c r="E678" s="57">
        <f t="shared" si="118"/>
        <v>1075.4309999999998</v>
      </c>
      <c r="F678" s="57">
        <v>124.5</v>
      </c>
      <c r="G678" s="57">
        <f t="shared" si="119"/>
        <v>1225.0029328765197</v>
      </c>
      <c r="H678" s="57">
        <f t="shared" si="120"/>
        <v>1200.9832675259997</v>
      </c>
      <c r="I678" s="57">
        <v>109.7</v>
      </c>
      <c r="J678" s="57">
        <f t="shared" si="121"/>
        <v>1394.2370880534111</v>
      </c>
      <c r="K678" s="57">
        <f t="shared" si="122"/>
        <v>1353.6282408285542</v>
      </c>
      <c r="L678" s="57">
        <v>110.5</v>
      </c>
      <c r="M678" s="57">
        <f t="shared" si="123"/>
        <v>1578.23455656382</v>
      </c>
      <c r="N678" s="57">
        <f t="shared" si="124"/>
        <v>1532.2665597706989</v>
      </c>
      <c r="O678" s="57">
        <v>109.9</v>
      </c>
    </row>
    <row r="679" spans="1:15" ht="18" customHeight="1">
      <c r="A679" s="54" t="s">
        <v>710</v>
      </c>
      <c r="B679" s="56">
        <v>1043.2</v>
      </c>
      <c r="C679" s="56">
        <v>102.6</v>
      </c>
      <c r="D679" s="57">
        <f t="shared" si="117"/>
        <v>1309.4183807999998</v>
      </c>
      <c r="E679" s="57">
        <f t="shared" si="118"/>
        <v>1286.2655999999999</v>
      </c>
      <c r="F679" s="57">
        <v>123.3</v>
      </c>
      <c r="G679" s="57">
        <f t="shared" si="119"/>
        <v>1454.475749025024</v>
      </c>
      <c r="H679" s="57">
        <f t="shared" si="120"/>
        <v>1425.9566166912</v>
      </c>
      <c r="I679" s="57">
        <v>108.9</v>
      </c>
      <c r="J679" s="57">
        <f t="shared" si="121"/>
        <v>1670.3926739677886</v>
      </c>
      <c r="K679" s="57">
        <f t="shared" si="122"/>
        <v>1621.7404601629016</v>
      </c>
      <c r="L679" s="57">
        <v>111.5</v>
      </c>
      <c r="M679" s="57">
        <f t="shared" si="123"/>
        <v>1887.3933862429437</v>
      </c>
      <c r="N679" s="57">
        <f t="shared" si="124"/>
        <v>1832.420763342664</v>
      </c>
      <c r="O679" s="57">
        <v>109.7</v>
      </c>
    </row>
    <row r="680" spans="1:15" ht="18" customHeight="1">
      <c r="A680" s="54" t="s">
        <v>711</v>
      </c>
      <c r="B680" s="56">
        <v>810</v>
      </c>
      <c r="C680" s="56">
        <v>86.7</v>
      </c>
      <c r="D680" s="57">
        <f t="shared" si="117"/>
        <v>1036.4970599999999</v>
      </c>
      <c r="E680" s="57">
        <f t="shared" si="118"/>
        <v>1018.17</v>
      </c>
      <c r="F680" s="57">
        <v>125.7</v>
      </c>
      <c r="G680" s="57">
        <f t="shared" si="119"/>
        <v>1148.1485233031997</v>
      </c>
      <c r="H680" s="57">
        <f t="shared" si="120"/>
        <v>1125.6358071599998</v>
      </c>
      <c r="I680" s="57">
        <v>108.6</v>
      </c>
      <c r="J680" s="57">
        <f t="shared" si="121"/>
        <v>1300.8522769025253</v>
      </c>
      <c r="K680" s="57">
        <f t="shared" si="122"/>
        <v>1262.9633756335197</v>
      </c>
      <c r="L680" s="57">
        <v>110</v>
      </c>
      <c r="M680" s="57">
        <f t="shared" si="123"/>
        <v>1459.1269734332557</v>
      </c>
      <c r="N680" s="57">
        <f t="shared" si="124"/>
        <v>1416.62812954685</v>
      </c>
      <c r="O680" s="57">
        <v>108.9</v>
      </c>
    </row>
    <row r="681" spans="1:15" ht="18" customHeight="1">
      <c r="A681" s="54" t="s">
        <v>712</v>
      </c>
      <c r="B681" s="56">
        <v>0</v>
      </c>
      <c r="C681" s="56">
        <v>0</v>
      </c>
      <c r="D681" s="57">
        <f t="shared" si="117"/>
        <v>0</v>
      </c>
      <c r="E681" s="57">
        <f t="shared" si="118"/>
        <v>0</v>
      </c>
      <c r="F681" s="57">
        <v>0</v>
      </c>
      <c r="G681" s="57">
        <f t="shared" si="119"/>
        <v>0</v>
      </c>
      <c r="H681" s="57">
        <f t="shared" si="120"/>
        <v>0</v>
      </c>
      <c r="I681" s="57">
        <v>0</v>
      </c>
      <c r="J681" s="57">
        <f t="shared" si="121"/>
        <v>0</v>
      </c>
      <c r="K681" s="57">
        <f t="shared" si="122"/>
        <v>0</v>
      </c>
      <c r="L681" s="57">
        <v>0</v>
      </c>
      <c r="M681" s="57">
        <f t="shared" si="123"/>
        <v>0</v>
      </c>
      <c r="N681" s="57">
        <f t="shared" si="124"/>
        <v>0</v>
      </c>
      <c r="O681" s="57">
        <v>0</v>
      </c>
    </row>
    <row r="682" spans="1:15" ht="34.5" customHeight="1">
      <c r="A682" s="54" t="s">
        <v>713</v>
      </c>
      <c r="B682" s="56">
        <v>0</v>
      </c>
      <c r="C682" s="56">
        <v>0</v>
      </c>
      <c r="D682" s="57">
        <f t="shared" si="117"/>
        <v>0</v>
      </c>
      <c r="E682" s="57">
        <f t="shared" si="118"/>
        <v>0</v>
      </c>
      <c r="F682" s="57">
        <v>0</v>
      </c>
      <c r="G682" s="57">
        <f t="shared" si="119"/>
        <v>0</v>
      </c>
      <c r="H682" s="57">
        <f t="shared" si="120"/>
        <v>0</v>
      </c>
      <c r="I682" s="57">
        <v>0</v>
      </c>
      <c r="J682" s="57">
        <f t="shared" si="121"/>
        <v>0</v>
      </c>
      <c r="K682" s="57">
        <f t="shared" si="122"/>
        <v>0</v>
      </c>
      <c r="L682" s="57">
        <v>0</v>
      </c>
      <c r="M682" s="57">
        <f t="shared" si="123"/>
        <v>0</v>
      </c>
      <c r="N682" s="57">
        <f t="shared" si="124"/>
        <v>0</v>
      </c>
      <c r="O682" s="57">
        <v>0</v>
      </c>
    </row>
    <row r="683" spans="1:15" ht="18" customHeight="1">
      <c r="A683" s="54" t="s">
        <v>714</v>
      </c>
      <c r="B683" s="56">
        <v>8743.2999999999993</v>
      </c>
      <c r="C683" s="56">
        <v>104.4</v>
      </c>
      <c r="D683" s="57">
        <f t="shared" si="117"/>
        <v>11090.246532399999</v>
      </c>
      <c r="E683" s="57">
        <f t="shared" si="118"/>
        <v>10894.1518</v>
      </c>
      <c r="F683" s="57">
        <v>124.6</v>
      </c>
      <c r="G683" s="57">
        <f t="shared" si="119"/>
        <v>12318.824043259272</v>
      </c>
      <c r="H683" s="57">
        <f t="shared" si="120"/>
        <v>12077.278473783599</v>
      </c>
      <c r="I683" s="57">
        <v>108.9</v>
      </c>
      <c r="J683" s="57">
        <f t="shared" si="121"/>
        <v>14020.669584835539</v>
      </c>
      <c r="K683" s="57">
        <f t="shared" si="122"/>
        <v>13612.300567801494</v>
      </c>
      <c r="L683" s="57">
        <v>110.5</v>
      </c>
      <c r="M683" s="57">
        <f t="shared" si="123"/>
        <v>15885.418639618665</v>
      </c>
      <c r="N683" s="57">
        <f t="shared" si="124"/>
        <v>15422.736543319093</v>
      </c>
      <c r="O683" s="57">
        <v>110</v>
      </c>
    </row>
    <row r="684" spans="1:15" ht="18" customHeight="1">
      <c r="A684" s="54" t="s">
        <v>715</v>
      </c>
      <c r="B684" s="56">
        <v>577.79999999999995</v>
      </c>
      <c r="C684" s="56">
        <v>69</v>
      </c>
      <c r="D684" s="57">
        <f t="shared" si="117"/>
        <v>726.42749399999991</v>
      </c>
      <c r="E684" s="57">
        <f t="shared" si="118"/>
        <v>713.58299999999986</v>
      </c>
      <c r="F684" s="57">
        <v>123.5</v>
      </c>
      <c r="G684" s="57">
        <f t="shared" si="119"/>
        <v>804.67826365367989</v>
      </c>
      <c r="H684" s="57">
        <f t="shared" si="120"/>
        <v>788.90025848399989</v>
      </c>
      <c r="I684" s="57">
        <v>108.6</v>
      </c>
      <c r="J684" s="57">
        <f t="shared" si="121"/>
        <v>909.21401688492949</v>
      </c>
      <c r="K684" s="57">
        <f t="shared" si="122"/>
        <v>882.73205522808678</v>
      </c>
      <c r="L684" s="57">
        <v>109.7</v>
      </c>
      <c r="M684" s="57">
        <f t="shared" si="123"/>
        <v>1034.8219333175825</v>
      </c>
      <c r="N684" s="57">
        <f t="shared" si="124"/>
        <v>1004.6814886578471</v>
      </c>
      <c r="O684" s="57">
        <v>110.5</v>
      </c>
    </row>
    <row r="685" spans="1:15" ht="33" customHeight="1">
      <c r="A685" s="54" t="s">
        <v>716</v>
      </c>
      <c r="B685" s="56">
        <v>737.1</v>
      </c>
      <c r="C685" s="56">
        <v>111.5</v>
      </c>
      <c r="D685" s="57">
        <f t="shared" si="117"/>
        <v>919.20055500000001</v>
      </c>
      <c r="E685" s="57">
        <f t="shared" si="118"/>
        <v>902.94749999999999</v>
      </c>
      <c r="F685" s="57">
        <v>122.5</v>
      </c>
      <c r="G685" s="57">
        <f t="shared" si="119"/>
        <v>1025.7175153134003</v>
      </c>
      <c r="H685" s="57">
        <f t="shared" si="120"/>
        <v>1005.6054071700001</v>
      </c>
      <c r="I685" s="57">
        <v>109.4</v>
      </c>
      <c r="J685" s="57">
        <f t="shared" si="121"/>
        <v>1150.5165654015818</v>
      </c>
      <c r="K685" s="57">
        <f t="shared" si="122"/>
        <v>1117.0063741762931</v>
      </c>
      <c r="L685" s="57">
        <v>108.9</v>
      </c>
      <c r="M685" s="57">
        <f t="shared" si="123"/>
        <v>1299.9801724129013</v>
      </c>
      <c r="N685" s="57">
        <f t="shared" si="124"/>
        <v>1262.1166722455353</v>
      </c>
      <c r="O685" s="57">
        <v>109.7</v>
      </c>
    </row>
    <row r="686" spans="1:15" ht="18" customHeight="1">
      <c r="A686" s="54" t="s">
        <v>717</v>
      </c>
      <c r="B686" s="56">
        <v>676.4</v>
      </c>
      <c r="C686" s="56">
        <v>36.9</v>
      </c>
      <c r="D686" s="57">
        <f t="shared" si="117"/>
        <v>868.29332719999991</v>
      </c>
      <c r="E686" s="57">
        <f t="shared" si="118"/>
        <v>852.94039999999995</v>
      </c>
      <c r="F686" s="57">
        <v>126.1</v>
      </c>
      <c r="G686" s="57">
        <f t="shared" si="119"/>
        <v>974.2251131183998</v>
      </c>
      <c r="H686" s="57">
        <f t="shared" si="120"/>
        <v>955.12265991999982</v>
      </c>
      <c r="I686" s="57">
        <v>110</v>
      </c>
      <c r="J686" s="57">
        <f t="shared" si="121"/>
        <v>1089.7487270319796</v>
      </c>
      <c r="K686" s="57">
        <f t="shared" si="122"/>
        <v>1058.0084728465822</v>
      </c>
      <c r="L686" s="57">
        <v>108.6</v>
      </c>
      <c r="M686" s="57">
        <f t="shared" si="123"/>
        <v>1222.3384546499606</v>
      </c>
      <c r="N686" s="57">
        <f t="shared" si="124"/>
        <v>1186.7363637378257</v>
      </c>
      <c r="O686" s="57">
        <v>108.9</v>
      </c>
    </row>
    <row r="687" spans="1:15" ht="18" customHeight="1">
      <c r="A687" s="54" t="s">
        <v>718</v>
      </c>
      <c r="B687" s="56">
        <v>71479.100000000006</v>
      </c>
      <c r="C687" s="56">
        <v>84.7</v>
      </c>
      <c r="D687" s="57">
        <f t="shared" si="117"/>
        <v>90593.326131000009</v>
      </c>
      <c r="E687" s="57">
        <f t="shared" si="118"/>
        <v>88991.479500000016</v>
      </c>
      <c r="F687" s="57">
        <v>124.5</v>
      </c>
      <c r="G687" s="57">
        <f t="shared" si="119"/>
        <v>103493.81577205443</v>
      </c>
      <c r="H687" s="57">
        <f t="shared" si="120"/>
        <v>101464.52526672003</v>
      </c>
      <c r="I687" s="57">
        <v>112</v>
      </c>
      <c r="J687" s="57">
        <f t="shared" si="121"/>
        <v>116618.90148826636</v>
      </c>
      <c r="K687" s="57">
        <f t="shared" si="122"/>
        <v>113222.23445462754</v>
      </c>
      <c r="L687" s="57">
        <v>109.4</v>
      </c>
      <c r="M687" s="57">
        <f t="shared" si="123"/>
        <v>130447.570826745</v>
      </c>
      <c r="N687" s="57">
        <f t="shared" si="124"/>
        <v>126648.12701625728</v>
      </c>
      <c r="O687" s="57">
        <v>108.6</v>
      </c>
    </row>
    <row r="688" spans="1:15" ht="30" customHeight="1">
      <c r="A688" s="54" t="s">
        <v>719</v>
      </c>
      <c r="B688" s="56">
        <v>19.7</v>
      </c>
      <c r="C688" s="56">
        <v>226.4</v>
      </c>
      <c r="D688" s="57">
        <f t="shared" si="117"/>
        <v>24.727321799999999</v>
      </c>
      <c r="E688" s="57">
        <f t="shared" si="118"/>
        <v>24.290099999999999</v>
      </c>
      <c r="F688" s="57">
        <v>123.3</v>
      </c>
      <c r="G688" s="57">
        <f t="shared" si="119"/>
        <v>27.744055059599997</v>
      </c>
      <c r="H688" s="57">
        <f t="shared" si="120"/>
        <v>27.200053979999996</v>
      </c>
      <c r="I688" s="57">
        <v>110</v>
      </c>
      <c r="J688" s="57">
        <f t="shared" si="121"/>
        <v>31.434014382526797</v>
      </c>
      <c r="K688" s="57">
        <f t="shared" si="122"/>
        <v>30.518460565559998</v>
      </c>
      <c r="L688" s="57">
        <v>110</v>
      </c>
      <c r="M688" s="57">
        <f t="shared" si="123"/>
        <v>35.420476086518846</v>
      </c>
      <c r="N688" s="57">
        <f t="shared" si="124"/>
        <v>34.388811734484314</v>
      </c>
      <c r="O688" s="57">
        <v>109.4</v>
      </c>
    </row>
    <row r="689" spans="1:15" ht="30" customHeight="1">
      <c r="A689" s="54" t="s">
        <v>720</v>
      </c>
      <c r="B689" s="56">
        <v>332.1</v>
      </c>
      <c r="C689" s="56">
        <v>156.9</v>
      </c>
      <c r="D689" s="57">
        <f t="shared" si="117"/>
        <v>424.96379459999997</v>
      </c>
      <c r="E689" s="57">
        <f t="shared" si="118"/>
        <v>417.44970000000001</v>
      </c>
      <c r="F689" s="57">
        <v>125.7</v>
      </c>
      <c r="G689" s="57">
        <f t="shared" si="119"/>
        <v>478.97669289366002</v>
      </c>
      <c r="H689" s="57">
        <f t="shared" si="120"/>
        <v>469.58499303299999</v>
      </c>
      <c r="I689" s="57">
        <v>110.5</v>
      </c>
      <c r="J689" s="57">
        <f t="shared" si="121"/>
        <v>545.14732301691913</v>
      </c>
      <c r="K689" s="57">
        <f t="shared" si="122"/>
        <v>529.26924564749436</v>
      </c>
      <c r="L689" s="57">
        <v>110.5</v>
      </c>
      <c r="M689" s="57">
        <f t="shared" si="123"/>
        <v>617.65191697816931</v>
      </c>
      <c r="N689" s="57">
        <f t="shared" si="124"/>
        <v>599.66205531861101</v>
      </c>
      <c r="O689" s="57">
        <v>110</v>
      </c>
    </row>
    <row r="690" spans="1:15" ht="18" customHeight="1">
      <c r="A690" s="54" t="s">
        <v>721</v>
      </c>
      <c r="B690" s="56">
        <v>65.599999999999994</v>
      </c>
      <c r="C690" s="56">
        <v>71.900000000000006</v>
      </c>
      <c r="D690" s="57">
        <f t="shared" si="117"/>
        <v>83.676342399999982</v>
      </c>
      <c r="E690" s="57">
        <f t="shared" si="118"/>
        <v>82.196799999999982</v>
      </c>
      <c r="F690" s="57">
        <v>125.3</v>
      </c>
      <c r="G690" s="57">
        <f t="shared" si="119"/>
        <v>93.628806565055982</v>
      </c>
      <c r="H690" s="57">
        <f t="shared" si="120"/>
        <v>91.792947612799978</v>
      </c>
      <c r="I690" s="57">
        <v>109.7</v>
      </c>
      <c r="J690" s="57">
        <f t="shared" si="121"/>
        <v>105.7921248259224</v>
      </c>
      <c r="K690" s="57">
        <f t="shared" si="122"/>
        <v>102.71080080186641</v>
      </c>
      <c r="L690" s="57">
        <v>109.7</v>
      </c>
      <c r="M690" s="57">
        <f t="shared" si="123"/>
        <v>120.40730687062359</v>
      </c>
      <c r="N690" s="57">
        <f t="shared" si="124"/>
        <v>116.90029793264425</v>
      </c>
      <c r="O690" s="57">
        <v>110.5</v>
      </c>
    </row>
    <row r="691" spans="1:15" ht="39" customHeight="1">
      <c r="A691" s="54" t="s">
        <v>722</v>
      </c>
      <c r="B691" s="56">
        <v>2.5</v>
      </c>
      <c r="C691" s="56">
        <v>0.7</v>
      </c>
      <c r="D691" s="57">
        <f t="shared" si="117"/>
        <v>3.1812499999999999</v>
      </c>
      <c r="E691" s="57">
        <f t="shared" si="118"/>
        <v>3.125</v>
      </c>
      <c r="F691" s="57">
        <v>125</v>
      </c>
      <c r="G691" s="57">
        <f t="shared" si="119"/>
        <v>3.533668875</v>
      </c>
      <c r="H691" s="57">
        <f t="shared" si="120"/>
        <v>3.4643812500000002</v>
      </c>
      <c r="I691" s="57">
        <v>108.9</v>
      </c>
      <c r="J691" s="57">
        <f t="shared" si="121"/>
        <v>4.0036468353750001</v>
      </c>
      <c r="K691" s="57">
        <f t="shared" si="122"/>
        <v>3.8870357625</v>
      </c>
      <c r="L691" s="57">
        <v>110</v>
      </c>
      <c r="M691" s="57">
        <f t="shared" si="123"/>
        <v>4.5237605957585654</v>
      </c>
      <c r="N691" s="57">
        <f t="shared" si="124"/>
        <v>4.3920005784063747</v>
      </c>
      <c r="O691" s="57">
        <v>109.7</v>
      </c>
    </row>
    <row r="692" spans="1:15" ht="18" customHeight="1">
      <c r="A692" s="54" t="s">
        <v>723</v>
      </c>
      <c r="B692" s="56">
        <v>982.5</v>
      </c>
      <c r="C692" s="56">
        <v>76.900000000000006</v>
      </c>
      <c r="D692" s="57">
        <f t="shared" si="117"/>
        <v>1246.2305099999999</v>
      </c>
      <c r="E692" s="57">
        <f t="shared" si="118"/>
        <v>1224.1949999999999</v>
      </c>
      <c r="F692" s="57">
        <v>124.6</v>
      </c>
      <c r="G692" s="57">
        <f t="shared" si="119"/>
        <v>1380.4744605371995</v>
      </c>
      <c r="H692" s="57">
        <f t="shared" si="120"/>
        <v>1353.4063338599997</v>
      </c>
      <c r="I692" s="57">
        <v>108.6</v>
      </c>
      <c r="J692" s="57">
        <f t="shared" si="121"/>
        <v>1571.1870072604136</v>
      </c>
      <c r="K692" s="57">
        <f t="shared" si="122"/>
        <v>1525.4242788936056</v>
      </c>
      <c r="L692" s="57">
        <v>110.5</v>
      </c>
      <c r="M692" s="57">
        <f t="shared" si="123"/>
        <v>1762.3533304337884</v>
      </c>
      <c r="N692" s="57">
        <f t="shared" si="124"/>
        <v>1711.0226509065906</v>
      </c>
      <c r="O692" s="57">
        <f t="shared" ref="O692:O705" si="125">O53</f>
        <v>108.9</v>
      </c>
    </row>
    <row r="693" spans="1:15" ht="30" customHeight="1">
      <c r="A693" s="54" t="s">
        <v>724</v>
      </c>
      <c r="B693" s="56">
        <v>985.6</v>
      </c>
      <c r="C693" s="56">
        <v>110.5</v>
      </c>
      <c r="D693" s="57">
        <f t="shared" si="117"/>
        <v>1239.125888</v>
      </c>
      <c r="E693" s="57">
        <f t="shared" si="118"/>
        <v>1217.2160000000001</v>
      </c>
      <c r="F693" s="57">
        <v>123.5</v>
      </c>
      <c r="G693" s="57">
        <f t="shared" si="119"/>
        <v>1386.50752111872</v>
      </c>
      <c r="H693" s="57">
        <f t="shared" si="120"/>
        <v>1359.3210991359999</v>
      </c>
      <c r="I693" s="57">
        <v>109.7</v>
      </c>
      <c r="J693" s="57">
        <f t="shared" si="121"/>
        <v>1566.6287131872532</v>
      </c>
      <c r="K693" s="57">
        <f t="shared" si="122"/>
        <v>1520.998750667236</v>
      </c>
      <c r="L693" s="57">
        <v>109.7</v>
      </c>
      <c r="M693" s="57">
        <f t="shared" si="123"/>
        <v>1752.3995459969974</v>
      </c>
      <c r="N693" s="57">
        <f t="shared" si="124"/>
        <v>1701.3587825213567</v>
      </c>
      <c r="O693" s="57">
        <f t="shared" si="125"/>
        <v>108.6</v>
      </c>
    </row>
    <row r="694" spans="1:15" ht="29.25" customHeight="1">
      <c r="A694" s="54" t="s">
        <v>725</v>
      </c>
      <c r="B694" s="56">
        <v>440.5</v>
      </c>
      <c r="C694" s="56">
        <v>80</v>
      </c>
      <c r="D694" s="57">
        <f t="shared" si="117"/>
        <v>549.32552499999986</v>
      </c>
      <c r="E694" s="57">
        <f t="shared" si="118"/>
        <v>539.61249999999995</v>
      </c>
      <c r="F694" s="57">
        <v>122.5</v>
      </c>
      <c r="G694" s="57">
        <f t="shared" si="119"/>
        <v>610.17980665949983</v>
      </c>
      <c r="H694" s="57">
        <f t="shared" si="120"/>
        <v>598.21549672499987</v>
      </c>
      <c r="I694" s="57">
        <v>108.9</v>
      </c>
      <c r="J694" s="57">
        <f t="shared" si="121"/>
        <v>684.42038373576133</v>
      </c>
      <c r="K694" s="57">
        <f t="shared" si="122"/>
        <v>664.48580945219544</v>
      </c>
      <c r="L694" s="57">
        <v>108.9</v>
      </c>
      <c r="M694" s="57">
        <f t="shared" si="123"/>
        <v>771.21857680113067</v>
      </c>
      <c r="N694" s="57">
        <f t="shared" si="124"/>
        <v>748.75589980692303</v>
      </c>
      <c r="O694" s="57">
        <f t="shared" si="125"/>
        <v>109.4</v>
      </c>
    </row>
    <row r="695" spans="1:15" ht="18" customHeight="1">
      <c r="A695" s="54" t="s">
        <v>726</v>
      </c>
      <c r="B695" s="56">
        <v>1223</v>
      </c>
      <c r="C695" s="56">
        <v>87.1</v>
      </c>
      <c r="D695" s="57">
        <f t="shared" si="117"/>
        <v>1569.9626539999999</v>
      </c>
      <c r="E695" s="57">
        <f t="shared" si="118"/>
        <v>1542.203</v>
      </c>
      <c r="F695" s="57">
        <v>126.1</v>
      </c>
      <c r="G695" s="57">
        <f t="shared" si="119"/>
        <v>1739.0790310888799</v>
      </c>
      <c r="H695" s="57">
        <f t="shared" si="120"/>
        <v>1704.9794422439998</v>
      </c>
      <c r="I695" s="57">
        <v>108.6</v>
      </c>
      <c r="J695" s="57">
        <f t="shared" si="121"/>
        <v>1945.2990225953993</v>
      </c>
      <c r="K695" s="57">
        <f t="shared" si="122"/>
        <v>1888.6398277625235</v>
      </c>
      <c r="L695" s="57">
        <v>108.6</v>
      </c>
      <c r="M695" s="57">
        <f t="shared" si="123"/>
        <v>2204.0237926005871</v>
      </c>
      <c r="N695" s="57">
        <f t="shared" si="124"/>
        <v>2139.828924854939</v>
      </c>
      <c r="O695" s="57">
        <f t="shared" si="125"/>
        <v>110</v>
      </c>
    </row>
    <row r="696" spans="1:15" ht="18" customHeight="1">
      <c r="A696" s="54" t="s">
        <v>727</v>
      </c>
      <c r="B696" s="56">
        <v>78290.8</v>
      </c>
      <c r="C696" s="56">
        <v>76.7</v>
      </c>
      <c r="D696" s="57">
        <f t="shared" si="117"/>
        <v>99226.542828000005</v>
      </c>
      <c r="E696" s="57">
        <f t="shared" si="118"/>
        <v>97472.046000000002</v>
      </c>
      <c r="F696" s="57">
        <v>124.5</v>
      </c>
      <c r="G696" s="57">
        <f t="shared" si="119"/>
        <v>112344.2917898616</v>
      </c>
      <c r="H696" s="57">
        <f t="shared" si="120"/>
        <v>110141.46253908001</v>
      </c>
      <c r="I696" s="57">
        <v>111</v>
      </c>
      <c r="J696" s="57">
        <f t="shared" si="121"/>
        <v>126591.79487465187</v>
      </c>
      <c r="K696" s="57">
        <f t="shared" si="122"/>
        <v>122904.6552181086</v>
      </c>
      <c r="L696" s="57">
        <v>109.4</v>
      </c>
      <c r="M696" s="57">
        <f t="shared" si="123"/>
        <v>144080.45133658504</v>
      </c>
      <c r="N696" s="57">
        <f t="shared" si="124"/>
        <v>139883.93333649033</v>
      </c>
      <c r="O696" s="57">
        <f t="shared" si="125"/>
        <v>110.5</v>
      </c>
    </row>
    <row r="697" spans="1:15" ht="30" customHeight="1">
      <c r="A697" s="54" t="s">
        <v>728</v>
      </c>
      <c r="B697" s="56">
        <v>703.8</v>
      </c>
      <c r="C697" s="56">
        <v>134.9</v>
      </c>
      <c r="D697" s="57">
        <f t="shared" si="117"/>
        <v>883.40553719999991</v>
      </c>
      <c r="E697" s="57">
        <f t="shared" si="118"/>
        <v>867.78539999999998</v>
      </c>
      <c r="F697" s="57">
        <v>123.3</v>
      </c>
      <c r="G697" s="57">
        <f t="shared" si="119"/>
        <v>988.47779179456802</v>
      </c>
      <c r="H697" s="57">
        <f t="shared" si="120"/>
        <v>969.09587430839997</v>
      </c>
      <c r="I697" s="57">
        <v>109.7</v>
      </c>
      <c r="J697" s="57">
        <f t="shared" si="121"/>
        <v>1119.9453381032456</v>
      </c>
      <c r="K697" s="57">
        <f t="shared" si="122"/>
        <v>1087.3255709740249</v>
      </c>
      <c r="L697" s="57">
        <v>110</v>
      </c>
      <c r="M697" s="57">
        <f t="shared" si="123"/>
        <v>1265.4374369762381</v>
      </c>
      <c r="N697" s="57">
        <f t="shared" si="124"/>
        <v>1228.5800358992603</v>
      </c>
      <c r="O697" s="57">
        <f t="shared" si="125"/>
        <v>109.7</v>
      </c>
    </row>
    <row r="698" spans="1:15" ht="30" customHeight="1">
      <c r="A698" s="54" t="s">
        <v>729</v>
      </c>
      <c r="B698" s="56">
        <v>545</v>
      </c>
      <c r="C698" s="56">
        <v>287.39999999999998</v>
      </c>
      <c r="D698" s="57">
        <f t="shared" si="117"/>
        <v>697.39616999999998</v>
      </c>
      <c r="E698" s="57">
        <f t="shared" si="118"/>
        <v>685.06500000000005</v>
      </c>
      <c r="F698" s="57">
        <v>125.7</v>
      </c>
      <c r="G698" s="57">
        <f t="shared" si="119"/>
        <v>774.65371771260004</v>
      </c>
      <c r="H698" s="57">
        <f t="shared" si="120"/>
        <v>759.4644291300001</v>
      </c>
      <c r="I698" s="57">
        <v>108.9</v>
      </c>
      <c r="J698" s="57">
        <f t="shared" si="121"/>
        <v>881.67212881459579</v>
      </c>
      <c r="K698" s="57">
        <f t="shared" si="122"/>
        <v>855.99235807242303</v>
      </c>
      <c r="L698" s="57">
        <v>110.5</v>
      </c>
      <c r="M698" s="57">
        <f t="shared" si="123"/>
        <v>988.94517672746781</v>
      </c>
      <c r="N698" s="57">
        <f t="shared" si="124"/>
        <v>960.14094827909491</v>
      </c>
      <c r="O698" s="57">
        <f t="shared" si="125"/>
        <v>108.9</v>
      </c>
    </row>
    <row r="699" spans="1:15" ht="35.25" customHeight="1">
      <c r="A699" s="54" t="s">
        <v>730</v>
      </c>
      <c r="B699" s="56">
        <v>221.9</v>
      </c>
      <c r="C699" s="56">
        <v>73.2</v>
      </c>
      <c r="D699" s="57">
        <f t="shared" si="117"/>
        <v>283.04543260000003</v>
      </c>
      <c r="E699" s="57">
        <f t="shared" si="118"/>
        <v>278.04070000000002</v>
      </c>
      <c r="F699" s="57">
        <v>125.3</v>
      </c>
      <c r="G699" s="57">
        <f t="shared" si="119"/>
        <v>313.53508659967201</v>
      </c>
      <c r="H699" s="57">
        <f t="shared" si="120"/>
        <v>307.38733980360001</v>
      </c>
      <c r="I699" s="57">
        <v>108.6</v>
      </c>
      <c r="J699" s="57">
        <f t="shared" si="121"/>
        <v>360.07937020539333</v>
      </c>
      <c r="K699" s="57">
        <f t="shared" si="122"/>
        <v>349.5916215586343</v>
      </c>
      <c r="L699" s="57">
        <v>111.5</v>
      </c>
      <c r="M699" s="57">
        <f t="shared" si="123"/>
        <v>402.77758192434885</v>
      </c>
      <c r="N699" s="57">
        <f t="shared" si="124"/>
        <v>391.04619604305714</v>
      </c>
      <c r="O699" s="57">
        <f t="shared" si="125"/>
        <v>108.6</v>
      </c>
    </row>
    <row r="700" spans="1:15" ht="30" customHeight="1">
      <c r="A700" s="54" t="s">
        <v>731</v>
      </c>
      <c r="B700" s="56">
        <v>547.5</v>
      </c>
      <c r="C700" s="56">
        <v>130.30000000000001</v>
      </c>
      <c r="D700" s="57">
        <f t="shared" si="117"/>
        <v>696.69375000000002</v>
      </c>
      <c r="E700" s="57">
        <f t="shared" si="118"/>
        <v>684.375</v>
      </c>
      <c r="F700" s="57">
        <v>125</v>
      </c>
      <c r="G700" s="57">
        <f t="shared" si="119"/>
        <v>777.42662175000009</v>
      </c>
      <c r="H700" s="57">
        <f t="shared" si="120"/>
        <v>762.18296250000003</v>
      </c>
      <c r="I700" s="57">
        <v>109.4</v>
      </c>
      <c r="J700" s="57">
        <f t="shared" si="121"/>
        <v>880.82436244275004</v>
      </c>
      <c r="K700" s="57">
        <f t="shared" si="122"/>
        <v>855.16928392500006</v>
      </c>
      <c r="L700" s="57">
        <v>110</v>
      </c>
      <c r="M700" s="57">
        <f t="shared" si="123"/>
        <v>992.53050808773969</v>
      </c>
      <c r="N700" s="57">
        <f t="shared" si="124"/>
        <v>963.6218525123686</v>
      </c>
      <c r="O700" s="57">
        <f t="shared" si="125"/>
        <v>109.4</v>
      </c>
    </row>
    <row r="701" spans="1:15" ht="30" customHeight="1">
      <c r="A701" s="54" t="s">
        <v>732</v>
      </c>
      <c r="B701" s="56">
        <v>452.2</v>
      </c>
      <c r="C701" s="56">
        <v>134.19999999999999</v>
      </c>
      <c r="D701" s="57">
        <f t="shared" si="117"/>
        <v>576.80551879999996</v>
      </c>
      <c r="E701" s="57">
        <f t="shared" si="118"/>
        <v>566.60659999999996</v>
      </c>
      <c r="F701" s="57">
        <v>125.3</v>
      </c>
      <c r="G701" s="57">
        <f t="shared" si="119"/>
        <v>647.17579209360008</v>
      </c>
      <c r="H701" s="57">
        <f t="shared" si="120"/>
        <v>634.48607068000001</v>
      </c>
      <c r="I701" s="57">
        <v>110</v>
      </c>
      <c r="J701" s="57">
        <f t="shared" si="121"/>
        <v>736.58312777133108</v>
      </c>
      <c r="K701" s="57">
        <f t="shared" si="122"/>
        <v>715.12925026342816</v>
      </c>
      <c r="L701" s="57">
        <v>110.5</v>
      </c>
      <c r="M701" s="57">
        <f t="shared" si="123"/>
        <v>822.4097938192466</v>
      </c>
      <c r="N701" s="57">
        <f t="shared" si="124"/>
        <v>798.45611050412288</v>
      </c>
      <c r="O701" s="57">
        <f t="shared" si="125"/>
        <v>108.4</v>
      </c>
    </row>
    <row r="702" spans="1:15" ht="29.25" customHeight="1">
      <c r="A702" s="54" t="s">
        <v>733</v>
      </c>
      <c r="B702" s="56">
        <v>481.7</v>
      </c>
      <c r="C702" s="56">
        <v>92.2</v>
      </c>
      <c r="D702" s="57">
        <f t="shared" si="117"/>
        <v>612.96325000000002</v>
      </c>
      <c r="E702" s="57">
        <f t="shared" si="118"/>
        <v>602.125</v>
      </c>
      <c r="F702" s="57">
        <v>125</v>
      </c>
      <c r="G702" s="57">
        <f t="shared" si="119"/>
        <v>687.74476649999997</v>
      </c>
      <c r="H702" s="57">
        <f t="shared" si="120"/>
        <v>674.25957500000004</v>
      </c>
      <c r="I702" s="57">
        <f>I501</f>
        <v>110</v>
      </c>
      <c r="J702" s="57">
        <f t="shared" si="121"/>
        <v>779.21482044449988</v>
      </c>
      <c r="K702" s="57">
        <f t="shared" si="122"/>
        <v>756.51924314999997</v>
      </c>
      <c r="L702" s="57">
        <f>L53</f>
        <v>110</v>
      </c>
      <c r="M702" s="57">
        <f t="shared" si="123"/>
        <v>870.81152258775091</v>
      </c>
      <c r="N702" s="57">
        <f t="shared" si="124"/>
        <v>845.44808018228241</v>
      </c>
      <c r="O702" s="57">
        <f t="shared" si="125"/>
        <v>108.5</v>
      </c>
    </row>
    <row r="703" spans="1:15" ht="18" customHeight="1">
      <c r="A703" s="54" t="s">
        <v>734</v>
      </c>
      <c r="B703" s="56">
        <v>125.4</v>
      </c>
      <c r="C703" s="56">
        <v>7.9</v>
      </c>
      <c r="D703" s="57">
        <f t="shared" si="117"/>
        <v>159.06087120000001</v>
      </c>
      <c r="E703" s="57">
        <f t="shared" si="118"/>
        <v>156.2484</v>
      </c>
      <c r="F703" s="57">
        <v>124.6</v>
      </c>
      <c r="G703" s="57">
        <f t="shared" si="119"/>
        <v>178.46629748640001</v>
      </c>
      <c r="H703" s="57">
        <f t="shared" si="120"/>
        <v>174.96695832</v>
      </c>
      <c r="I703" s="57">
        <f>I502</f>
        <v>110</v>
      </c>
      <c r="J703" s="57">
        <f t="shared" si="121"/>
        <v>203.12141648414618</v>
      </c>
      <c r="K703" s="57">
        <f t="shared" si="122"/>
        <v>197.20525872247202</v>
      </c>
      <c r="L703" s="57">
        <f>L54</f>
        <v>110.5</v>
      </c>
      <c r="M703" s="57">
        <f t="shared" si="123"/>
        <v>229.92734981755896</v>
      </c>
      <c r="N703" s="57">
        <f t="shared" si="124"/>
        <v>223.23043671607667</v>
      </c>
      <c r="O703" s="57">
        <f t="shared" si="125"/>
        <v>109.9</v>
      </c>
    </row>
    <row r="704" spans="1:15" ht="18" customHeight="1">
      <c r="A704" s="54" t="s">
        <v>735</v>
      </c>
      <c r="B704" s="56">
        <v>3152.5</v>
      </c>
      <c r="C704" s="56">
        <v>72.7</v>
      </c>
      <c r="D704" s="57">
        <f t="shared" si="117"/>
        <v>3963.4175749999999</v>
      </c>
      <c r="E704" s="57">
        <f t="shared" si="118"/>
        <v>3893.3375000000001</v>
      </c>
      <c r="F704" s="57">
        <v>123.5</v>
      </c>
      <c r="G704" s="57">
        <f t="shared" si="119"/>
        <v>4467.1679487824995</v>
      </c>
      <c r="H704" s="57">
        <f t="shared" si="120"/>
        <v>4379.5764203749995</v>
      </c>
      <c r="I704" s="57">
        <f>I503</f>
        <v>110.5</v>
      </c>
      <c r="J704" s="57">
        <f t="shared" si="121"/>
        <v>5047.4977370088345</v>
      </c>
      <c r="K704" s="57">
        <f t="shared" si="122"/>
        <v>4900.4832398144026</v>
      </c>
      <c r="L704" s="57">
        <f>L55</f>
        <v>109.7</v>
      </c>
      <c r="M704" s="57">
        <f t="shared" si="123"/>
        <v>5703.2181680236527</v>
      </c>
      <c r="N704" s="57">
        <f t="shared" si="124"/>
        <v>5537.1050174986922</v>
      </c>
      <c r="O704" s="57">
        <f t="shared" si="125"/>
        <v>109.7</v>
      </c>
    </row>
    <row r="705" spans="1:15" ht="18" customHeight="1">
      <c r="A705" s="54" t="s">
        <v>736</v>
      </c>
      <c r="B705" s="56">
        <v>3483</v>
      </c>
      <c r="C705" s="56">
        <v>61.4</v>
      </c>
      <c r="D705" s="57">
        <f t="shared" si="117"/>
        <v>4343.4751500000002</v>
      </c>
      <c r="E705" s="57">
        <f t="shared" si="118"/>
        <v>4266.6750000000002</v>
      </c>
      <c r="F705" s="57">
        <v>122.5</v>
      </c>
      <c r="G705" s="57">
        <f t="shared" si="119"/>
        <v>4860.0880843410005</v>
      </c>
      <c r="H705" s="57">
        <f t="shared" si="120"/>
        <v>4764.7922395500009</v>
      </c>
      <c r="I705" s="57">
        <f>I504</f>
        <v>109.7</v>
      </c>
      <c r="J705" s="57">
        <f t="shared" si="121"/>
        <v>5451.4150015627702</v>
      </c>
      <c r="K705" s="57">
        <f t="shared" si="122"/>
        <v>5292.6359238473497</v>
      </c>
      <c r="L705" s="57">
        <f>L56</f>
        <v>108.9</v>
      </c>
      <c r="M705" s="57">
        <f t="shared" si="123"/>
        <v>6114.6886648029122</v>
      </c>
      <c r="N705" s="57">
        <f t="shared" si="124"/>
        <v>5936.5909367018567</v>
      </c>
      <c r="O705" s="57">
        <f t="shared" si="125"/>
        <v>108.9</v>
      </c>
    </row>
    <row r="706" spans="1:15" ht="25.5" customHeight="1">
      <c r="A706" s="684" t="s">
        <v>737</v>
      </c>
      <c r="B706" s="685"/>
      <c r="C706" s="685"/>
      <c r="D706" s="685"/>
      <c r="E706" s="685"/>
      <c r="F706" s="685"/>
      <c r="G706" s="685"/>
      <c r="H706" s="685"/>
      <c r="I706" s="685"/>
      <c r="J706" s="685"/>
      <c r="K706" s="685"/>
      <c r="L706" s="685"/>
      <c r="M706" s="685"/>
      <c r="N706" s="685"/>
      <c r="O706" s="686"/>
    </row>
    <row r="707" spans="1:15" ht="18" customHeight="1">
      <c r="A707" s="51" t="s">
        <v>58</v>
      </c>
      <c r="B707" s="52">
        <v>88623</v>
      </c>
      <c r="C707" s="52">
        <v>106.6</v>
      </c>
      <c r="D707" s="53">
        <f>SUM(D708:D726)</f>
        <v>112708.1128948</v>
      </c>
      <c r="E707" s="53">
        <f>SUM(E708:E726)</f>
        <v>110715.23859999998</v>
      </c>
      <c r="F707" s="53">
        <f>E707/B707*100</f>
        <v>124.92833530799001</v>
      </c>
      <c r="G707" s="53">
        <f>SUM(G708:G726)</f>
        <v>125275.85996719857</v>
      </c>
      <c r="H707" s="53">
        <f>SUM(H708:H726)</f>
        <v>122819.47055607699</v>
      </c>
      <c r="I707" s="53">
        <f>H707/D707*100</f>
        <v>108.97127757849587</v>
      </c>
      <c r="J707" s="53">
        <f>SUM(J708:J726)</f>
        <v>141148.44896846046</v>
      </c>
      <c r="K707" s="53">
        <f>SUM(K708:K726)</f>
        <v>137037.32909559266</v>
      </c>
      <c r="L707" s="53">
        <f>K707/G707*100</f>
        <v>109.38845610916073</v>
      </c>
      <c r="M707" s="53">
        <f>SUM(M708:M726)</f>
        <v>158977.46272331677</v>
      </c>
      <c r="N707" s="53">
        <f>SUM(N708:N726)</f>
        <v>154347.05118768621</v>
      </c>
      <c r="O707" s="53">
        <f>N707/J707*100</f>
        <v>109.35086592568577</v>
      </c>
    </row>
    <row r="708" spans="1:15" ht="18" customHeight="1">
      <c r="A708" s="54" t="s">
        <v>738</v>
      </c>
      <c r="B708" s="55">
        <v>34809.9</v>
      </c>
      <c r="C708" s="55">
        <v>121.7</v>
      </c>
      <c r="D708" s="57">
        <f t="shared" ref="D708:D726" si="126">E708*101.8/100</f>
        <v>44118.415358999999</v>
      </c>
      <c r="E708" s="57">
        <f t="shared" ref="E708:E726" si="127">B708*F708/100</f>
        <v>43338.325499999999</v>
      </c>
      <c r="F708" s="57">
        <v>124.5</v>
      </c>
      <c r="G708" s="57">
        <f t="shared" ref="G708:G726" si="128">H708*102/100</f>
        <v>49230.857330800929</v>
      </c>
      <c r="H708" s="57">
        <f t="shared" ref="H708:H726" si="129">D708*I708/100</f>
        <v>48265.546402746004</v>
      </c>
      <c r="I708" s="57">
        <v>109.4</v>
      </c>
      <c r="J708" s="57">
        <f t="shared" ref="J708:J726" si="130">K708*103/100</f>
        <v>55778.56135579745</v>
      </c>
      <c r="K708" s="57">
        <f t="shared" ref="K708:K726" si="131">G708*L708/100</f>
        <v>54153.943063881023</v>
      </c>
      <c r="L708" s="57">
        <f t="shared" ref="L708:L726" si="132">L53</f>
        <v>110</v>
      </c>
      <c r="M708" s="57">
        <f t="shared" ref="M708:M726" si="133">N708*103/100</f>
        <v>62565.13891595733</v>
      </c>
      <c r="N708" s="57">
        <f t="shared" ref="N708:N726" si="134">J708*O708/100</f>
        <v>60742.853316463428</v>
      </c>
      <c r="O708" s="57">
        <f t="shared" ref="O708:O726" si="135">O53</f>
        <v>108.9</v>
      </c>
    </row>
    <row r="709" spans="1:15" ht="30" customHeight="1">
      <c r="A709" s="54" t="s">
        <v>739</v>
      </c>
      <c r="B709" s="55">
        <v>1493.3</v>
      </c>
      <c r="C709" s="55">
        <v>103.1</v>
      </c>
      <c r="D709" s="57">
        <f t="shared" si="126"/>
        <v>1874.3812001999997</v>
      </c>
      <c r="E709" s="57">
        <f t="shared" si="127"/>
        <v>1841.2388999999998</v>
      </c>
      <c r="F709" s="57">
        <v>123.3</v>
      </c>
      <c r="G709" s="57">
        <f t="shared" si="128"/>
        <v>2103.0557066243996</v>
      </c>
      <c r="H709" s="57">
        <f t="shared" si="129"/>
        <v>2061.8193202199996</v>
      </c>
      <c r="I709" s="57">
        <v>110</v>
      </c>
      <c r="J709" s="57">
        <f t="shared" si="130"/>
        <v>2393.5928524945602</v>
      </c>
      <c r="K709" s="57">
        <f t="shared" si="131"/>
        <v>2323.8765558199616</v>
      </c>
      <c r="L709" s="57">
        <f t="shared" si="132"/>
        <v>110.5</v>
      </c>
      <c r="M709" s="57">
        <f t="shared" si="133"/>
        <v>2677.4250929433647</v>
      </c>
      <c r="N709" s="57">
        <f t="shared" si="134"/>
        <v>2599.4418378090922</v>
      </c>
      <c r="O709" s="57">
        <f t="shared" si="135"/>
        <v>108.6</v>
      </c>
    </row>
    <row r="710" spans="1:15" ht="18" customHeight="1">
      <c r="A710" s="54" t="s">
        <v>740</v>
      </c>
      <c r="B710" s="56">
        <v>0</v>
      </c>
      <c r="C710" s="56">
        <v>0</v>
      </c>
      <c r="D710" s="57">
        <f t="shared" si="126"/>
        <v>0</v>
      </c>
      <c r="E710" s="57">
        <f t="shared" si="127"/>
        <v>0</v>
      </c>
      <c r="F710" s="57">
        <v>0</v>
      </c>
      <c r="G710" s="57">
        <f t="shared" si="128"/>
        <v>0</v>
      </c>
      <c r="H710" s="57">
        <f t="shared" si="129"/>
        <v>0</v>
      </c>
      <c r="I710" s="57">
        <v>0</v>
      </c>
      <c r="J710" s="57">
        <f t="shared" si="130"/>
        <v>0</v>
      </c>
      <c r="K710" s="57">
        <f t="shared" si="131"/>
        <v>0</v>
      </c>
      <c r="L710" s="57">
        <v>0</v>
      </c>
      <c r="M710" s="57">
        <f t="shared" si="133"/>
        <v>0</v>
      </c>
      <c r="N710" s="57">
        <f t="shared" si="134"/>
        <v>0</v>
      </c>
      <c r="O710" s="57">
        <v>0</v>
      </c>
    </row>
    <row r="711" spans="1:15" ht="30" customHeight="1">
      <c r="A711" s="54" t="s">
        <v>741</v>
      </c>
      <c r="B711" s="56">
        <v>637.6</v>
      </c>
      <c r="C711" s="56">
        <v>101.9</v>
      </c>
      <c r="D711" s="57">
        <f t="shared" si="126"/>
        <v>813.29323039999986</v>
      </c>
      <c r="E711" s="57">
        <f t="shared" si="127"/>
        <v>798.91279999999995</v>
      </c>
      <c r="F711" s="57">
        <v>125.3</v>
      </c>
      <c r="G711" s="57">
        <f t="shared" si="128"/>
        <v>910.02632722377587</v>
      </c>
      <c r="H711" s="57">
        <f t="shared" si="129"/>
        <v>892.18267374879986</v>
      </c>
      <c r="I711" s="57">
        <v>109.7</v>
      </c>
      <c r="J711" s="57">
        <f t="shared" si="130"/>
        <v>1020.7492304570926</v>
      </c>
      <c r="K711" s="57">
        <f t="shared" si="131"/>
        <v>991.01867034669192</v>
      </c>
      <c r="L711" s="57">
        <f t="shared" si="132"/>
        <v>108.9</v>
      </c>
      <c r="M711" s="57">
        <f t="shared" si="133"/>
        <v>1156.5088781078859</v>
      </c>
      <c r="N711" s="57">
        <f t="shared" si="134"/>
        <v>1122.8241535028019</v>
      </c>
      <c r="O711" s="57">
        <f t="shared" si="135"/>
        <v>110</v>
      </c>
    </row>
    <row r="712" spans="1:15" ht="40.5" customHeight="1">
      <c r="A712" s="54" t="s">
        <v>742</v>
      </c>
      <c r="B712" s="56">
        <v>397.7</v>
      </c>
      <c r="C712" s="56">
        <v>117.7</v>
      </c>
      <c r="D712" s="57">
        <f t="shared" si="126"/>
        <v>506.07324999999997</v>
      </c>
      <c r="E712" s="57">
        <f t="shared" si="127"/>
        <v>497.125</v>
      </c>
      <c r="F712" s="57">
        <v>125</v>
      </c>
      <c r="G712" s="57">
        <f t="shared" si="128"/>
        <v>562.13604463499996</v>
      </c>
      <c r="H712" s="57">
        <f t="shared" si="129"/>
        <v>551.11376925000002</v>
      </c>
      <c r="I712" s="57">
        <v>108.9</v>
      </c>
      <c r="J712" s="57">
        <f t="shared" si="130"/>
        <v>628.79413680781818</v>
      </c>
      <c r="K712" s="57">
        <f t="shared" si="131"/>
        <v>610.47974447360991</v>
      </c>
      <c r="L712" s="57">
        <f t="shared" si="132"/>
        <v>108.6</v>
      </c>
      <c r="M712" s="57">
        <f t="shared" si="133"/>
        <v>715.66204680781823</v>
      </c>
      <c r="N712" s="57">
        <f t="shared" si="134"/>
        <v>694.81752117263909</v>
      </c>
      <c r="O712" s="57">
        <f t="shared" si="135"/>
        <v>110.5</v>
      </c>
    </row>
    <row r="713" spans="1:15" ht="39" customHeight="1">
      <c r="A713" s="54" t="s">
        <v>743</v>
      </c>
      <c r="B713" s="56">
        <v>3.5</v>
      </c>
      <c r="C713" s="56">
        <v>0.4</v>
      </c>
      <c r="D713" s="57">
        <f t="shared" si="126"/>
        <v>4.4394979999999995</v>
      </c>
      <c r="E713" s="57">
        <f t="shared" si="127"/>
        <v>4.3609999999999998</v>
      </c>
      <c r="F713" s="57">
        <v>124.6</v>
      </c>
      <c r="G713" s="57">
        <f t="shared" si="128"/>
        <v>4.9177207245599996</v>
      </c>
      <c r="H713" s="57">
        <f t="shared" si="129"/>
        <v>4.8212948279999992</v>
      </c>
      <c r="I713" s="57">
        <v>108.6</v>
      </c>
      <c r="J713" s="57">
        <f t="shared" si="130"/>
        <v>5.5413860668486983</v>
      </c>
      <c r="K713" s="57">
        <f t="shared" si="131"/>
        <v>5.3799864726686391</v>
      </c>
      <c r="L713" s="57">
        <f t="shared" si="132"/>
        <v>109.4</v>
      </c>
      <c r="M713" s="57">
        <f t="shared" si="133"/>
        <v>6.2612675307930123</v>
      </c>
      <c r="N713" s="57">
        <f t="shared" si="134"/>
        <v>6.0789005153330216</v>
      </c>
      <c r="O713" s="57">
        <f t="shared" si="135"/>
        <v>109.7</v>
      </c>
    </row>
    <row r="714" spans="1:15" ht="18" customHeight="1">
      <c r="A714" s="54" t="s">
        <v>744</v>
      </c>
      <c r="B714" s="56">
        <v>121.9</v>
      </c>
      <c r="C714" s="56">
        <v>102</v>
      </c>
      <c r="D714" s="57">
        <f t="shared" si="126"/>
        <v>153.256337</v>
      </c>
      <c r="E714" s="57">
        <f t="shared" si="127"/>
        <v>150.54650000000001</v>
      </c>
      <c r="F714" s="57">
        <v>123.5</v>
      </c>
      <c r="G714" s="57">
        <f t="shared" si="128"/>
        <v>171.48464572278002</v>
      </c>
      <c r="H714" s="57">
        <f t="shared" si="129"/>
        <v>168.12220168900001</v>
      </c>
      <c r="I714" s="57">
        <v>109.7</v>
      </c>
      <c r="J714" s="57">
        <f t="shared" si="130"/>
        <v>194.29210360390979</v>
      </c>
      <c r="K714" s="57">
        <f t="shared" si="131"/>
        <v>188.63311029505803</v>
      </c>
      <c r="L714" s="57">
        <f t="shared" si="132"/>
        <v>110</v>
      </c>
      <c r="M714" s="57">
        <f t="shared" si="133"/>
        <v>217.93162384939748</v>
      </c>
      <c r="N714" s="57">
        <f t="shared" si="134"/>
        <v>211.58410082465775</v>
      </c>
      <c r="O714" s="57">
        <f t="shared" si="135"/>
        <v>108.9</v>
      </c>
    </row>
    <row r="715" spans="1:15" ht="38.25" customHeight="1">
      <c r="A715" s="54" t="s">
        <v>745</v>
      </c>
      <c r="B715" s="56">
        <v>0</v>
      </c>
      <c r="C715" s="56">
        <v>0</v>
      </c>
      <c r="D715" s="57">
        <f t="shared" si="126"/>
        <v>0</v>
      </c>
      <c r="E715" s="57">
        <f t="shared" si="127"/>
        <v>0</v>
      </c>
      <c r="F715" s="57">
        <v>0</v>
      </c>
      <c r="G715" s="57">
        <f t="shared" si="128"/>
        <v>0</v>
      </c>
      <c r="H715" s="57">
        <f t="shared" si="129"/>
        <v>0</v>
      </c>
      <c r="I715" s="57">
        <v>0</v>
      </c>
      <c r="J715" s="57">
        <f t="shared" si="130"/>
        <v>0</v>
      </c>
      <c r="K715" s="57">
        <f t="shared" si="131"/>
        <v>0</v>
      </c>
      <c r="L715" s="57">
        <v>0</v>
      </c>
      <c r="M715" s="57">
        <f t="shared" si="133"/>
        <v>0</v>
      </c>
      <c r="N715" s="57">
        <f t="shared" si="134"/>
        <v>0</v>
      </c>
      <c r="O715" s="57">
        <v>0</v>
      </c>
    </row>
    <row r="716" spans="1:15" ht="30" customHeight="1">
      <c r="A716" s="54" t="s">
        <v>746</v>
      </c>
      <c r="B716" s="56">
        <v>115</v>
      </c>
      <c r="C716" s="56">
        <v>44.7</v>
      </c>
      <c r="D716" s="57">
        <f t="shared" si="126"/>
        <v>147.62526999999997</v>
      </c>
      <c r="E716" s="57">
        <f t="shared" si="127"/>
        <v>145.01499999999999</v>
      </c>
      <c r="F716" s="57">
        <v>126.1</v>
      </c>
      <c r="G716" s="57">
        <f t="shared" si="128"/>
        <v>163.52746408439995</v>
      </c>
      <c r="H716" s="57">
        <f t="shared" si="129"/>
        <v>160.32104321999995</v>
      </c>
      <c r="I716" s="57">
        <v>108.6</v>
      </c>
      <c r="J716" s="57">
        <f t="shared" si="130"/>
        <v>184.77131694360435</v>
      </c>
      <c r="K716" s="57">
        <f t="shared" si="131"/>
        <v>179.38962810058675</v>
      </c>
      <c r="L716" s="57">
        <f t="shared" si="132"/>
        <v>109.7</v>
      </c>
      <c r="M716" s="57">
        <f t="shared" si="133"/>
        <v>208.20401535839224</v>
      </c>
      <c r="N716" s="57">
        <f t="shared" si="134"/>
        <v>202.13982073630316</v>
      </c>
      <c r="O716" s="57">
        <f t="shared" si="135"/>
        <v>109.4</v>
      </c>
    </row>
    <row r="717" spans="1:15" ht="30" customHeight="1">
      <c r="A717" s="54" t="s">
        <v>747</v>
      </c>
      <c r="B717" s="56">
        <v>1060</v>
      </c>
      <c r="C717" s="56">
        <v>122.3</v>
      </c>
      <c r="D717" s="57">
        <f t="shared" si="126"/>
        <v>1343.4546</v>
      </c>
      <c r="E717" s="57">
        <f t="shared" si="127"/>
        <v>1319.7</v>
      </c>
      <c r="F717" s="57">
        <v>124.5</v>
      </c>
      <c r="G717" s="57">
        <f t="shared" si="128"/>
        <v>1499.1341190480002</v>
      </c>
      <c r="H717" s="57">
        <f t="shared" si="129"/>
        <v>1469.7393324000002</v>
      </c>
      <c r="I717" s="57">
        <v>109.4</v>
      </c>
      <c r="J717" s="57">
        <f t="shared" si="130"/>
        <v>1698.5189568813844</v>
      </c>
      <c r="K717" s="57">
        <f t="shared" si="131"/>
        <v>1649.0475309528003</v>
      </c>
      <c r="L717" s="57">
        <f t="shared" si="132"/>
        <v>110</v>
      </c>
      <c r="M717" s="57">
        <f t="shared" si="133"/>
        <v>1896.4303857372036</v>
      </c>
      <c r="N717" s="57">
        <f t="shared" si="134"/>
        <v>1841.1945492594209</v>
      </c>
      <c r="O717" s="57">
        <f t="shared" si="135"/>
        <v>108.4</v>
      </c>
    </row>
    <row r="718" spans="1:15" ht="30" customHeight="1">
      <c r="A718" s="54" t="s">
        <v>748</v>
      </c>
      <c r="B718" s="56">
        <v>217.9</v>
      </c>
      <c r="C718" s="56">
        <v>100.5</v>
      </c>
      <c r="D718" s="57">
        <f t="shared" si="126"/>
        <v>273.50677259999998</v>
      </c>
      <c r="E718" s="57">
        <f t="shared" si="127"/>
        <v>268.67070000000001</v>
      </c>
      <c r="F718" s="57">
        <v>123.3</v>
      </c>
      <c r="G718" s="57">
        <f t="shared" si="128"/>
        <v>306.03766813304395</v>
      </c>
      <c r="H718" s="57">
        <f t="shared" si="129"/>
        <v>300.03692954219997</v>
      </c>
      <c r="I718" s="57">
        <v>109.7</v>
      </c>
      <c r="J718" s="57">
        <f t="shared" si="130"/>
        <v>348.31677198562397</v>
      </c>
      <c r="K718" s="57">
        <f t="shared" si="131"/>
        <v>338.17162328701357</v>
      </c>
      <c r="L718" s="57">
        <f t="shared" si="132"/>
        <v>110.5</v>
      </c>
      <c r="M718" s="57">
        <f t="shared" si="133"/>
        <v>389.26140853253412</v>
      </c>
      <c r="N718" s="57">
        <f t="shared" si="134"/>
        <v>377.92369760440204</v>
      </c>
      <c r="O718" s="57">
        <f t="shared" si="135"/>
        <v>108.5</v>
      </c>
    </row>
    <row r="719" spans="1:15" ht="30" customHeight="1">
      <c r="A719" s="54" t="s">
        <v>749</v>
      </c>
      <c r="B719" s="56">
        <v>0</v>
      </c>
      <c r="C719" s="56">
        <v>0</v>
      </c>
      <c r="D719" s="57">
        <f t="shared" si="126"/>
        <v>0</v>
      </c>
      <c r="E719" s="57">
        <f t="shared" si="127"/>
        <v>0</v>
      </c>
      <c r="F719" s="57">
        <v>0</v>
      </c>
      <c r="G719" s="57">
        <f t="shared" si="128"/>
        <v>0</v>
      </c>
      <c r="H719" s="57">
        <f t="shared" si="129"/>
        <v>0</v>
      </c>
      <c r="I719" s="57">
        <v>0</v>
      </c>
      <c r="J719" s="57">
        <f t="shared" si="130"/>
        <v>0</v>
      </c>
      <c r="K719" s="57">
        <f t="shared" si="131"/>
        <v>0</v>
      </c>
      <c r="L719" s="57">
        <v>0</v>
      </c>
      <c r="M719" s="57">
        <f t="shared" si="133"/>
        <v>0</v>
      </c>
      <c r="N719" s="57">
        <f t="shared" si="134"/>
        <v>0</v>
      </c>
      <c r="O719" s="57">
        <v>0</v>
      </c>
    </row>
    <row r="720" spans="1:15" ht="18" customHeight="1">
      <c r="A720" s="54" t="s">
        <v>750</v>
      </c>
      <c r="B720" s="56">
        <v>48962</v>
      </c>
      <c r="C720" s="56">
        <v>100.5</v>
      </c>
      <c r="D720" s="57">
        <f t="shared" si="126"/>
        <v>62453.674947999993</v>
      </c>
      <c r="E720" s="57">
        <f t="shared" si="127"/>
        <v>61349.385999999999</v>
      </c>
      <c r="F720" s="57">
        <v>125.3</v>
      </c>
      <c r="G720" s="57">
        <f t="shared" si="128"/>
        <v>69181.184813398548</v>
      </c>
      <c r="H720" s="57">
        <f t="shared" si="129"/>
        <v>67824.690993527984</v>
      </c>
      <c r="I720" s="57">
        <v>108.6</v>
      </c>
      <c r="J720" s="57">
        <f t="shared" si="130"/>
        <v>77598.45956964475</v>
      </c>
      <c r="K720" s="57">
        <f t="shared" si="131"/>
        <v>75338.310261791019</v>
      </c>
      <c r="L720" s="57">
        <f t="shared" si="132"/>
        <v>108.9</v>
      </c>
      <c r="M720" s="57">
        <f t="shared" si="133"/>
        <v>87679.275452337315</v>
      </c>
      <c r="N720" s="57">
        <f t="shared" si="134"/>
        <v>85125.510147900306</v>
      </c>
      <c r="O720" s="57">
        <f t="shared" si="135"/>
        <v>109.7</v>
      </c>
    </row>
    <row r="721" spans="1:15" ht="18" customHeight="1">
      <c r="A721" s="54" t="s">
        <v>751</v>
      </c>
      <c r="B721" s="56">
        <v>143.4</v>
      </c>
      <c r="C721" s="56">
        <v>0</v>
      </c>
      <c r="D721" s="57">
        <f t="shared" si="126"/>
        <v>182.47649999999999</v>
      </c>
      <c r="E721" s="57">
        <f t="shared" si="127"/>
        <v>179.25</v>
      </c>
      <c r="F721" s="57">
        <v>125</v>
      </c>
      <c r="G721" s="57">
        <f t="shared" si="128"/>
        <v>203.62187682000004</v>
      </c>
      <c r="H721" s="57">
        <f t="shared" si="129"/>
        <v>199.62929100000002</v>
      </c>
      <c r="I721" s="57">
        <v>109.4</v>
      </c>
      <c r="J721" s="57">
        <f t="shared" si="130"/>
        <v>227.76735897331565</v>
      </c>
      <c r="K721" s="57">
        <f t="shared" si="131"/>
        <v>221.13335822652004</v>
      </c>
      <c r="L721" s="57">
        <f t="shared" si="132"/>
        <v>108.6</v>
      </c>
      <c r="M721" s="57">
        <f t="shared" si="133"/>
        <v>255.47981353959898</v>
      </c>
      <c r="N721" s="57">
        <f t="shared" si="134"/>
        <v>248.03865392194075</v>
      </c>
      <c r="O721" s="57">
        <f t="shared" si="135"/>
        <v>108.9</v>
      </c>
    </row>
    <row r="722" spans="1:15" ht="40.5" customHeight="1">
      <c r="A722" s="54" t="s">
        <v>752</v>
      </c>
      <c r="B722" s="56">
        <v>70</v>
      </c>
      <c r="C722" s="56">
        <v>116.7</v>
      </c>
      <c r="D722" s="57">
        <f t="shared" si="126"/>
        <v>88.789959999999994</v>
      </c>
      <c r="E722" s="57">
        <f t="shared" si="127"/>
        <v>87.22</v>
      </c>
      <c r="F722" s="57">
        <v>124.6</v>
      </c>
      <c r="G722" s="57">
        <f t="shared" si="128"/>
        <v>99.622335119999988</v>
      </c>
      <c r="H722" s="57">
        <f t="shared" si="129"/>
        <v>97.668955999999994</v>
      </c>
      <c r="I722" s="57">
        <v>110</v>
      </c>
      <c r="J722" s="57">
        <f t="shared" si="130"/>
        <v>112.2564396599184</v>
      </c>
      <c r="K722" s="57">
        <f t="shared" si="131"/>
        <v>108.98683462128</v>
      </c>
      <c r="L722" s="57">
        <f t="shared" si="132"/>
        <v>109.4</v>
      </c>
      <c r="M722" s="57">
        <f t="shared" si="133"/>
        <v>125.56780827479152</v>
      </c>
      <c r="N722" s="57">
        <f t="shared" si="134"/>
        <v>121.91049347067137</v>
      </c>
      <c r="O722" s="57">
        <f t="shared" si="135"/>
        <v>108.6</v>
      </c>
    </row>
    <row r="723" spans="1:15" ht="30" customHeight="1">
      <c r="A723" s="54" t="s">
        <v>753</v>
      </c>
      <c r="B723" s="56">
        <v>1.5</v>
      </c>
      <c r="C723" s="56">
        <v>2.6</v>
      </c>
      <c r="D723" s="57">
        <f t="shared" si="126"/>
        <v>1.9255469999999997</v>
      </c>
      <c r="E723" s="57">
        <f t="shared" si="127"/>
        <v>1.8914999999999997</v>
      </c>
      <c r="F723" s="57">
        <v>126.1</v>
      </c>
      <c r="G723" s="57">
        <f t="shared" si="128"/>
        <v>2.1604637339999995</v>
      </c>
      <c r="H723" s="57">
        <f t="shared" si="129"/>
        <v>2.1181016999999995</v>
      </c>
      <c r="I723" s="57">
        <f>I501</f>
        <v>110</v>
      </c>
      <c r="J723" s="57">
        <f t="shared" si="130"/>
        <v>2.4478054106219997</v>
      </c>
      <c r="K723" s="57">
        <f t="shared" si="131"/>
        <v>2.3765101073999997</v>
      </c>
      <c r="L723" s="57">
        <f t="shared" si="132"/>
        <v>110</v>
      </c>
      <c r="M723" s="57">
        <f t="shared" si="133"/>
        <v>2.7582360927970822</v>
      </c>
      <c r="N723" s="57">
        <f t="shared" si="134"/>
        <v>2.6778991192204677</v>
      </c>
      <c r="O723" s="57">
        <f t="shared" si="135"/>
        <v>109.4</v>
      </c>
    </row>
    <row r="724" spans="1:15" ht="42" customHeight="1">
      <c r="A724" s="54" t="s">
        <v>754</v>
      </c>
      <c r="B724" s="56">
        <v>470.4</v>
      </c>
      <c r="C724" s="56">
        <v>0</v>
      </c>
      <c r="D724" s="57">
        <f t="shared" si="126"/>
        <v>596.18966399999988</v>
      </c>
      <c r="E724" s="57">
        <f t="shared" si="127"/>
        <v>585.64799999999991</v>
      </c>
      <c r="F724" s="57">
        <v>124.5</v>
      </c>
      <c r="G724" s="57">
        <f t="shared" si="128"/>
        <v>668.92480300799991</v>
      </c>
      <c r="H724" s="57">
        <f t="shared" si="129"/>
        <v>655.80863039999986</v>
      </c>
      <c r="I724" s="57">
        <f>I502</f>
        <v>110</v>
      </c>
      <c r="J724" s="57">
        <f t="shared" si="130"/>
        <v>761.33676454355509</v>
      </c>
      <c r="K724" s="57">
        <f t="shared" si="131"/>
        <v>739.16190732383984</v>
      </c>
      <c r="L724" s="57">
        <f t="shared" si="132"/>
        <v>110.5</v>
      </c>
      <c r="M724" s="57">
        <f t="shared" si="133"/>
        <v>862.59455422784799</v>
      </c>
      <c r="N724" s="57">
        <f t="shared" si="134"/>
        <v>837.4704409979106</v>
      </c>
      <c r="O724" s="57">
        <f t="shared" si="135"/>
        <v>110</v>
      </c>
    </row>
    <row r="725" spans="1:15" ht="35.25" customHeight="1">
      <c r="A725" s="54" t="s">
        <v>755</v>
      </c>
      <c r="B725" s="56">
        <v>62.9</v>
      </c>
      <c r="C725" s="56">
        <v>0</v>
      </c>
      <c r="D725" s="57">
        <f t="shared" si="126"/>
        <v>78.951702600000004</v>
      </c>
      <c r="E725" s="57">
        <f t="shared" si="127"/>
        <v>77.555700000000002</v>
      </c>
      <c r="F725" s="57">
        <v>123.3</v>
      </c>
      <c r="G725" s="57">
        <f t="shared" si="128"/>
        <v>88.986464000460003</v>
      </c>
      <c r="H725" s="57">
        <f t="shared" si="129"/>
        <v>87.241631373000004</v>
      </c>
      <c r="I725" s="57">
        <f>I503</f>
        <v>110.5</v>
      </c>
      <c r="J725" s="57">
        <f t="shared" si="130"/>
        <v>102.19650458132828</v>
      </c>
      <c r="K725" s="57">
        <f t="shared" si="131"/>
        <v>99.219907360512892</v>
      </c>
      <c r="L725" s="57">
        <f t="shared" si="132"/>
        <v>111.5</v>
      </c>
      <c r="M725" s="57">
        <f t="shared" si="133"/>
        <v>116.31495168923878</v>
      </c>
      <c r="N725" s="57">
        <f t="shared" si="134"/>
        <v>112.92713756236775</v>
      </c>
      <c r="O725" s="57">
        <f t="shared" si="135"/>
        <v>110.5</v>
      </c>
    </row>
    <row r="726" spans="1:15" ht="30" customHeight="1">
      <c r="A726" s="54" t="s">
        <v>756</v>
      </c>
      <c r="B726" s="56">
        <v>56</v>
      </c>
      <c r="C726" s="56">
        <v>44.4</v>
      </c>
      <c r="D726" s="57">
        <f t="shared" si="126"/>
        <v>71.659055999999993</v>
      </c>
      <c r="E726" s="57">
        <f t="shared" si="127"/>
        <v>70.391999999999996</v>
      </c>
      <c r="F726" s="57">
        <v>125.7</v>
      </c>
      <c r="G726" s="57">
        <f t="shared" si="128"/>
        <v>80.182184120639988</v>
      </c>
      <c r="H726" s="57">
        <f t="shared" si="129"/>
        <v>78.60998443199999</v>
      </c>
      <c r="I726" s="57">
        <f>I504</f>
        <v>109.7</v>
      </c>
      <c r="J726" s="57">
        <f t="shared" si="130"/>
        <v>90.846414608685123</v>
      </c>
      <c r="K726" s="57">
        <f t="shared" si="131"/>
        <v>88.20040253270399</v>
      </c>
      <c r="L726" s="57">
        <f t="shared" si="132"/>
        <v>110</v>
      </c>
      <c r="M726" s="57">
        <f t="shared" si="133"/>
        <v>102.64827233049942</v>
      </c>
      <c r="N726" s="57">
        <f t="shared" si="134"/>
        <v>99.658516825727588</v>
      </c>
      <c r="O726" s="57">
        <f t="shared" si="135"/>
        <v>109.7</v>
      </c>
    </row>
    <row r="727" spans="1:15" ht="25.5" customHeight="1">
      <c r="A727" s="684" t="s">
        <v>757</v>
      </c>
      <c r="B727" s="685"/>
      <c r="C727" s="685"/>
      <c r="D727" s="685"/>
      <c r="E727" s="685"/>
      <c r="F727" s="685"/>
      <c r="G727" s="685"/>
      <c r="H727" s="685"/>
      <c r="I727" s="685"/>
      <c r="J727" s="685"/>
      <c r="K727" s="685"/>
      <c r="L727" s="685"/>
      <c r="M727" s="685"/>
      <c r="N727" s="685"/>
      <c r="O727" s="686"/>
    </row>
    <row r="728" spans="1:15" ht="18" customHeight="1">
      <c r="A728" s="51" t="s">
        <v>58</v>
      </c>
      <c r="B728" s="59">
        <v>198357.8</v>
      </c>
      <c r="C728" s="59">
        <v>72.400000000000006</v>
      </c>
      <c r="D728" s="53">
        <f>D730+D769+D787</f>
        <v>245568.77215060001</v>
      </c>
      <c r="E728" s="53">
        <f>E730+E769+E787</f>
        <v>241226.69170000002</v>
      </c>
      <c r="F728" s="53">
        <f>E728/B728*100</f>
        <v>121.61190117051109</v>
      </c>
      <c r="G728" s="53">
        <f>G730+G769+G787</f>
        <v>277184.27952018974</v>
      </c>
      <c r="H728" s="53">
        <f>H730+H769+H787</f>
        <v>271749.29364724481</v>
      </c>
      <c r="I728" s="53">
        <f>H728/E728*100</f>
        <v>112.65307820297268</v>
      </c>
      <c r="J728" s="53">
        <f>J730+J769+J787</f>
        <v>313281.93874921085</v>
      </c>
      <c r="K728" s="53">
        <f>K730+K769+K787</f>
        <v>304157.22208661243</v>
      </c>
      <c r="L728" s="53">
        <f>K728/H728*100</f>
        <v>111.9256716381519</v>
      </c>
      <c r="M728" s="53">
        <f>M730+M769+M787</f>
        <v>352441.48157546407</v>
      </c>
      <c r="N728" s="53">
        <f>N730+N769+N787</f>
        <v>342176.19570433401</v>
      </c>
      <c r="O728" s="53">
        <f>N728/K728*100</f>
        <v>112.49977671314187</v>
      </c>
    </row>
    <row r="729" spans="1:15" ht="24.75" customHeight="1">
      <c r="A729" s="684" t="s">
        <v>758</v>
      </c>
      <c r="B729" s="685"/>
      <c r="C729" s="685"/>
      <c r="D729" s="685"/>
      <c r="E729" s="685"/>
      <c r="F729" s="685"/>
      <c r="G729" s="685"/>
      <c r="H729" s="685"/>
      <c r="I729" s="685"/>
      <c r="J729" s="685"/>
      <c r="K729" s="685"/>
      <c r="L729" s="685"/>
      <c r="M729" s="685"/>
      <c r="N729" s="685"/>
      <c r="O729" s="686"/>
    </row>
    <row r="730" spans="1:15" ht="18" customHeight="1">
      <c r="A730" s="51" t="s">
        <v>58</v>
      </c>
      <c r="B730" s="52">
        <v>72322.8</v>
      </c>
      <c r="C730" s="52">
        <v>48.1</v>
      </c>
      <c r="D730" s="53">
        <f>SUM(D731:D767)</f>
        <v>91688.743198600016</v>
      </c>
      <c r="E730" s="53">
        <f>SUM(E731:E767)</f>
        <v>90067.527700000021</v>
      </c>
      <c r="F730" s="53">
        <f>E730/B730*100</f>
        <v>124.53545451780077</v>
      </c>
      <c r="G730" s="53">
        <f>SUM(G731:G767)</f>
        <v>102438.44448080868</v>
      </c>
      <c r="H730" s="53">
        <f>SUM(H731:H767)</f>
        <v>100429.84753020457</v>
      </c>
      <c r="I730" s="53">
        <f>H730/D730*100</f>
        <v>109.5334541915043</v>
      </c>
      <c r="J730" s="53">
        <f>SUM(J731:J767)</f>
        <v>115629.56690839741</v>
      </c>
      <c r="K730" s="53">
        <f>SUM(K731:K767)</f>
        <v>112261.71544504598</v>
      </c>
      <c r="L730" s="53">
        <f>K730/G730*100</f>
        <v>109.58943784633281</v>
      </c>
      <c r="M730" s="53">
        <f>SUM(M731:M767)</f>
        <v>130211.48889007772</v>
      </c>
      <c r="N730" s="53">
        <f>SUM(N731:N767)</f>
        <v>126418.92125250262</v>
      </c>
      <c r="O730" s="53">
        <f>N730/J730*100</f>
        <v>109.33096493620236</v>
      </c>
    </row>
    <row r="731" spans="1:15" ht="21" customHeight="1">
      <c r="A731" s="54" t="s">
        <v>759</v>
      </c>
      <c r="B731" s="56">
        <v>9082.2000000000007</v>
      </c>
      <c r="C731" s="56">
        <v>112.7</v>
      </c>
      <c r="D731" s="57">
        <f t="shared" ref="D731:D767" si="136">E731*101.8/100</f>
        <v>11510.871102000003</v>
      </c>
      <c r="E731" s="57">
        <f t="shared" ref="E731:E767" si="137">B731*F731/100</f>
        <v>11307.339000000002</v>
      </c>
      <c r="F731" s="57">
        <v>124.5</v>
      </c>
      <c r="G731" s="57">
        <f t="shared" ref="G731:G767" si="138">H731*102/100</f>
        <v>12844.750845299766</v>
      </c>
      <c r="H731" s="57">
        <f t="shared" ref="H731:H767" si="139">D731*I731/100</f>
        <v>12592.892985588005</v>
      </c>
      <c r="I731" s="57">
        <v>109.4</v>
      </c>
      <c r="J731" s="57">
        <f t="shared" ref="J731:J767" si="140">K731*103/100</f>
        <v>14553.102707724636</v>
      </c>
      <c r="K731" s="57">
        <f t="shared" ref="K731:K767" si="141">G731*L731/100</f>
        <v>14129.225929829743</v>
      </c>
      <c r="L731" s="57">
        <v>110</v>
      </c>
      <c r="M731" s="57">
        <f t="shared" ref="M731:M767" si="142">N731*103/100</f>
        <v>16323.778714173495</v>
      </c>
      <c r="N731" s="57">
        <f t="shared" ref="N731:N767" si="143">J731*O731/100</f>
        <v>15848.32884871213</v>
      </c>
      <c r="O731" s="57">
        <v>108.9</v>
      </c>
    </row>
    <row r="732" spans="1:15" ht="43.5" customHeight="1">
      <c r="A732" s="54" t="s">
        <v>760</v>
      </c>
      <c r="B732" s="56">
        <v>5191.6000000000004</v>
      </c>
      <c r="C732" s="56">
        <v>71</v>
      </c>
      <c r="D732" s="57">
        <f t="shared" si="136"/>
        <v>6516.4651703999998</v>
      </c>
      <c r="E732" s="57">
        <f t="shared" si="137"/>
        <v>6401.2428</v>
      </c>
      <c r="F732" s="57">
        <v>123.3</v>
      </c>
      <c r="G732" s="57">
        <f t="shared" si="138"/>
        <v>7311.4739211888009</v>
      </c>
      <c r="H732" s="57">
        <f t="shared" si="139"/>
        <v>7168.1116874400004</v>
      </c>
      <c r="I732" s="57">
        <v>110</v>
      </c>
      <c r="J732" s="57">
        <f t="shared" si="140"/>
        <v>8321.5540434010345</v>
      </c>
      <c r="K732" s="57">
        <f t="shared" si="141"/>
        <v>8079.1786829136254</v>
      </c>
      <c r="L732" s="57">
        <v>110.5</v>
      </c>
      <c r="M732" s="57">
        <f t="shared" si="142"/>
        <v>9308.323921867528</v>
      </c>
      <c r="N732" s="57">
        <f t="shared" si="143"/>
        <v>9037.2076911335225</v>
      </c>
      <c r="O732" s="57">
        <v>108.6</v>
      </c>
    </row>
    <row r="733" spans="1:15" ht="44.25" customHeight="1">
      <c r="A733" s="54" t="s">
        <v>761</v>
      </c>
      <c r="B733" s="56">
        <v>27.6</v>
      </c>
      <c r="C733" s="56">
        <v>0</v>
      </c>
      <c r="D733" s="57">
        <f t="shared" si="136"/>
        <v>35.317677600000003</v>
      </c>
      <c r="E733" s="57">
        <f t="shared" si="137"/>
        <v>34.693200000000004</v>
      </c>
      <c r="F733" s="57">
        <v>125.7</v>
      </c>
      <c r="G733" s="57">
        <f t="shared" si="138"/>
        <v>39.806554422960005</v>
      </c>
      <c r="H733" s="57">
        <f t="shared" si="139"/>
        <v>39.026033748000003</v>
      </c>
      <c r="I733" s="57">
        <v>110.5</v>
      </c>
      <c r="J733" s="57">
        <f t="shared" si="140"/>
        <v>44.977823908046737</v>
      </c>
      <c r="K733" s="57">
        <f t="shared" si="141"/>
        <v>43.667790201987124</v>
      </c>
      <c r="L733" s="57">
        <v>109.7</v>
      </c>
      <c r="M733" s="57">
        <f t="shared" si="142"/>
        <v>50.681911536065229</v>
      </c>
      <c r="N733" s="57">
        <f t="shared" si="143"/>
        <v>49.205739355403132</v>
      </c>
      <c r="O733" s="57">
        <v>109.4</v>
      </c>
    </row>
    <row r="734" spans="1:15" ht="43.5" customHeight="1">
      <c r="A734" s="54" t="s">
        <v>762</v>
      </c>
      <c r="B734" s="56">
        <v>1377.7</v>
      </c>
      <c r="C734" s="56">
        <v>21.8</v>
      </c>
      <c r="D734" s="57">
        <f t="shared" si="136"/>
        <v>1757.3307457999999</v>
      </c>
      <c r="E734" s="57">
        <f t="shared" si="137"/>
        <v>1726.2581</v>
      </c>
      <c r="F734" s="57">
        <v>125.3</v>
      </c>
      <c r="G734" s="57">
        <f t="shared" si="138"/>
        <v>1966.3476647054517</v>
      </c>
      <c r="H734" s="57">
        <f t="shared" si="139"/>
        <v>1927.7918281425998</v>
      </c>
      <c r="I734" s="57">
        <v>109.7</v>
      </c>
      <c r="J734" s="57">
        <f t="shared" si="140"/>
        <v>2205.5931850701645</v>
      </c>
      <c r="K734" s="57">
        <f t="shared" si="141"/>
        <v>2141.3526068642373</v>
      </c>
      <c r="L734" s="57">
        <v>108.9</v>
      </c>
      <c r="M734" s="57">
        <f t="shared" si="142"/>
        <v>2498.9370786844966</v>
      </c>
      <c r="N734" s="57">
        <f t="shared" si="143"/>
        <v>2426.1525035771811</v>
      </c>
      <c r="O734" s="57">
        <v>110</v>
      </c>
    </row>
    <row r="735" spans="1:15" ht="43.5" customHeight="1">
      <c r="A735" s="54" t="s">
        <v>763</v>
      </c>
      <c r="B735" s="56">
        <v>8589.2000000000007</v>
      </c>
      <c r="C735" s="56">
        <v>29.1</v>
      </c>
      <c r="D735" s="57">
        <f t="shared" si="136"/>
        <v>10929.757</v>
      </c>
      <c r="E735" s="57">
        <f t="shared" si="137"/>
        <v>10736.5</v>
      </c>
      <c r="F735" s="57">
        <v>125</v>
      </c>
      <c r="G735" s="57">
        <f t="shared" si="138"/>
        <v>12140.555480460001</v>
      </c>
      <c r="H735" s="57">
        <f t="shared" si="139"/>
        <v>11902.505373</v>
      </c>
      <c r="I735" s="57">
        <v>108.9</v>
      </c>
      <c r="J735" s="57">
        <f t="shared" si="140"/>
        <v>13580.182549332949</v>
      </c>
      <c r="K735" s="57">
        <f t="shared" si="141"/>
        <v>13184.643251779562</v>
      </c>
      <c r="L735" s="57">
        <v>108.6</v>
      </c>
      <c r="M735" s="57">
        <f t="shared" si="142"/>
        <v>15456.284768523297</v>
      </c>
      <c r="N735" s="57">
        <f t="shared" si="143"/>
        <v>15006.101717012909</v>
      </c>
      <c r="O735" s="57">
        <v>110.5</v>
      </c>
    </row>
    <row r="736" spans="1:15" ht="43.5" customHeight="1">
      <c r="A736" s="54" t="s">
        <v>764</v>
      </c>
      <c r="B736" s="56">
        <v>359.1</v>
      </c>
      <c r="C736" s="56">
        <v>20.9</v>
      </c>
      <c r="D736" s="57">
        <f t="shared" si="136"/>
        <v>455.49249479999997</v>
      </c>
      <c r="E736" s="57">
        <f t="shared" si="137"/>
        <v>447.43860000000001</v>
      </c>
      <c r="F736" s="57">
        <v>124.6</v>
      </c>
      <c r="G736" s="57">
        <f t="shared" si="138"/>
        <v>504.55814633985597</v>
      </c>
      <c r="H736" s="57">
        <f t="shared" si="139"/>
        <v>494.66484935279993</v>
      </c>
      <c r="I736" s="57">
        <v>108.6</v>
      </c>
      <c r="J736" s="57">
        <f t="shared" si="140"/>
        <v>568.54621045867646</v>
      </c>
      <c r="K736" s="57">
        <f t="shared" si="141"/>
        <v>551.98661209580246</v>
      </c>
      <c r="L736" s="57">
        <v>109.4</v>
      </c>
      <c r="M736" s="57">
        <f t="shared" si="142"/>
        <v>642.40604865936302</v>
      </c>
      <c r="N736" s="57">
        <f t="shared" si="143"/>
        <v>623.69519287316803</v>
      </c>
      <c r="O736" s="57">
        <v>109.7</v>
      </c>
    </row>
    <row r="737" spans="1:15" ht="43.5" customHeight="1">
      <c r="A737" s="54" t="s">
        <v>765</v>
      </c>
      <c r="B737" s="56">
        <v>0</v>
      </c>
      <c r="C737" s="56">
        <v>0</v>
      </c>
      <c r="D737" s="57">
        <f t="shared" si="136"/>
        <v>0</v>
      </c>
      <c r="E737" s="57">
        <f t="shared" si="137"/>
        <v>0</v>
      </c>
      <c r="F737" s="57">
        <v>0</v>
      </c>
      <c r="G737" s="57">
        <f t="shared" si="138"/>
        <v>0</v>
      </c>
      <c r="H737" s="57">
        <f t="shared" si="139"/>
        <v>0</v>
      </c>
      <c r="I737" s="57">
        <v>0</v>
      </c>
      <c r="J737" s="57">
        <f t="shared" si="140"/>
        <v>0</v>
      </c>
      <c r="K737" s="57">
        <f t="shared" si="141"/>
        <v>0</v>
      </c>
      <c r="L737" s="57">
        <v>0</v>
      </c>
      <c r="M737" s="57">
        <f t="shared" si="142"/>
        <v>0</v>
      </c>
      <c r="N737" s="57">
        <f t="shared" si="143"/>
        <v>0</v>
      </c>
      <c r="O737" s="57">
        <v>0</v>
      </c>
    </row>
    <row r="738" spans="1:15" ht="43.5" customHeight="1">
      <c r="A738" s="54" t="s">
        <v>766</v>
      </c>
      <c r="B738" s="56">
        <v>4</v>
      </c>
      <c r="C738" s="56">
        <v>13.8</v>
      </c>
      <c r="D738" s="57">
        <f t="shared" si="136"/>
        <v>4.9882000000000009</v>
      </c>
      <c r="E738" s="57">
        <f t="shared" si="137"/>
        <v>4.9000000000000004</v>
      </c>
      <c r="F738" s="57">
        <v>122.5</v>
      </c>
      <c r="G738" s="57">
        <f t="shared" si="138"/>
        <v>5.5407927960000016</v>
      </c>
      <c r="H738" s="57">
        <f t="shared" si="139"/>
        <v>5.4321498000000012</v>
      </c>
      <c r="I738" s="57">
        <v>108.9</v>
      </c>
      <c r="J738" s="57">
        <f t="shared" si="140"/>
        <v>6.3062533207674019</v>
      </c>
      <c r="K738" s="57">
        <f t="shared" si="141"/>
        <v>6.122576039580002</v>
      </c>
      <c r="L738" s="57">
        <v>110.5</v>
      </c>
      <c r="M738" s="57">
        <f t="shared" si="142"/>
        <v>7.0540488395440004</v>
      </c>
      <c r="N738" s="57">
        <f t="shared" si="143"/>
        <v>6.848591106353398</v>
      </c>
      <c r="O738" s="57">
        <v>108.6</v>
      </c>
    </row>
    <row r="739" spans="1:15" ht="44.25" customHeight="1">
      <c r="A739" s="54" t="s">
        <v>767</v>
      </c>
      <c r="B739" s="56">
        <v>68.400000000000006</v>
      </c>
      <c r="C739" s="56">
        <v>2.1</v>
      </c>
      <c r="D739" s="57">
        <f t="shared" si="136"/>
        <v>87.804943199999997</v>
      </c>
      <c r="E739" s="57">
        <f t="shared" si="137"/>
        <v>86.252399999999994</v>
      </c>
      <c r="F739" s="57">
        <v>126.1</v>
      </c>
      <c r="G739" s="57">
        <f t="shared" si="138"/>
        <v>97.263291681504001</v>
      </c>
      <c r="H739" s="57">
        <f t="shared" si="139"/>
        <v>95.356168315199994</v>
      </c>
      <c r="I739" s="57">
        <v>108.6</v>
      </c>
      <c r="J739" s="57">
        <f t="shared" si="140"/>
        <v>109.8987659038482</v>
      </c>
      <c r="K739" s="57">
        <f t="shared" si="141"/>
        <v>106.6978309746099</v>
      </c>
      <c r="L739" s="57">
        <v>109.7</v>
      </c>
      <c r="M739" s="57">
        <f t="shared" si="142"/>
        <v>123.83612739577424</v>
      </c>
      <c r="N739" s="57">
        <f t="shared" si="143"/>
        <v>120.22924989880994</v>
      </c>
      <c r="O739" s="57">
        <v>109.4</v>
      </c>
    </row>
    <row r="740" spans="1:15" ht="43.5" customHeight="1">
      <c r="A740" s="54" t="s">
        <v>768</v>
      </c>
      <c r="B740" s="56">
        <v>2678.1</v>
      </c>
      <c r="C740" s="56">
        <v>52.6</v>
      </c>
      <c r="D740" s="57">
        <f t="shared" si="136"/>
        <v>3394.2507209999999</v>
      </c>
      <c r="E740" s="57">
        <f t="shared" si="137"/>
        <v>3334.2345</v>
      </c>
      <c r="F740" s="57">
        <v>124.5</v>
      </c>
      <c r="G740" s="57">
        <f t="shared" si="138"/>
        <v>3787.5764945494798</v>
      </c>
      <c r="H740" s="57">
        <f t="shared" si="139"/>
        <v>3713.3102887739997</v>
      </c>
      <c r="I740" s="57">
        <v>109.4</v>
      </c>
      <c r="J740" s="57">
        <f t="shared" si="140"/>
        <v>4291.3241683245606</v>
      </c>
      <c r="K740" s="57">
        <f t="shared" si="141"/>
        <v>4166.3341440044278</v>
      </c>
      <c r="L740" s="57">
        <v>110</v>
      </c>
      <c r="M740" s="57">
        <f t="shared" si="142"/>
        <v>4791.3492604177391</v>
      </c>
      <c r="N740" s="57">
        <f t="shared" si="143"/>
        <v>4651.7953984638243</v>
      </c>
      <c r="O740" s="57">
        <v>108.4</v>
      </c>
    </row>
    <row r="741" spans="1:15" ht="43.5" customHeight="1">
      <c r="A741" s="54" t="s">
        <v>769</v>
      </c>
      <c r="B741" s="56">
        <v>2207.1999999999998</v>
      </c>
      <c r="C741" s="56">
        <v>220.9</v>
      </c>
      <c r="D741" s="57">
        <f t="shared" si="136"/>
        <v>2770.4641968000001</v>
      </c>
      <c r="E741" s="57">
        <f t="shared" si="137"/>
        <v>2721.4775999999997</v>
      </c>
      <c r="F741" s="57">
        <v>123.3</v>
      </c>
      <c r="G741" s="57">
        <f t="shared" si="138"/>
        <v>3099.9832083673919</v>
      </c>
      <c r="H741" s="57">
        <f t="shared" si="139"/>
        <v>3039.1992238896</v>
      </c>
      <c r="I741" s="57">
        <v>109.7</v>
      </c>
      <c r="J741" s="57">
        <f t="shared" si="140"/>
        <v>3528.2458886033473</v>
      </c>
      <c r="K741" s="57">
        <f t="shared" si="141"/>
        <v>3425.4814452459682</v>
      </c>
      <c r="L741" s="57">
        <v>110.5</v>
      </c>
      <c r="M741" s="57">
        <f t="shared" si="142"/>
        <v>3942.9911928086713</v>
      </c>
      <c r="N741" s="57">
        <f t="shared" si="143"/>
        <v>3828.1467891346319</v>
      </c>
      <c r="O741" s="57">
        <v>108.5</v>
      </c>
    </row>
    <row r="742" spans="1:15" ht="43.5" customHeight="1">
      <c r="A742" s="54" t="s">
        <v>770</v>
      </c>
      <c r="B742" s="56">
        <v>0</v>
      </c>
      <c r="C742" s="56">
        <v>0</v>
      </c>
      <c r="D742" s="57">
        <f t="shared" si="136"/>
        <v>0</v>
      </c>
      <c r="E742" s="57">
        <f t="shared" si="137"/>
        <v>0</v>
      </c>
      <c r="F742" s="57">
        <v>0</v>
      </c>
      <c r="G742" s="57">
        <f t="shared" si="138"/>
        <v>0</v>
      </c>
      <c r="H742" s="57">
        <f t="shared" si="139"/>
        <v>0</v>
      </c>
      <c r="I742" s="57">
        <v>0</v>
      </c>
      <c r="J742" s="57">
        <f t="shared" si="140"/>
        <v>0</v>
      </c>
      <c r="K742" s="57">
        <f t="shared" si="141"/>
        <v>0</v>
      </c>
      <c r="L742" s="57">
        <v>0</v>
      </c>
      <c r="M742" s="57">
        <f t="shared" si="142"/>
        <v>0</v>
      </c>
      <c r="N742" s="57">
        <f t="shared" si="143"/>
        <v>0</v>
      </c>
      <c r="O742" s="57">
        <v>0</v>
      </c>
    </row>
    <row r="743" spans="1:15" ht="43.5" customHeight="1">
      <c r="A743" s="54" t="s">
        <v>771</v>
      </c>
      <c r="B743" s="56">
        <v>322.10000000000002</v>
      </c>
      <c r="C743" s="56">
        <v>182.3</v>
      </c>
      <c r="D743" s="57">
        <f t="shared" si="136"/>
        <v>410.85594340000006</v>
      </c>
      <c r="E743" s="57">
        <f t="shared" si="137"/>
        <v>403.59130000000005</v>
      </c>
      <c r="F743" s="57">
        <v>125.3</v>
      </c>
      <c r="G743" s="57">
        <f t="shared" si="138"/>
        <v>455.11334562304808</v>
      </c>
      <c r="H743" s="57">
        <f t="shared" si="139"/>
        <v>446.18955453240005</v>
      </c>
      <c r="I743" s="57">
        <v>108.6</v>
      </c>
      <c r="J743" s="57">
        <f t="shared" si="140"/>
        <v>510.48698638500434</v>
      </c>
      <c r="K743" s="57">
        <f t="shared" si="141"/>
        <v>495.61843338349934</v>
      </c>
      <c r="L743" s="57">
        <v>108.9</v>
      </c>
      <c r="M743" s="57">
        <f t="shared" si="142"/>
        <v>576.80435078628022</v>
      </c>
      <c r="N743" s="57">
        <f t="shared" si="143"/>
        <v>560.00422406434973</v>
      </c>
      <c r="O743" s="57">
        <v>109.7</v>
      </c>
    </row>
    <row r="744" spans="1:15" ht="44.25" customHeight="1">
      <c r="A744" s="54" t="s">
        <v>772</v>
      </c>
      <c r="B744" s="56">
        <v>16914.099999999999</v>
      </c>
      <c r="C744" s="56">
        <v>118.4</v>
      </c>
      <c r="D744" s="57">
        <f t="shared" si="136"/>
        <v>21523.19225</v>
      </c>
      <c r="E744" s="57">
        <f t="shared" si="137"/>
        <v>21142.625</v>
      </c>
      <c r="F744" s="57">
        <v>125</v>
      </c>
      <c r="G744" s="57">
        <f t="shared" si="138"/>
        <v>24017.299767929999</v>
      </c>
      <c r="H744" s="57">
        <f t="shared" si="139"/>
        <v>23546.372321499999</v>
      </c>
      <c r="I744" s="57">
        <v>109.4</v>
      </c>
      <c r="J744" s="57">
        <f t="shared" si="140"/>
        <v>26865.27117441114</v>
      </c>
      <c r="K744" s="57">
        <f t="shared" si="141"/>
        <v>26082.787547971981</v>
      </c>
      <c r="L744" s="57">
        <v>108.6</v>
      </c>
      <c r="M744" s="57">
        <f t="shared" si="142"/>
        <v>30133.968718201748</v>
      </c>
      <c r="N744" s="57">
        <f t="shared" si="143"/>
        <v>29256.280308933732</v>
      </c>
      <c r="O744" s="57">
        <v>108.9</v>
      </c>
    </row>
    <row r="745" spans="1:15" ht="43.5" customHeight="1">
      <c r="A745" s="54" t="s">
        <v>773</v>
      </c>
      <c r="B745" s="56">
        <v>3</v>
      </c>
      <c r="C745" s="56">
        <v>1.5</v>
      </c>
      <c r="D745" s="57">
        <f t="shared" si="136"/>
        <v>3.805283999999999</v>
      </c>
      <c r="E745" s="57">
        <f t="shared" si="137"/>
        <v>3.7379999999999995</v>
      </c>
      <c r="F745" s="57">
        <v>124.6</v>
      </c>
      <c r="G745" s="57">
        <f t="shared" si="138"/>
        <v>4.2695286479999988</v>
      </c>
      <c r="H745" s="57">
        <f t="shared" si="139"/>
        <v>4.1858123999999988</v>
      </c>
      <c r="I745" s="57">
        <v>110</v>
      </c>
      <c r="J745" s="57">
        <f t="shared" si="140"/>
        <v>4.8109902711393593</v>
      </c>
      <c r="K745" s="57">
        <f t="shared" si="141"/>
        <v>4.670864340911999</v>
      </c>
      <c r="L745" s="57">
        <v>109.4</v>
      </c>
      <c r="M745" s="57">
        <f t="shared" si="142"/>
        <v>5.3814774974910655</v>
      </c>
      <c r="N745" s="57">
        <f t="shared" si="143"/>
        <v>5.2247354344573447</v>
      </c>
      <c r="O745" s="57">
        <v>108.6</v>
      </c>
    </row>
    <row r="746" spans="1:15" ht="43.5" customHeight="1">
      <c r="A746" s="54" t="s">
        <v>774</v>
      </c>
      <c r="B746" s="56">
        <v>5722.6</v>
      </c>
      <c r="C746" s="56">
        <v>26.4</v>
      </c>
      <c r="D746" s="57">
        <f t="shared" si="136"/>
        <v>7252.8804659999996</v>
      </c>
      <c r="E746" s="57">
        <f t="shared" si="137"/>
        <v>7124.6370000000006</v>
      </c>
      <c r="F746" s="57">
        <v>124.5</v>
      </c>
      <c r="G746" s="57">
        <f t="shared" si="138"/>
        <v>8093.3442544000791</v>
      </c>
      <c r="H746" s="57">
        <f t="shared" si="139"/>
        <v>7934.6512298039997</v>
      </c>
      <c r="I746" s="57">
        <v>109.4</v>
      </c>
      <c r="J746" s="57">
        <f t="shared" si="140"/>
        <v>9169.7590402352907</v>
      </c>
      <c r="K746" s="57">
        <f t="shared" si="141"/>
        <v>8902.6786798400881</v>
      </c>
      <c r="L746" s="57">
        <v>110</v>
      </c>
      <c r="M746" s="57">
        <f t="shared" si="142"/>
        <v>10332.667881717931</v>
      </c>
      <c r="N746" s="57">
        <f t="shared" si="143"/>
        <v>10031.716390017409</v>
      </c>
      <c r="O746" s="57">
        <v>109.4</v>
      </c>
    </row>
    <row r="747" spans="1:15" ht="43.5" customHeight="1">
      <c r="A747" s="54" t="s">
        <v>775</v>
      </c>
      <c r="B747" s="56">
        <v>6535.3</v>
      </c>
      <c r="C747" s="56">
        <v>98.4</v>
      </c>
      <c r="D747" s="57">
        <f t="shared" si="136"/>
        <v>8203.0693481999988</v>
      </c>
      <c r="E747" s="57">
        <f t="shared" si="137"/>
        <v>8058.0249000000003</v>
      </c>
      <c r="F747" s="57">
        <v>123.3</v>
      </c>
      <c r="G747" s="57">
        <f t="shared" si="138"/>
        <v>9203.8438086803999</v>
      </c>
      <c r="H747" s="57">
        <f t="shared" si="139"/>
        <v>9023.3762830199994</v>
      </c>
      <c r="I747" s="57">
        <v>110</v>
      </c>
      <c r="J747" s="57">
        <f t="shared" si="140"/>
        <v>10475.354830849597</v>
      </c>
      <c r="K747" s="57">
        <f t="shared" si="141"/>
        <v>10170.247408591842</v>
      </c>
      <c r="L747" s="57">
        <v>110.5</v>
      </c>
      <c r="M747" s="57">
        <f t="shared" si="142"/>
        <v>11868.577023352595</v>
      </c>
      <c r="N747" s="57">
        <f t="shared" si="143"/>
        <v>11522.890313934558</v>
      </c>
      <c r="O747" s="57">
        <v>110</v>
      </c>
    </row>
    <row r="748" spans="1:15" ht="43.5" customHeight="1">
      <c r="A748" s="54" t="s">
        <v>776</v>
      </c>
      <c r="B748" s="56">
        <v>1653.7</v>
      </c>
      <c r="C748" s="56">
        <v>10.8</v>
      </c>
      <c r="D748" s="57">
        <f t="shared" si="136"/>
        <v>2116.1175161999995</v>
      </c>
      <c r="E748" s="57">
        <f t="shared" si="137"/>
        <v>2078.7008999999998</v>
      </c>
      <c r="F748" s="57">
        <v>125.7</v>
      </c>
      <c r="G748" s="57">
        <f t="shared" si="138"/>
        <v>2385.0760525090195</v>
      </c>
      <c r="H748" s="57">
        <f t="shared" si="139"/>
        <v>2338.3098554009994</v>
      </c>
      <c r="I748" s="57">
        <v>110.5</v>
      </c>
      <c r="J748" s="57">
        <f t="shared" si="140"/>
        <v>2739.1405925039835</v>
      </c>
      <c r="K748" s="57">
        <f t="shared" si="141"/>
        <v>2659.3597985475567</v>
      </c>
      <c r="L748" s="57">
        <v>111.5</v>
      </c>
      <c r="M748" s="57">
        <f t="shared" si="142"/>
        <v>3117.5528653584088</v>
      </c>
      <c r="N748" s="57">
        <f t="shared" si="143"/>
        <v>3026.7503547169017</v>
      </c>
      <c r="O748" s="57">
        <v>110.5</v>
      </c>
    </row>
    <row r="749" spans="1:15" ht="44.25" customHeight="1">
      <c r="A749" s="54" t="s">
        <v>777</v>
      </c>
      <c r="B749" s="56">
        <v>4782.3</v>
      </c>
      <c r="C749" s="56">
        <v>19.5</v>
      </c>
      <c r="D749" s="57">
        <f t="shared" si="136"/>
        <v>6100.0818942000005</v>
      </c>
      <c r="E749" s="57">
        <f t="shared" si="137"/>
        <v>5992.2219000000005</v>
      </c>
      <c r="F749" s="57">
        <v>125.3</v>
      </c>
      <c r="G749" s="57">
        <f t="shared" si="138"/>
        <v>6825.6256346961482</v>
      </c>
      <c r="H749" s="57">
        <f t="shared" si="139"/>
        <v>6691.7898379374001</v>
      </c>
      <c r="I749" s="57">
        <v>109.7</v>
      </c>
      <c r="J749" s="57">
        <f t="shared" si="140"/>
        <v>7733.4338441107366</v>
      </c>
      <c r="K749" s="57">
        <f t="shared" si="141"/>
        <v>7508.1881981657634</v>
      </c>
      <c r="L749" s="57">
        <v>110</v>
      </c>
      <c r="M749" s="57">
        <f t="shared" si="142"/>
        <v>8738.0842347991638</v>
      </c>
      <c r="N749" s="57">
        <f t="shared" si="143"/>
        <v>8483.576926989479</v>
      </c>
      <c r="O749" s="57">
        <v>109.7</v>
      </c>
    </row>
    <row r="750" spans="1:15" ht="29.25" customHeight="1">
      <c r="A750" s="54" t="s">
        <v>778</v>
      </c>
      <c r="B750" s="56">
        <v>410</v>
      </c>
      <c r="C750" s="56">
        <v>148.6</v>
      </c>
      <c r="D750" s="57">
        <f t="shared" si="136"/>
        <v>521.72500000000002</v>
      </c>
      <c r="E750" s="57">
        <f t="shared" si="137"/>
        <v>512.5</v>
      </c>
      <c r="F750" s="57">
        <v>125</v>
      </c>
      <c r="G750" s="57">
        <f t="shared" si="138"/>
        <v>579.52169550000008</v>
      </c>
      <c r="H750" s="57">
        <f t="shared" si="139"/>
        <v>568.15852500000005</v>
      </c>
      <c r="I750" s="57">
        <v>108.9</v>
      </c>
      <c r="J750" s="57">
        <f t="shared" si="140"/>
        <v>659.58261773332504</v>
      </c>
      <c r="K750" s="57">
        <f t="shared" si="141"/>
        <v>640.37147352750003</v>
      </c>
      <c r="L750" s="57">
        <v>110.5</v>
      </c>
      <c r="M750" s="57">
        <f t="shared" si="142"/>
        <v>739.83403483293876</v>
      </c>
      <c r="N750" s="57">
        <f t="shared" si="143"/>
        <v>718.28547071159107</v>
      </c>
      <c r="O750" s="57">
        <v>108.9</v>
      </c>
    </row>
    <row r="751" spans="1:15" ht="18" customHeight="1">
      <c r="A751" s="54" t="s">
        <v>779</v>
      </c>
      <c r="B751" s="56">
        <v>67.400000000000006</v>
      </c>
      <c r="C751" s="56">
        <v>105</v>
      </c>
      <c r="D751" s="57">
        <f t="shared" si="136"/>
        <v>85.492047200000002</v>
      </c>
      <c r="E751" s="57">
        <f t="shared" si="137"/>
        <v>83.980400000000003</v>
      </c>
      <c r="F751" s="57">
        <v>124.6</v>
      </c>
      <c r="G751" s="57">
        <f t="shared" si="138"/>
        <v>94.701250524383994</v>
      </c>
      <c r="H751" s="57">
        <f t="shared" si="139"/>
        <v>92.844363259199994</v>
      </c>
      <c r="I751" s="57">
        <v>108.6</v>
      </c>
      <c r="J751" s="57">
        <f t="shared" si="140"/>
        <v>109.93015862121018</v>
      </c>
      <c r="K751" s="57">
        <f t="shared" si="141"/>
        <v>106.72830934098076</v>
      </c>
      <c r="L751" s="57">
        <v>112.7</v>
      </c>
      <c r="M751" s="57">
        <f t="shared" si="142"/>
        <v>122.96567683051327</v>
      </c>
      <c r="N751" s="57">
        <f t="shared" si="143"/>
        <v>119.38415226263425</v>
      </c>
      <c r="O751" s="57">
        <v>108.6</v>
      </c>
    </row>
    <row r="752" spans="1:15" ht="30" customHeight="1">
      <c r="A752" s="54" t="s">
        <v>780</v>
      </c>
      <c r="B752" s="56">
        <v>378</v>
      </c>
      <c r="C752" s="56">
        <v>151.80000000000001</v>
      </c>
      <c r="D752" s="57">
        <f t="shared" si="136"/>
        <v>475.23293999999993</v>
      </c>
      <c r="E752" s="57">
        <f t="shared" si="137"/>
        <v>466.83</v>
      </c>
      <c r="F752" s="57">
        <v>123.5</v>
      </c>
      <c r="G752" s="57">
        <f t="shared" si="138"/>
        <v>531.75714588359995</v>
      </c>
      <c r="H752" s="57">
        <f t="shared" si="139"/>
        <v>521.33053517999997</v>
      </c>
      <c r="I752" s="57">
        <v>109.7</v>
      </c>
      <c r="J752" s="57">
        <f t="shared" si="140"/>
        <v>602.48084628611866</v>
      </c>
      <c r="K752" s="57">
        <f t="shared" si="141"/>
        <v>584.93286047195988</v>
      </c>
      <c r="L752" s="57">
        <f t="shared" ref="L752:L766" si="144">L53</f>
        <v>110</v>
      </c>
      <c r="M752" s="57">
        <f t="shared" si="142"/>
        <v>678.88746721212419</v>
      </c>
      <c r="N752" s="57">
        <f t="shared" si="143"/>
        <v>659.1140458370138</v>
      </c>
      <c r="O752" s="57">
        <v>109.4</v>
      </c>
    </row>
    <row r="753" spans="1:15" ht="18" customHeight="1">
      <c r="A753" s="54" t="s">
        <v>781</v>
      </c>
      <c r="B753" s="56">
        <v>124.7</v>
      </c>
      <c r="C753" s="56">
        <v>0</v>
      </c>
      <c r="D753" s="57">
        <f t="shared" si="136"/>
        <v>155.50713499999998</v>
      </c>
      <c r="E753" s="57">
        <f t="shared" si="137"/>
        <v>152.75749999999999</v>
      </c>
      <c r="F753" s="57">
        <v>122.5</v>
      </c>
      <c r="G753" s="57">
        <f t="shared" si="138"/>
        <v>172.73421541529999</v>
      </c>
      <c r="H753" s="57">
        <f t="shared" si="139"/>
        <v>169.34727001499999</v>
      </c>
      <c r="I753" s="57">
        <v>108.9</v>
      </c>
      <c r="J753" s="57">
        <f t="shared" si="140"/>
        <v>196.5974472749237</v>
      </c>
      <c r="K753" s="57">
        <f t="shared" si="141"/>
        <v>190.8713080339065</v>
      </c>
      <c r="L753" s="57">
        <f t="shared" si="144"/>
        <v>110.5</v>
      </c>
      <c r="M753" s="57">
        <f t="shared" si="142"/>
        <v>222.74490776248854</v>
      </c>
      <c r="N753" s="57">
        <f t="shared" si="143"/>
        <v>216.25719200241605</v>
      </c>
      <c r="O753" s="57">
        <v>110</v>
      </c>
    </row>
    <row r="754" spans="1:15" ht="30" customHeight="1">
      <c r="A754" s="54" t="s">
        <v>782</v>
      </c>
      <c r="B754" s="56">
        <v>256</v>
      </c>
      <c r="C754" s="56">
        <v>153.30000000000001</v>
      </c>
      <c r="D754" s="57">
        <f t="shared" si="136"/>
        <v>328.626688</v>
      </c>
      <c r="E754" s="57">
        <f t="shared" si="137"/>
        <v>322.81599999999997</v>
      </c>
      <c r="F754" s="57">
        <v>126.1</v>
      </c>
      <c r="G754" s="57">
        <f t="shared" si="138"/>
        <v>364.02635483135992</v>
      </c>
      <c r="H754" s="57">
        <f t="shared" si="139"/>
        <v>356.88858316799997</v>
      </c>
      <c r="I754" s="57">
        <v>108.6</v>
      </c>
      <c r="J754" s="57">
        <f t="shared" si="140"/>
        <v>411.31701858750193</v>
      </c>
      <c r="K754" s="57">
        <f t="shared" si="141"/>
        <v>399.33691125000189</v>
      </c>
      <c r="L754" s="57">
        <f t="shared" si="144"/>
        <v>109.7</v>
      </c>
      <c r="M754" s="57">
        <f t="shared" si="142"/>
        <v>468.14046470536528</v>
      </c>
      <c r="N754" s="57">
        <f t="shared" si="143"/>
        <v>454.50530553918964</v>
      </c>
      <c r="O754" s="57">
        <v>110.5</v>
      </c>
    </row>
    <row r="755" spans="1:15" ht="30" customHeight="1">
      <c r="A755" s="54" t="s">
        <v>783</v>
      </c>
      <c r="B755" s="56">
        <v>536.1</v>
      </c>
      <c r="C755" s="56">
        <v>117.4</v>
      </c>
      <c r="D755" s="57">
        <f t="shared" si="136"/>
        <v>679.45850099999996</v>
      </c>
      <c r="E755" s="57">
        <f t="shared" si="137"/>
        <v>667.44449999999995</v>
      </c>
      <c r="F755" s="57">
        <v>124.5</v>
      </c>
      <c r="G755" s="57">
        <f t="shared" si="138"/>
        <v>758.19415209587999</v>
      </c>
      <c r="H755" s="57">
        <f t="shared" si="139"/>
        <v>743.32760009399999</v>
      </c>
      <c r="I755" s="57">
        <v>109.4</v>
      </c>
      <c r="J755" s="57">
        <f t="shared" si="140"/>
        <v>850.44363458138582</v>
      </c>
      <c r="K755" s="57">
        <f t="shared" si="141"/>
        <v>825.67343163241344</v>
      </c>
      <c r="L755" s="57">
        <f t="shared" si="144"/>
        <v>108.9</v>
      </c>
      <c r="M755" s="57">
        <f t="shared" si="142"/>
        <v>960.92476714985378</v>
      </c>
      <c r="N755" s="57">
        <f t="shared" si="143"/>
        <v>932.93666713578034</v>
      </c>
      <c r="O755" s="57">
        <v>109.7</v>
      </c>
    </row>
    <row r="756" spans="1:15" ht="30" customHeight="1">
      <c r="A756" s="54" t="s">
        <v>784</v>
      </c>
      <c r="B756" s="56">
        <v>60</v>
      </c>
      <c r="C756" s="56">
        <v>147.80000000000001</v>
      </c>
      <c r="D756" s="57">
        <f t="shared" si="136"/>
        <v>75.311639999999997</v>
      </c>
      <c r="E756" s="57">
        <f t="shared" si="137"/>
        <v>73.98</v>
      </c>
      <c r="F756" s="57">
        <v>123.3</v>
      </c>
      <c r="G756" s="57">
        <f t="shared" si="138"/>
        <v>84.269206461600007</v>
      </c>
      <c r="H756" s="57">
        <f t="shared" si="139"/>
        <v>82.616869080000001</v>
      </c>
      <c r="I756" s="57">
        <v>109.7</v>
      </c>
      <c r="J756" s="57">
        <f t="shared" si="140"/>
        <v>94.261848963816533</v>
      </c>
      <c r="K756" s="57">
        <f t="shared" si="141"/>
        <v>91.516358217297608</v>
      </c>
      <c r="L756" s="57">
        <f t="shared" si="144"/>
        <v>108.6</v>
      </c>
      <c r="M756" s="57">
        <f t="shared" si="142"/>
        <v>105.73068812724408</v>
      </c>
      <c r="N756" s="57">
        <f t="shared" si="143"/>
        <v>102.6511535215962</v>
      </c>
      <c r="O756" s="57">
        <f t="shared" ref="O756:O766" si="145">O53</f>
        <v>108.9</v>
      </c>
    </row>
    <row r="757" spans="1:15" ht="38.25" customHeight="1">
      <c r="A757" s="54" t="s">
        <v>785</v>
      </c>
      <c r="B757" s="56">
        <v>343</v>
      </c>
      <c r="C757" s="56">
        <v>1143.3</v>
      </c>
      <c r="D757" s="57">
        <f t="shared" si="136"/>
        <v>438.91171799999995</v>
      </c>
      <c r="E757" s="57">
        <f t="shared" si="137"/>
        <v>431.15100000000001</v>
      </c>
      <c r="F757" s="57">
        <v>125.7</v>
      </c>
      <c r="G757" s="57">
        <f t="shared" si="138"/>
        <v>487.53435812004</v>
      </c>
      <c r="H757" s="57">
        <f t="shared" si="139"/>
        <v>477.97486090199999</v>
      </c>
      <c r="I757" s="57">
        <v>108.9</v>
      </c>
      <c r="J757" s="57">
        <f t="shared" si="140"/>
        <v>549.36346541682349</v>
      </c>
      <c r="K757" s="57">
        <f t="shared" si="141"/>
        <v>533.36258778332376</v>
      </c>
      <c r="L757" s="57">
        <f t="shared" si="144"/>
        <v>109.4</v>
      </c>
      <c r="M757" s="57">
        <f t="shared" si="142"/>
        <v>614.50698514595047</v>
      </c>
      <c r="N757" s="57">
        <f t="shared" si="143"/>
        <v>596.60872344267034</v>
      </c>
      <c r="O757" s="57">
        <f t="shared" si="145"/>
        <v>108.6</v>
      </c>
    </row>
    <row r="758" spans="1:15" ht="30" customHeight="1">
      <c r="A758" s="54" t="s">
        <v>786</v>
      </c>
      <c r="B758" s="56">
        <v>0</v>
      </c>
      <c r="C758" s="56">
        <v>0</v>
      </c>
      <c r="D758" s="57">
        <f t="shared" si="136"/>
        <v>0</v>
      </c>
      <c r="E758" s="57">
        <f t="shared" si="137"/>
        <v>0</v>
      </c>
      <c r="F758" s="57">
        <v>0</v>
      </c>
      <c r="G758" s="57">
        <f t="shared" si="138"/>
        <v>0</v>
      </c>
      <c r="H758" s="57">
        <f t="shared" si="139"/>
        <v>0</v>
      </c>
      <c r="I758" s="57">
        <v>0</v>
      </c>
      <c r="J758" s="57">
        <f t="shared" si="140"/>
        <v>0</v>
      </c>
      <c r="K758" s="57">
        <f t="shared" si="141"/>
        <v>0</v>
      </c>
      <c r="L758" s="57">
        <v>0</v>
      </c>
      <c r="M758" s="57">
        <f t="shared" si="142"/>
        <v>0</v>
      </c>
      <c r="N758" s="57">
        <f t="shared" si="143"/>
        <v>0</v>
      </c>
      <c r="O758" s="57">
        <v>0</v>
      </c>
    </row>
    <row r="759" spans="1:15" ht="30" customHeight="1">
      <c r="A759" s="54" t="s">
        <v>787</v>
      </c>
      <c r="B759" s="56">
        <v>728.6</v>
      </c>
      <c r="C759" s="56">
        <v>142.19999999999999</v>
      </c>
      <c r="D759" s="57">
        <f t="shared" si="136"/>
        <v>927.1434999999999</v>
      </c>
      <c r="E759" s="57">
        <f t="shared" si="137"/>
        <v>910.75</v>
      </c>
      <c r="F759" s="57">
        <v>125</v>
      </c>
      <c r="G759" s="57">
        <f t="shared" si="138"/>
        <v>1034.5808887799999</v>
      </c>
      <c r="H759" s="57">
        <f t="shared" si="139"/>
        <v>1014.2949889999999</v>
      </c>
      <c r="I759" s="57">
        <v>109.4</v>
      </c>
      <c r="J759" s="57">
        <f t="shared" si="140"/>
        <v>1177.5082385649569</v>
      </c>
      <c r="K759" s="57">
        <f t="shared" si="141"/>
        <v>1143.2118821018998</v>
      </c>
      <c r="L759" s="57">
        <f t="shared" si="144"/>
        <v>110.5</v>
      </c>
      <c r="M759" s="57">
        <f t="shared" si="142"/>
        <v>1334.1168342940964</v>
      </c>
      <c r="N759" s="57">
        <f t="shared" si="143"/>
        <v>1295.2590624214527</v>
      </c>
      <c r="O759" s="57">
        <f t="shared" si="145"/>
        <v>110</v>
      </c>
    </row>
    <row r="760" spans="1:15" ht="18" customHeight="1">
      <c r="A760" s="54" t="s">
        <v>788</v>
      </c>
      <c r="B760" s="56">
        <v>205.3</v>
      </c>
      <c r="C760" s="56">
        <v>419</v>
      </c>
      <c r="D760" s="57">
        <f t="shared" si="136"/>
        <v>260.4082684</v>
      </c>
      <c r="E760" s="57">
        <f t="shared" si="137"/>
        <v>255.80380000000002</v>
      </c>
      <c r="F760" s="57">
        <v>124.6</v>
      </c>
      <c r="G760" s="57">
        <f t="shared" si="138"/>
        <v>292.1780771448</v>
      </c>
      <c r="H760" s="57">
        <f t="shared" si="139"/>
        <v>286.44909523999996</v>
      </c>
      <c r="I760" s="57">
        <v>110</v>
      </c>
      <c r="J760" s="57">
        <f t="shared" si="140"/>
        <v>330.13493114668097</v>
      </c>
      <c r="K760" s="57">
        <f t="shared" si="141"/>
        <v>320.5193506278456</v>
      </c>
      <c r="L760" s="57">
        <f t="shared" si="144"/>
        <v>109.7</v>
      </c>
      <c r="M760" s="57">
        <f t="shared" si="142"/>
        <v>375.74307188459488</v>
      </c>
      <c r="N760" s="57">
        <f t="shared" si="143"/>
        <v>364.79909891708246</v>
      </c>
      <c r="O760" s="57">
        <f t="shared" si="145"/>
        <v>110.5</v>
      </c>
    </row>
    <row r="761" spans="1:15" ht="18" customHeight="1">
      <c r="A761" s="54" t="s">
        <v>789</v>
      </c>
      <c r="B761" s="56">
        <v>1179.3</v>
      </c>
      <c r="C761" s="56">
        <v>103</v>
      </c>
      <c r="D761" s="57">
        <f t="shared" si="136"/>
        <v>1482.6513389999998</v>
      </c>
      <c r="E761" s="57">
        <f t="shared" si="137"/>
        <v>1456.4354999999998</v>
      </c>
      <c r="F761" s="57">
        <v>123.5</v>
      </c>
      <c r="G761" s="57">
        <f t="shared" si="138"/>
        <v>1663.5348023579998</v>
      </c>
      <c r="H761" s="57">
        <f t="shared" si="139"/>
        <v>1630.9164728999997</v>
      </c>
      <c r="I761" s="57">
        <f t="shared" ref="I761:I766" si="146">I501</f>
        <v>110</v>
      </c>
      <c r="J761" s="57">
        <f t="shared" si="140"/>
        <v>1884.784931071614</v>
      </c>
      <c r="K761" s="57">
        <f t="shared" si="141"/>
        <v>1829.8882825937999</v>
      </c>
      <c r="L761" s="57">
        <f t="shared" si="144"/>
        <v>110</v>
      </c>
      <c r="M761" s="57">
        <f t="shared" si="142"/>
        <v>2129.637341467127</v>
      </c>
      <c r="N761" s="57">
        <f t="shared" si="143"/>
        <v>2067.6090693855604</v>
      </c>
      <c r="O761" s="57">
        <f t="shared" si="145"/>
        <v>109.7</v>
      </c>
    </row>
    <row r="762" spans="1:15" ht="39" customHeight="1">
      <c r="A762" s="54" t="s">
        <v>790</v>
      </c>
      <c r="B762" s="56">
        <v>672.6</v>
      </c>
      <c r="C762" s="56">
        <v>179.6</v>
      </c>
      <c r="D762" s="57">
        <f t="shared" si="136"/>
        <v>838.76582999999994</v>
      </c>
      <c r="E762" s="57">
        <f t="shared" si="137"/>
        <v>823.93499999999995</v>
      </c>
      <c r="F762" s="57">
        <v>122.5</v>
      </c>
      <c r="G762" s="57">
        <f t="shared" si="138"/>
        <v>941.09526125999992</v>
      </c>
      <c r="H762" s="57">
        <f t="shared" si="139"/>
        <v>922.64241299999992</v>
      </c>
      <c r="I762" s="57">
        <f t="shared" si="146"/>
        <v>110</v>
      </c>
      <c r="J762" s="57">
        <f t="shared" si="140"/>
        <v>1071.1075716030689</v>
      </c>
      <c r="K762" s="57">
        <f t="shared" si="141"/>
        <v>1039.9102636922998</v>
      </c>
      <c r="L762" s="57">
        <f t="shared" si="144"/>
        <v>110.5</v>
      </c>
      <c r="M762" s="57">
        <f t="shared" si="142"/>
        <v>1201.4292298400144</v>
      </c>
      <c r="N762" s="57">
        <f t="shared" si="143"/>
        <v>1166.436145475742</v>
      </c>
      <c r="O762" s="57">
        <f t="shared" si="145"/>
        <v>108.9</v>
      </c>
    </row>
    <row r="763" spans="1:15" ht="39" customHeight="1">
      <c r="A763" s="54" t="s">
        <v>791</v>
      </c>
      <c r="B763" s="56">
        <v>773.5</v>
      </c>
      <c r="C763" s="56">
        <v>120.1</v>
      </c>
      <c r="D763" s="57">
        <f t="shared" si="136"/>
        <v>992.94040299999995</v>
      </c>
      <c r="E763" s="57">
        <f t="shared" si="137"/>
        <v>975.38349999999991</v>
      </c>
      <c r="F763" s="57">
        <v>126.1</v>
      </c>
      <c r="G763" s="57">
        <f t="shared" si="138"/>
        <v>1119.1431282212998</v>
      </c>
      <c r="H763" s="57">
        <f t="shared" si="139"/>
        <v>1097.1991453149999</v>
      </c>
      <c r="I763" s="57">
        <f t="shared" si="146"/>
        <v>110.5</v>
      </c>
      <c r="J763" s="57">
        <f t="shared" si="140"/>
        <v>1264.5310120085287</v>
      </c>
      <c r="K763" s="57">
        <f t="shared" si="141"/>
        <v>1227.7000116587658</v>
      </c>
      <c r="L763" s="57">
        <f t="shared" si="144"/>
        <v>109.7</v>
      </c>
      <c r="M763" s="57">
        <f t="shared" si="142"/>
        <v>1414.4790994124999</v>
      </c>
      <c r="N763" s="57">
        <f t="shared" si="143"/>
        <v>1373.2806790412621</v>
      </c>
      <c r="O763" s="57">
        <f t="shared" si="145"/>
        <v>108.6</v>
      </c>
    </row>
    <row r="764" spans="1:15" ht="30" customHeight="1">
      <c r="A764" s="54" t="s">
        <v>792</v>
      </c>
      <c r="B764" s="56">
        <v>194.4</v>
      </c>
      <c r="C764" s="56">
        <v>149.5</v>
      </c>
      <c r="D764" s="57">
        <f t="shared" si="136"/>
        <v>246.38450399999999</v>
      </c>
      <c r="E764" s="57">
        <f t="shared" si="137"/>
        <v>242.02799999999999</v>
      </c>
      <c r="F764" s="57">
        <v>124.5</v>
      </c>
      <c r="G764" s="57">
        <f t="shared" si="138"/>
        <v>275.68947690576005</v>
      </c>
      <c r="H764" s="57">
        <f t="shared" si="139"/>
        <v>270.28380088800003</v>
      </c>
      <c r="I764" s="57">
        <f t="shared" si="146"/>
        <v>109.7</v>
      </c>
      <c r="J764" s="57">
        <f t="shared" si="140"/>
        <v>309.23261556088391</v>
      </c>
      <c r="K764" s="57">
        <f t="shared" si="141"/>
        <v>300.22584035037272</v>
      </c>
      <c r="L764" s="57">
        <f t="shared" si="144"/>
        <v>108.9</v>
      </c>
      <c r="M764" s="57">
        <f t="shared" si="142"/>
        <v>348.44949586631526</v>
      </c>
      <c r="N764" s="57">
        <f t="shared" si="143"/>
        <v>338.30048142360704</v>
      </c>
      <c r="O764" s="57">
        <f t="shared" si="145"/>
        <v>109.4</v>
      </c>
    </row>
    <row r="765" spans="1:15" ht="30" customHeight="1">
      <c r="A765" s="54" t="s">
        <v>793</v>
      </c>
      <c r="B765" s="56">
        <v>537.4</v>
      </c>
      <c r="C765" s="56">
        <v>134.80000000000001</v>
      </c>
      <c r="D765" s="57">
        <f t="shared" si="136"/>
        <v>674.5412556</v>
      </c>
      <c r="E765" s="57">
        <f t="shared" si="137"/>
        <v>662.61419999999998</v>
      </c>
      <c r="F765" s="57">
        <v>123.3</v>
      </c>
      <c r="G765" s="57">
        <f t="shared" si="138"/>
        <v>749.26693589536808</v>
      </c>
      <c r="H765" s="57">
        <f t="shared" si="139"/>
        <v>734.57542734840001</v>
      </c>
      <c r="I765" s="57">
        <f t="shared" si="146"/>
        <v>108.9</v>
      </c>
      <c r="J765" s="57">
        <f t="shared" si="140"/>
        <v>838.11500915384079</v>
      </c>
      <c r="K765" s="57">
        <f t="shared" si="141"/>
        <v>813.70389238236965</v>
      </c>
      <c r="L765" s="57">
        <f t="shared" si="144"/>
        <v>108.6</v>
      </c>
      <c r="M765" s="57">
        <f t="shared" si="142"/>
        <v>935.77217002044631</v>
      </c>
      <c r="N765" s="57">
        <f t="shared" si="143"/>
        <v>908.51666992276341</v>
      </c>
      <c r="O765" s="57">
        <f t="shared" si="145"/>
        <v>108.4</v>
      </c>
    </row>
    <row r="766" spans="1:15" ht="29.25" customHeight="1">
      <c r="A766" s="54" t="s">
        <v>794</v>
      </c>
      <c r="B766" s="56">
        <v>338.3</v>
      </c>
      <c r="C766" s="56">
        <v>127.3</v>
      </c>
      <c r="D766" s="57">
        <f t="shared" si="136"/>
        <v>432.89747580000005</v>
      </c>
      <c r="E766" s="57">
        <f t="shared" si="137"/>
        <v>425.24310000000003</v>
      </c>
      <c r="F766" s="57">
        <v>125.7</v>
      </c>
      <c r="G766" s="57">
        <f t="shared" si="138"/>
        <v>507.78873911340008</v>
      </c>
      <c r="H766" s="57">
        <f t="shared" si="139"/>
        <v>497.83209717000005</v>
      </c>
      <c r="I766" s="57">
        <f t="shared" si="146"/>
        <v>115</v>
      </c>
      <c r="J766" s="57">
        <f t="shared" si="140"/>
        <v>572.18650700776152</v>
      </c>
      <c r="K766" s="57">
        <f t="shared" si="141"/>
        <v>555.52088059005973</v>
      </c>
      <c r="L766" s="57">
        <f t="shared" si="144"/>
        <v>109.4</v>
      </c>
      <c r="M766" s="57">
        <f t="shared" si="142"/>
        <v>639.44703090652388</v>
      </c>
      <c r="N766" s="57">
        <f t="shared" si="143"/>
        <v>620.82236010342126</v>
      </c>
      <c r="O766" s="57">
        <f t="shared" si="145"/>
        <v>108.5</v>
      </c>
    </row>
    <row r="767" spans="1:15" ht="35.25" customHeight="1">
      <c r="A767" s="54" t="s">
        <v>795</v>
      </c>
      <c r="B767" s="56">
        <v>0</v>
      </c>
      <c r="C767" s="56">
        <v>0</v>
      </c>
      <c r="D767" s="57">
        <f t="shared" si="136"/>
        <v>0</v>
      </c>
      <c r="E767" s="57">
        <f t="shared" si="137"/>
        <v>0</v>
      </c>
      <c r="F767" s="57">
        <v>0</v>
      </c>
      <c r="G767" s="57">
        <f t="shared" si="138"/>
        <v>0</v>
      </c>
      <c r="H767" s="57">
        <f t="shared" si="139"/>
        <v>0</v>
      </c>
      <c r="I767" s="57">
        <v>0</v>
      </c>
      <c r="J767" s="57">
        <f t="shared" si="140"/>
        <v>0</v>
      </c>
      <c r="K767" s="57">
        <f t="shared" si="141"/>
        <v>0</v>
      </c>
      <c r="L767" s="57">
        <v>0</v>
      </c>
      <c r="M767" s="57">
        <f t="shared" si="142"/>
        <v>0</v>
      </c>
      <c r="N767" s="57">
        <f t="shared" si="143"/>
        <v>0</v>
      </c>
      <c r="O767" s="57">
        <v>0</v>
      </c>
    </row>
    <row r="768" spans="1:15" ht="25.5" customHeight="1">
      <c r="A768" s="684" t="s">
        <v>796</v>
      </c>
      <c r="B768" s="685"/>
      <c r="C768" s="685"/>
      <c r="D768" s="685"/>
      <c r="E768" s="685"/>
      <c r="F768" s="685"/>
      <c r="G768" s="685"/>
      <c r="H768" s="685"/>
      <c r="I768" s="685"/>
      <c r="J768" s="685"/>
      <c r="K768" s="685"/>
      <c r="L768" s="685"/>
      <c r="M768" s="685"/>
      <c r="N768" s="685"/>
      <c r="O768" s="686"/>
    </row>
    <row r="769" spans="1:15" ht="18" customHeight="1">
      <c r="A769" s="51" t="s">
        <v>58</v>
      </c>
      <c r="B769" s="52">
        <v>51698.3</v>
      </c>
      <c r="C769" s="52">
        <v>136.80000000000001</v>
      </c>
      <c r="D769" s="53">
        <f>SUM(D770:D785)</f>
        <v>65612.907440399998</v>
      </c>
      <c r="E769" s="53">
        <f>SUM(E770:E785)</f>
        <v>64452.757799999999</v>
      </c>
      <c r="F769" s="53">
        <f>E769/B769*100</f>
        <v>124.67094237141258</v>
      </c>
      <c r="G769" s="53">
        <f>SUM(G770:G785)</f>
        <v>75962.814884649997</v>
      </c>
      <c r="H769" s="53">
        <f>SUM(H770:H785)</f>
        <v>74473.347926127433</v>
      </c>
      <c r="I769" s="53">
        <f>H769/D769*100</f>
        <v>113.50411196726175</v>
      </c>
      <c r="J769" s="53">
        <f>SUM(J770:J785)</f>
        <v>85778.172134411172</v>
      </c>
      <c r="K769" s="53">
        <f>SUM(K770:K785)</f>
        <v>83279.778771272977</v>
      </c>
      <c r="L769" s="53">
        <f>K769/G769*100</f>
        <v>109.63229693072043</v>
      </c>
      <c r="M769" s="53">
        <f>SUM(M770:M785)</f>
        <v>96664.836506210879</v>
      </c>
      <c r="N769" s="53">
        <f>SUM(N770:N785)</f>
        <v>93849.355831272711</v>
      </c>
      <c r="O769" s="53">
        <f>N769/J769*100</f>
        <v>109.40936778673051</v>
      </c>
    </row>
    <row r="770" spans="1:15" ht="18" customHeight="1">
      <c r="A770" s="54" t="s">
        <v>797</v>
      </c>
      <c r="B770" s="56">
        <v>2300.8000000000002</v>
      </c>
      <c r="C770" s="56">
        <v>408</v>
      </c>
      <c r="D770" s="57">
        <f t="shared" ref="D770:D785" si="147">E770*101.8/100</f>
        <v>2892.6347840000003</v>
      </c>
      <c r="E770" s="57">
        <f t="shared" ref="E770:E785" si="148">B770*F770/100</f>
        <v>2841.4880000000003</v>
      </c>
      <c r="F770" s="57">
        <v>123.5</v>
      </c>
      <c r="G770" s="57">
        <f t="shared" ref="G770:G785" si="149">H770*102/100</f>
        <v>3227.8333027699209</v>
      </c>
      <c r="H770" s="57">
        <f t="shared" ref="H770:H785" si="150">D770*I770/100</f>
        <v>3164.5424536960008</v>
      </c>
      <c r="I770" s="57">
        <v>109.4</v>
      </c>
      <c r="J770" s="57">
        <f t="shared" ref="J770:J785" si="151">K770*103/100</f>
        <v>3657.135132038321</v>
      </c>
      <c r="K770" s="57">
        <f t="shared" ref="K770:K785" si="152">G770*L770/100</f>
        <v>3550.6166330469132</v>
      </c>
      <c r="L770" s="57">
        <f t="shared" ref="L770:L785" si="153">L53</f>
        <v>110</v>
      </c>
      <c r="M770" s="57">
        <f t="shared" ref="M770:M785" si="154">N770*103/100</f>
        <v>4102.0987635534239</v>
      </c>
      <c r="N770" s="57">
        <f t="shared" ref="N770:N785" si="155">J770*O770/100</f>
        <v>3982.6201587897317</v>
      </c>
      <c r="O770" s="57">
        <f t="shared" ref="O770:O785" si="156">O53</f>
        <v>108.9</v>
      </c>
    </row>
    <row r="771" spans="1:15" ht="36.75" customHeight="1">
      <c r="A771" s="54" t="s">
        <v>798</v>
      </c>
      <c r="B771" s="56">
        <v>1082.2</v>
      </c>
      <c r="C771" s="56">
        <v>181.7</v>
      </c>
      <c r="D771" s="57">
        <f t="shared" si="147"/>
        <v>1349.5575099999999</v>
      </c>
      <c r="E771" s="57">
        <f t="shared" si="148"/>
        <v>1325.6949999999999</v>
      </c>
      <c r="F771" s="57">
        <v>122.5</v>
      </c>
      <c r="G771" s="57">
        <f t="shared" si="149"/>
        <v>1514.2035262199997</v>
      </c>
      <c r="H771" s="57">
        <f t="shared" si="150"/>
        <v>1484.5132609999998</v>
      </c>
      <c r="I771" s="57">
        <v>110</v>
      </c>
      <c r="J771" s="57">
        <f t="shared" si="151"/>
        <v>1723.3907433672925</v>
      </c>
      <c r="K771" s="57">
        <f t="shared" si="152"/>
        <v>1673.1948964730996</v>
      </c>
      <c r="L771" s="57">
        <f t="shared" si="153"/>
        <v>110.5</v>
      </c>
      <c r="M771" s="57">
        <f t="shared" si="154"/>
        <v>1927.7504177157859</v>
      </c>
      <c r="N771" s="57">
        <f t="shared" si="155"/>
        <v>1871.6023472968798</v>
      </c>
      <c r="O771" s="57">
        <f t="shared" si="156"/>
        <v>108.6</v>
      </c>
    </row>
    <row r="772" spans="1:15" ht="18" customHeight="1">
      <c r="A772" s="54" t="s">
        <v>799</v>
      </c>
      <c r="B772" s="56">
        <v>1745.5</v>
      </c>
      <c r="C772" s="56">
        <v>0</v>
      </c>
      <c r="D772" s="57">
        <f t="shared" si="147"/>
        <v>2240.6948590000002</v>
      </c>
      <c r="E772" s="57">
        <f t="shared" si="148"/>
        <v>2201.0754999999999</v>
      </c>
      <c r="F772" s="57">
        <v>126.1</v>
      </c>
      <c r="G772" s="57">
        <f t="shared" si="149"/>
        <v>2525.4871755789004</v>
      </c>
      <c r="H772" s="57">
        <f t="shared" si="150"/>
        <v>2475.9678191950002</v>
      </c>
      <c r="I772" s="57">
        <v>110.5</v>
      </c>
      <c r="J772" s="57">
        <f t="shared" si="151"/>
        <v>2853.5732145583552</v>
      </c>
      <c r="K772" s="57">
        <f t="shared" si="152"/>
        <v>2770.4594316100538</v>
      </c>
      <c r="L772" s="57">
        <f t="shared" si="153"/>
        <v>109.7</v>
      </c>
      <c r="M772" s="57">
        <f t="shared" si="154"/>
        <v>3215.463369628646</v>
      </c>
      <c r="N772" s="57">
        <f t="shared" si="155"/>
        <v>3121.8090967268408</v>
      </c>
      <c r="O772" s="57">
        <f t="shared" si="156"/>
        <v>109.4</v>
      </c>
    </row>
    <row r="773" spans="1:15" ht="30" customHeight="1">
      <c r="A773" s="54" t="s">
        <v>800</v>
      </c>
      <c r="B773" s="56">
        <v>808.9</v>
      </c>
      <c r="C773" s="56">
        <v>109.6</v>
      </c>
      <c r="D773" s="57">
        <f t="shared" si="147"/>
        <v>1025.2079489999999</v>
      </c>
      <c r="E773" s="57">
        <f t="shared" si="148"/>
        <v>1007.0805</v>
      </c>
      <c r="F773" s="57">
        <v>124.5</v>
      </c>
      <c r="G773" s="57">
        <f t="shared" si="149"/>
        <v>1147.14618245406</v>
      </c>
      <c r="H773" s="57">
        <f t="shared" si="150"/>
        <v>1124.6531200529998</v>
      </c>
      <c r="I773" s="57">
        <v>109.7</v>
      </c>
      <c r="J773" s="57">
        <f t="shared" si="151"/>
        <v>1286.7194584732454</v>
      </c>
      <c r="K773" s="57">
        <f t="shared" si="152"/>
        <v>1249.2421926924712</v>
      </c>
      <c r="L773" s="57">
        <f t="shared" si="153"/>
        <v>108.9</v>
      </c>
      <c r="M773" s="57">
        <f t="shared" si="154"/>
        <v>1457.8531464501873</v>
      </c>
      <c r="N773" s="57">
        <f t="shared" si="155"/>
        <v>1415.39140432057</v>
      </c>
      <c r="O773" s="57">
        <f t="shared" si="156"/>
        <v>110</v>
      </c>
    </row>
    <row r="774" spans="1:15" ht="18" customHeight="1">
      <c r="A774" s="54" t="s">
        <v>801</v>
      </c>
      <c r="B774" s="56">
        <v>1698.3</v>
      </c>
      <c r="C774" s="56">
        <v>0</v>
      </c>
      <c r="D774" s="57">
        <f t="shared" si="147"/>
        <v>2131.6959701999995</v>
      </c>
      <c r="E774" s="57">
        <f t="shared" si="148"/>
        <v>2094.0038999999997</v>
      </c>
      <c r="F774" s="57">
        <v>123.3</v>
      </c>
      <c r="G774" s="57">
        <f t="shared" si="149"/>
        <v>2367.8452497787553</v>
      </c>
      <c r="H774" s="57">
        <f t="shared" si="150"/>
        <v>2321.4169115477994</v>
      </c>
      <c r="I774" s="57">
        <v>108.9</v>
      </c>
      <c r="J774" s="57">
        <f t="shared" si="151"/>
        <v>2648.6243394975199</v>
      </c>
      <c r="K774" s="57">
        <f t="shared" si="152"/>
        <v>2571.4799412597281</v>
      </c>
      <c r="L774" s="57">
        <f t="shared" si="153"/>
        <v>108.6</v>
      </c>
      <c r="M774" s="57">
        <f t="shared" si="154"/>
        <v>3014.5317919991026</v>
      </c>
      <c r="N774" s="57">
        <f t="shared" si="155"/>
        <v>2926.7298951447597</v>
      </c>
      <c r="O774" s="57">
        <f t="shared" si="156"/>
        <v>110.5</v>
      </c>
    </row>
    <row r="775" spans="1:15" ht="30" customHeight="1">
      <c r="A775" s="54" t="s">
        <v>802</v>
      </c>
      <c r="B775" s="56">
        <v>6448.3</v>
      </c>
      <c r="C775" s="56">
        <v>144.19999999999999</v>
      </c>
      <c r="D775" s="57">
        <f t="shared" si="147"/>
        <v>8251.4123357999997</v>
      </c>
      <c r="E775" s="57">
        <f t="shared" si="148"/>
        <v>8105.5131000000001</v>
      </c>
      <c r="F775" s="57">
        <v>125.7</v>
      </c>
      <c r="G775" s="57">
        <f t="shared" si="149"/>
        <v>9140.254472612376</v>
      </c>
      <c r="H775" s="57">
        <f t="shared" si="150"/>
        <v>8961.0337966787993</v>
      </c>
      <c r="I775" s="57">
        <v>108.6</v>
      </c>
      <c r="J775" s="57">
        <f t="shared" si="151"/>
        <v>10299.421544829078</v>
      </c>
      <c r="K775" s="57">
        <f t="shared" si="152"/>
        <v>9999.438393037939</v>
      </c>
      <c r="L775" s="57">
        <f t="shared" si="153"/>
        <v>109.4</v>
      </c>
      <c r="M775" s="57">
        <f t="shared" si="154"/>
        <v>11637.419397717824</v>
      </c>
      <c r="N775" s="57">
        <f t="shared" si="155"/>
        <v>11298.465434677499</v>
      </c>
      <c r="O775" s="57">
        <f t="shared" si="156"/>
        <v>109.7</v>
      </c>
    </row>
    <row r="776" spans="1:15" ht="29.25" customHeight="1">
      <c r="A776" s="54" t="s">
        <v>803</v>
      </c>
      <c r="B776" s="56">
        <v>51</v>
      </c>
      <c r="C776" s="56">
        <v>0</v>
      </c>
      <c r="D776" s="57">
        <f t="shared" si="147"/>
        <v>65.053253999999995</v>
      </c>
      <c r="E776" s="57">
        <f t="shared" si="148"/>
        <v>63.902999999999999</v>
      </c>
      <c r="F776" s="57">
        <v>125.3</v>
      </c>
      <c r="G776" s="57">
        <f t="shared" si="149"/>
        <v>72.790688030759995</v>
      </c>
      <c r="H776" s="57">
        <f t="shared" si="150"/>
        <v>71.363419637999996</v>
      </c>
      <c r="I776" s="57">
        <v>109.7</v>
      </c>
      <c r="J776" s="57">
        <f t="shared" si="151"/>
        <v>82.471849538851075</v>
      </c>
      <c r="K776" s="57">
        <f t="shared" si="152"/>
        <v>80.069756833835996</v>
      </c>
      <c r="L776" s="57">
        <f t="shared" si="153"/>
        <v>110</v>
      </c>
      <c r="M776" s="57">
        <f t="shared" si="154"/>
        <v>92.506199472243097</v>
      </c>
      <c r="N776" s="57">
        <f t="shared" si="155"/>
        <v>89.811844147808827</v>
      </c>
      <c r="O776" s="57">
        <f t="shared" si="156"/>
        <v>108.9</v>
      </c>
    </row>
    <row r="777" spans="1:15" ht="30" customHeight="1">
      <c r="A777" s="54" t="s">
        <v>804</v>
      </c>
      <c r="B777" s="56">
        <v>904.2</v>
      </c>
      <c r="C777" s="56">
        <v>148.19999999999999</v>
      </c>
      <c r="D777" s="57">
        <f t="shared" si="147"/>
        <v>1150.5944999999999</v>
      </c>
      <c r="E777" s="57">
        <f t="shared" si="148"/>
        <v>1130.25</v>
      </c>
      <c r="F777" s="57">
        <v>125</v>
      </c>
      <c r="G777" s="57">
        <f t="shared" si="149"/>
        <v>1278.0573587099998</v>
      </c>
      <c r="H777" s="57">
        <f t="shared" si="150"/>
        <v>1252.9974104999999</v>
      </c>
      <c r="I777" s="57">
        <v>108.9</v>
      </c>
      <c r="J777" s="57">
        <f t="shared" si="151"/>
        <v>1454.6209828157862</v>
      </c>
      <c r="K777" s="57">
        <f t="shared" si="152"/>
        <v>1412.2533813745497</v>
      </c>
      <c r="L777" s="57">
        <f t="shared" si="153"/>
        <v>110.5</v>
      </c>
      <c r="M777" s="57">
        <f t="shared" si="154"/>
        <v>1627.109938958082</v>
      </c>
      <c r="N777" s="57">
        <f t="shared" si="155"/>
        <v>1579.7183873379438</v>
      </c>
      <c r="O777" s="57">
        <f t="shared" si="156"/>
        <v>108.6</v>
      </c>
    </row>
    <row r="778" spans="1:15" ht="18" customHeight="1">
      <c r="A778" s="54" t="s">
        <v>805</v>
      </c>
      <c r="B778" s="56">
        <v>33729.300000000003</v>
      </c>
      <c r="C778" s="56">
        <v>122.4</v>
      </c>
      <c r="D778" s="57">
        <f t="shared" si="147"/>
        <v>42783.188540400006</v>
      </c>
      <c r="E778" s="57">
        <f t="shared" si="148"/>
        <v>42026.707800000004</v>
      </c>
      <c r="F778" s="57">
        <v>124.6</v>
      </c>
      <c r="G778" s="57">
        <f t="shared" si="149"/>
        <v>50402.874419445259</v>
      </c>
      <c r="H778" s="57">
        <f t="shared" si="150"/>
        <v>49414.582764162013</v>
      </c>
      <c r="I778" s="57">
        <v>115.5</v>
      </c>
      <c r="J778" s="57">
        <f t="shared" si="151"/>
        <v>56950.711835275397</v>
      </c>
      <c r="K778" s="57">
        <f t="shared" si="152"/>
        <v>55291.953238131449</v>
      </c>
      <c r="L778" s="57">
        <f t="shared" si="153"/>
        <v>109.7</v>
      </c>
      <c r="M778" s="57">
        <f t="shared" si="154"/>
        <v>64173.201110225025</v>
      </c>
      <c r="N778" s="57">
        <f t="shared" si="155"/>
        <v>62304.078747791282</v>
      </c>
      <c r="O778" s="57">
        <f t="shared" si="156"/>
        <v>109.4</v>
      </c>
    </row>
    <row r="779" spans="1:15" ht="30" customHeight="1">
      <c r="A779" s="54" t="s">
        <v>806</v>
      </c>
      <c r="B779" s="56">
        <v>60</v>
      </c>
      <c r="C779" s="56">
        <v>25.3</v>
      </c>
      <c r="D779" s="57">
        <f t="shared" si="147"/>
        <v>75.433799999999991</v>
      </c>
      <c r="E779" s="57">
        <f t="shared" si="148"/>
        <v>74.099999999999994</v>
      </c>
      <c r="F779" s="57">
        <v>123.5</v>
      </c>
      <c r="G779" s="57">
        <f t="shared" si="149"/>
        <v>84.175068744000015</v>
      </c>
      <c r="H779" s="57">
        <f t="shared" si="150"/>
        <v>82.52457720000001</v>
      </c>
      <c r="I779" s="57">
        <v>109.4</v>
      </c>
      <c r="J779" s="57">
        <f t="shared" si="151"/>
        <v>95.37035288695202</v>
      </c>
      <c r="K779" s="57">
        <f t="shared" si="152"/>
        <v>92.592575618400019</v>
      </c>
      <c r="L779" s="57">
        <f t="shared" si="153"/>
        <v>110</v>
      </c>
      <c r="M779" s="57">
        <f t="shared" si="154"/>
        <v>106.48290640533969</v>
      </c>
      <c r="N779" s="57">
        <f t="shared" si="155"/>
        <v>103.381462529456</v>
      </c>
      <c r="O779" s="57">
        <f t="shared" si="156"/>
        <v>108.4</v>
      </c>
    </row>
    <row r="780" spans="1:15" ht="18" customHeight="1">
      <c r="A780" s="54" t="s">
        <v>807</v>
      </c>
      <c r="B780" s="56">
        <v>45</v>
      </c>
      <c r="C780" s="56">
        <v>0</v>
      </c>
      <c r="D780" s="57">
        <f t="shared" si="147"/>
        <v>56.117249999999991</v>
      </c>
      <c r="E780" s="57">
        <f t="shared" si="148"/>
        <v>55.125</v>
      </c>
      <c r="F780" s="57">
        <v>122.5</v>
      </c>
      <c r="G780" s="57">
        <f t="shared" si="149"/>
        <v>62.791835714999991</v>
      </c>
      <c r="H780" s="57">
        <f t="shared" si="150"/>
        <v>61.560623249999992</v>
      </c>
      <c r="I780" s="57">
        <v>109.7</v>
      </c>
      <c r="J780" s="57">
        <f t="shared" si="151"/>
        <v>71.466527819027249</v>
      </c>
      <c r="K780" s="57">
        <f t="shared" si="152"/>
        <v>69.384978465074994</v>
      </c>
      <c r="L780" s="57">
        <f t="shared" si="153"/>
        <v>110.5</v>
      </c>
      <c r="M780" s="57">
        <f t="shared" si="154"/>
        <v>79.867418164153904</v>
      </c>
      <c r="N780" s="57">
        <f t="shared" si="155"/>
        <v>77.541182683644564</v>
      </c>
      <c r="O780" s="57">
        <f t="shared" si="156"/>
        <v>108.5</v>
      </c>
    </row>
    <row r="781" spans="1:15" ht="30" customHeight="1">
      <c r="A781" s="54" t="s">
        <v>808</v>
      </c>
      <c r="B781" s="56">
        <v>425.9</v>
      </c>
      <c r="C781" s="56">
        <v>104.2</v>
      </c>
      <c r="D781" s="57">
        <f t="shared" si="147"/>
        <v>546.72697819999996</v>
      </c>
      <c r="E781" s="57">
        <f t="shared" si="148"/>
        <v>537.05989999999997</v>
      </c>
      <c r="F781" s="57">
        <v>126.1</v>
      </c>
      <c r="G781" s="57">
        <f t="shared" si="149"/>
        <v>607.29339284499599</v>
      </c>
      <c r="H781" s="57">
        <f t="shared" si="150"/>
        <v>595.38567925979999</v>
      </c>
      <c r="I781" s="57">
        <v>108.9</v>
      </c>
      <c r="J781" s="57">
        <f t="shared" si="151"/>
        <v>686.18687750948948</v>
      </c>
      <c r="K781" s="57">
        <f t="shared" si="152"/>
        <v>666.20085195096067</v>
      </c>
      <c r="L781" s="57">
        <f t="shared" si="153"/>
        <v>109.7</v>
      </c>
      <c r="M781" s="57">
        <f t="shared" si="154"/>
        <v>776.74295973441679</v>
      </c>
      <c r="N781" s="57">
        <f t="shared" si="155"/>
        <v>754.11937838292897</v>
      </c>
      <c r="O781" s="57">
        <f t="shared" si="156"/>
        <v>109.9</v>
      </c>
    </row>
    <row r="782" spans="1:15" ht="42" customHeight="1">
      <c r="A782" s="54" t="s">
        <v>809</v>
      </c>
      <c r="B782" s="56">
        <v>547.6</v>
      </c>
      <c r="C782" s="56">
        <v>183.8</v>
      </c>
      <c r="D782" s="57">
        <f t="shared" si="147"/>
        <v>694.03371600000003</v>
      </c>
      <c r="E782" s="57">
        <f t="shared" si="148"/>
        <v>681.76199999999994</v>
      </c>
      <c r="F782" s="57">
        <v>124.5</v>
      </c>
      <c r="G782" s="57">
        <f t="shared" si="149"/>
        <v>768.79502788751995</v>
      </c>
      <c r="H782" s="57">
        <f t="shared" si="150"/>
        <v>753.720615576</v>
      </c>
      <c r="I782" s="57">
        <v>108.6</v>
      </c>
      <c r="J782" s="57">
        <f t="shared" si="151"/>
        <v>862.33431893059446</v>
      </c>
      <c r="K782" s="57">
        <f t="shared" si="152"/>
        <v>837.21778536950922</v>
      </c>
      <c r="L782" s="57">
        <f t="shared" si="153"/>
        <v>108.9</v>
      </c>
      <c r="M782" s="57">
        <f t="shared" si="154"/>
        <v>974.36017030286803</v>
      </c>
      <c r="N782" s="57">
        <f t="shared" si="155"/>
        <v>945.9807478668622</v>
      </c>
      <c r="O782" s="57">
        <f t="shared" si="156"/>
        <v>109.7</v>
      </c>
    </row>
    <row r="783" spans="1:15" ht="18" customHeight="1">
      <c r="A783" s="54" t="s">
        <v>810</v>
      </c>
      <c r="B783" s="56">
        <v>736.1</v>
      </c>
      <c r="C783" s="56">
        <v>109.1</v>
      </c>
      <c r="D783" s="57">
        <f t="shared" si="147"/>
        <v>923.94830339999999</v>
      </c>
      <c r="E783" s="57">
        <f t="shared" si="148"/>
        <v>907.61130000000003</v>
      </c>
      <c r="F783" s="57">
        <v>123.3</v>
      </c>
      <c r="G783" s="57">
        <f t="shared" si="149"/>
        <v>1031.0154327979919</v>
      </c>
      <c r="H783" s="57">
        <f t="shared" si="150"/>
        <v>1010.7994439196</v>
      </c>
      <c r="I783" s="57">
        <v>109.4</v>
      </c>
      <c r="J783" s="57">
        <f t="shared" si="151"/>
        <v>1153.2732428191778</v>
      </c>
      <c r="K783" s="57">
        <f t="shared" si="152"/>
        <v>1119.6827600186191</v>
      </c>
      <c r="L783" s="57">
        <f t="shared" si="153"/>
        <v>108.6</v>
      </c>
      <c r="M783" s="57">
        <f t="shared" si="154"/>
        <v>1293.5919982729872</v>
      </c>
      <c r="N783" s="57">
        <f t="shared" si="155"/>
        <v>1255.9145614300846</v>
      </c>
      <c r="O783" s="57">
        <f t="shared" si="156"/>
        <v>108.9</v>
      </c>
    </row>
    <row r="784" spans="1:15" ht="30" customHeight="1">
      <c r="A784" s="54" t="s">
        <v>811</v>
      </c>
      <c r="B784" s="56">
        <v>1009.3</v>
      </c>
      <c r="C784" s="56">
        <v>70.900000000000006</v>
      </c>
      <c r="D784" s="57">
        <f t="shared" si="147"/>
        <v>1291.5265218</v>
      </c>
      <c r="E784" s="57">
        <f t="shared" si="148"/>
        <v>1268.6901</v>
      </c>
      <c r="F784" s="57">
        <v>125.7</v>
      </c>
      <c r="G784" s="57">
        <f t="shared" si="149"/>
        <v>1580.8284626831999</v>
      </c>
      <c r="H784" s="57">
        <f t="shared" si="150"/>
        <v>1549.83182616</v>
      </c>
      <c r="I784" s="57">
        <v>120</v>
      </c>
      <c r="J784" s="57">
        <f t="shared" si="151"/>
        <v>1781.3091283206834</v>
      </c>
      <c r="K784" s="57">
        <f t="shared" si="152"/>
        <v>1729.4263381754208</v>
      </c>
      <c r="L784" s="57">
        <f t="shared" si="153"/>
        <v>109.4</v>
      </c>
      <c r="M784" s="57">
        <f t="shared" si="154"/>
        <v>1992.5367647569501</v>
      </c>
      <c r="N784" s="57">
        <f t="shared" si="155"/>
        <v>1934.5017133562621</v>
      </c>
      <c r="O784" s="57">
        <f t="shared" si="156"/>
        <v>108.6</v>
      </c>
    </row>
    <row r="785" spans="1:15" ht="18" customHeight="1">
      <c r="A785" s="54" t="s">
        <v>812</v>
      </c>
      <c r="B785" s="56">
        <v>105.9</v>
      </c>
      <c r="C785" s="56">
        <v>47.9</v>
      </c>
      <c r="D785" s="57">
        <f t="shared" si="147"/>
        <v>135.08116860000001</v>
      </c>
      <c r="E785" s="57">
        <f t="shared" si="148"/>
        <v>132.6927</v>
      </c>
      <c r="F785" s="57">
        <v>125.3</v>
      </c>
      <c r="G785" s="57">
        <f t="shared" si="149"/>
        <v>151.42328837722803</v>
      </c>
      <c r="H785" s="57">
        <f t="shared" si="150"/>
        <v>148.45420429140003</v>
      </c>
      <c r="I785" s="57">
        <v>109.9</v>
      </c>
      <c r="J785" s="57">
        <f t="shared" si="151"/>
        <v>171.56258573139937</v>
      </c>
      <c r="K785" s="57">
        <f t="shared" si="152"/>
        <v>166.56561721495083</v>
      </c>
      <c r="L785" s="57">
        <f t="shared" si="153"/>
        <v>110</v>
      </c>
      <c r="M785" s="57">
        <f t="shared" si="154"/>
        <v>193.32015285385546</v>
      </c>
      <c r="N785" s="57">
        <f t="shared" si="155"/>
        <v>187.68946879015093</v>
      </c>
      <c r="O785" s="57">
        <f t="shared" si="156"/>
        <v>109.4</v>
      </c>
    </row>
    <row r="786" spans="1:15" ht="24.75" customHeight="1">
      <c r="A786" s="684" t="s">
        <v>813</v>
      </c>
      <c r="B786" s="685"/>
      <c r="C786" s="685"/>
      <c r="D786" s="685"/>
      <c r="E786" s="685"/>
      <c r="F786" s="685"/>
      <c r="G786" s="685"/>
      <c r="H786" s="685"/>
      <c r="I786" s="685"/>
      <c r="J786" s="685"/>
      <c r="K786" s="685"/>
      <c r="L786" s="685"/>
      <c r="M786" s="685"/>
      <c r="N786" s="685"/>
      <c r="O786" s="686"/>
    </row>
    <row r="787" spans="1:15" ht="18" customHeight="1">
      <c r="A787" s="51" t="s">
        <v>58</v>
      </c>
      <c r="B787" s="52">
        <v>74336.7</v>
      </c>
      <c r="C787" s="52">
        <v>86.4</v>
      </c>
      <c r="D787" s="53">
        <f>SUM(D788:D806)</f>
        <v>88267.121511600009</v>
      </c>
      <c r="E787" s="53">
        <f>SUM(E788:E806)</f>
        <v>86706.406199999983</v>
      </c>
      <c r="F787" s="53">
        <f>E787/B787*100</f>
        <v>116.64010670368738</v>
      </c>
      <c r="G787" s="53">
        <f>SUM(G788:G806)</f>
        <v>98783.020154731043</v>
      </c>
      <c r="H787" s="53">
        <f>SUM(H788:H806)</f>
        <v>96846.098190912773</v>
      </c>
      <c r="I787" s="53">
        <f>H787/D787*100</f>
        <v>109.71933437093597</v>
      </c>
      <c r="J787" s="53">
        <f>SUM(J788:J806)</f>
        <v>111874.19970640224</v>
      </c>
      <c r="K787" s="53">
        <f>SUM(K788:K806)</f>
        <v>108615.72787029347</v>
      </c>
      <c r="L787" s="53">
        <f>K787/G787*100</f>
        <v>109.95384399075949</v>
      </c>
      <c r="M787" s="53">
        <f>SUM(M788:M806)</f>
        <v>125565.15617917548</v>
      </c>
      <c r="N787" s="53">
        <f>SUM(N788:N806)</f>
        <v>121907.9186205587</v>
      </c>
      <c r="O787" s="53">
        <f>N787/J787*100</f>
        <v>108.96875145519567</v>
      </c>
    </row>
    <row r="788" spans="1:15" ht="18" customHeight="1">
      <c r="A788" s="54" t="s">
        <v>814</v>
      </c>
      <c r="B788" s="56">
        <v>0</v>
      </c>
      <c r="C788" s="56">
        <v>0</v>
      </c>
      <c r="D788" s="57">
        <f t="shared" ref="D788:D806" si="157">E788*101.8/100</f>
        <v>0</v>
      </c>
      <c r="E788" s="57">
        <f t="shared" ref="E788:E806" si="158">B788*F788/100</f>
        <v>0</v>
      </c>
      <c r="F788" s="57">
        <v>0</v>
      </c>
      <c r="G788" s="57">
        <f t="shared" ref="G788:G806" si="159">H788*102/100</f>
        <v>0</v>
      </c>
      <c r="H788" s="57">
        <f t="shared" ref="H788:H806" si="160">D788*I788/100</f>
        <v>0</v>
      </c>
      <c r="I788" s="57">
        <v>0</v>
      </c>
      <c r="J788" s="57">
        <f t="shared" ref="J788:J806" si="161">K788*103/100</f>
        <v>0</v>
      </c>
      <c r="K788" s="57">
        <f t="shared" ref="K788:K806" si="162">G788*L788/100</f>
        <v>0</v>
      </c>
      <c r="L788" s="57">
        <v>0</v>
      </c>
      <c r="M788" s="57">
        <f t="shared" ref="M788:M806" si="163">N788*103/100</f>
        <v>0</v>
      </c>
      <c r="N788" s="57">
        <f t="shared" ref="N788:N806" si="164">J788*O788/100</f>
        <v>0</v>
      </c>
      <c r="O788" s="57">
        <v>0</v>
      </c>
    </row>
    <row r="789" spans="1:15" ht="30" customHeight="1">
      <c r="A789" s="54" t="s">
        <v>815</v>
      </c>
      <c r="B789" s="56">
        <v>577.29999999999995</v>
      </c>
      <c r="C789" s="56">
        <v>83.8</v>
      </c>
      <c r="D789" s="57">
        <f t="shared" si="157"/>
        <v>719.92196499999989</v>
      </c>
      <c r="E789" s="57">
        <f t="shared" si="158"/>
        <v>707.1925</v>
      </c>
      <c r="F789" s="57">
        <v>122.5</v>
      </c>
      <c r="G789" s="57">
        <f t="shared" si="159"/>
        <v>807.75244472999987</v>
      </c>
      <c r="H789" s="57">
        <f t="shared" si="160"/>
        <v>791.91416149999986</v>
      </c>
      <c r="I789" s="57">
        <v>110</v>
      </c>
      <c r="J789" s="57">
        <f t="shared" si="161"/>
        <v>919.34344496944937</v>
      </c>
      <c r="K789" s="57">
        <f t="shared" si="162"/>
        <v>892.56645142664991</v>
      </c>
      <c r="L789" s="57">
        <f t="shared" ref="L789:L806" si="165">L54</f>
        <v>110.5</v>
      </c>
      <c r="M789" s="57">
        <f t="shared" si="163"/>
        <v>1028.3591906739266</v>
      </c>
      <c r="N789" s="57">
        <f t="shared" si="164"/>
        <v>998.40698123682205</v>
      </c>
      <c r="O789" s="57">
        <f t="shared" ref="O789:O806" si="166">O54</f>
        <v>108.6</v>
      </c>
    </row>
    <row r="790" spans="1:15" ht="46.5" customHeight="1">
      <c r="A790" s="54" t="s">
        <v>816</v>
      </c>
      <c r="B790" s="56">
        <v>3910.9</v>
      </c>
      <c r="C790" s="56">
        <v>154</v>
      </c>
      <c r="D790" s="57">
        <f t="shared" si="157"/>
        <v>4478.9582249999994</v>
      </c>
      <c r="E790" s="57">
        <f t="shared" si="158"/>
        <v>4399.7624999999998</v>
      </c>
      <c r="F790" s="57">
        <v>112.5</v>
      </c>
      <c r="G790" s="57">
        <f t="shared" si="159"/>
        <v>5048.2338153974997</v>
      </c>
      <c r="H790" s="57">
        <f t="shared" si="160"/>
        <v>4949.2488386249997</v>
      </c>
      <c r="I790" s="57">
        <v>110.5</v>
      </c>
      <c r="J790" s="57">
        <f t="shared" si="161"/>
        <v>5704.0498703557896</v>
      </c>
      <c r="K790" s="57">
        <f t="shared" si="162"/>
        <v>5537.9124954910576</v>
      </c>
      <c r="L790" s="57">
        <f t="shared" si="165"/>
        <v>109.7</v>
      </c>
      <c r="M790" s="57">
        <f t="shared" si="163"/>
        <v>6427.4374749143108</v>
      </c>
      <c r="N790" s="57">
        <f t="shared" si="164"/>
        <v>6240.2305581692335</v>
      </c>
      <c r="O790" s="57">
        <f t="shared" si="166"/>
        <v>109.4</v>
      </c>
    </row>
    <row r="791" spans="1:15" ht="30" customHeight="1">
      <c r="A791" s="54" t="s">
        <v>817</v>
      </c>
      <c r="B791" s="56">
        <v>1470.4</v>
      </c>
      <c r="C791" s="56">
        <v>131.9</v>
      </c>
      <c r="D791" s="57">
        <f t="shared" si="157"/>
        <v>1863.5996640000001</v>
      </c>
      <c r="E791" s="57">
        <f t="shared" si="158"/>
        <v>1830.6480000000001</v>
      </c>
      <c r="F791" s="57">
        <v>124.5</v>
      </c>
      <c r="G791" s="57">
        <f t="shared" si="159"/>
        <v>2085.2562080361599</v>
      </c>
      <c r="H791" s="57">
        <f t="shared" si="160"/>
        <v>2044.3688314080002</v>
      </c>
      <c r="I791" s="57">
        <v>109.7</v>
      </c>
      <c r="J791" s="57">
        <f t="shared" si="161"/>
        <v>2338.9693308679193</v>
      </c>
      <c r="K791" s="57">
        <f t="shared" si="162"/>
        <v>2270.8440105513782</v>
      </c>
      <c r="L791" s="57">
        <f t="shared" si="165"/>
        <v>108.9</v>
      </c>
      <c r="M791" s="57">
        <f t="shared" si="163"/>
        <v>2650.0522518733528</v>
      </c>
      <c r="N791" s="57">
        <f t="shared" si="164"/>
        <v>2572.8662639547115</v>
      </c>
      <c r="O791" s="57">
        <f t="shared" si="166"/>
        <v>110</v>
      </c>
    </row>
    <row r="792" spans="1:15" ht="30" customHeight="1">
      <c r="A792" s="54" t="s">
        <v>818</v>
      </c>
      <c r="B792" s="56">
        <v>403.1</v>
      </c>
      <c r="C792" s="56">
        <v>104.6</v>
      </c>
      <c r="D792" s="57">
        <f t="shared" si="157"/>
        <v>505.96870139999999</v>
      </c>
      <c r="E792" s="57">
        <f t="shared" si="158"/>
        <v>497.02230000000003</v>
      </c>
      <c r="F792" s="57">
        <v>123.3</v>
      </c>
      <c r="G792" s="57">
        <f t="shared" si="159"/>
        <v>562.01991414109204</v>
      </c>
      <c r="H792" s="57">
        <f t="shared" si="160"/>
        <v>550.99991582460007</v>
      </c>
      <c r="I792" s="57">
        <v>108.9</v>
      </c>
      <c r="J792" s="57">
        <f t="shared" si="161"/>
        <v>628.66423555994265</v>
      </c>
      <c r="K792" s="57">
        <f t="shared" si="162"/>
        <v>610.35362675722592</v>
      </c>
      <c r="L792" s="57">
        <f t="shared" si="165"/>
        <v>108.6</v>
      </c>
      <c r="M792" s="57">
        <f t="shared" si="163"/>
        <v>715.51419970254881</v>
      </c>
      <c r="N792" s="57">
        <f t="shared" si="164"/>
        <v>694.67398029373669</v>
      </c>
      <c r="O792" s="57">
        <f t="shared" si="166"/>
        <v>110.5</v>
      </c>
    </row>
    <row r="793" spans="1:15" ht="18" customHeight="1">
      <c r="A793" s="54" t="s">
        <v>819</v>
      </c>
      <c r="B793" s="56">
        <v>0.5</v>
      </c>
      <c r="C793" s="56">
        <v>100</v>
      </c>
      <c r="D793" s="57">
        <f t="shared" si="157"/>
        <v>0.63981300000000008</v>
      </c>
      <c r="E793" s="57">
        <f t="shared" si="158"/>
        <v>0.62850000000000006</v>
      </c>
      <c r="F793" s="57">
        <v>125.7</v>
      </c>
      <c r="G793" s="57">
        <f t="shared" si="159"/>
        <v>0.70873365636000007</v>
      </c>
      <c r="H793" s="57">
        <f t="shared" si="160"/>
        <v>0.69483691800000003</v>
      </c>
      <c r="I793" s="57">
        <v>108.6</v>
      </c>
      <c r="J793" s="57">
        <f t="shared" si="161"/>
        <v>0.79861525865957528</v>
      </c>
      <c r="K793" s="57">
        <f t="shared" si="162"/>
        <v>0.77535462005784017</v>
      </c>
      <c r="L793" s="57">
        <f t="shared" si="165"/>
        <v>109.4</v>
      </c>
      <c r="M793" s="57">
        <f t="shared" si="163"/>
        <v>0.90236336691204078</v>
      </c>
      <c r="N793" s="57">
        <f t="shared" si="164"/>
        <v>0.87608093874955417</v>
      </c>
      <c r="O793" s="57">
        <f t="shared" si="166"/>
        <v>109.7</v>
      </c>
    </row>
    <row r="794" spans="1:15" ht="18" customHeight="1">
      <c r="A794" s="54" t="s">
        <v>820</v>
      </c>
      <c r="B794" s="56">
        <v>64712.1</v>
      </c>
      <c r="C794" s="56">
        <v>83.6</v>
      </c>
      <c r="D794" s="57">
        <f t="shared" si="157"/>
        <v>76614.855401399996</v>
      </c>
      <c r="E794" s="57">
        <f t="shared" si="158"/>
        <v>75260.172299999991</v>
      </c>
      <c r="F794" s="57">
        <v>116.3</v>
      </c>
      <c r="G794" s="57">
        <f t="shared" si="159"/>
        <v>85727.426302842505</v>
      </c>
      <c r="H794" s="57">
        <f t="shared" si="160"/>
        <v>84046.496375335788</v>
      </c>
      <c r="I794" s="57">
        <v>109.7</v>
      </c>
      <c r="J794" s="57">
        <f t="shared" si="161"/>
        <v>97129.174001120555</v>
      </c>
      <c r="K794" s="57">
        <f t="shared" si="162"/>
        <v>94300.168933126755</v>
      </c>
      <c r="L794" s="57">
        <f t="shared" si="165"/>
        <v>110</v>
      </c>
      <c r="M794" s="57">
        <f t="shared" si="163"/>
        <v>108946.88060183689</v>
      </c>
      <c r="N794" s="57">
        <f t="shared" si="164"/>
        <v>105773.67048722028</v>
      </c>
      <c r="O794" s="57">
        <f t="shared" si="166"/>
        <v>108.9</v>
      </c>
    </row>
    <row r="795" spans="1:15" ht="18" customHeight="1">
      <c r="A795" s="54" t="s">
        <v>821</v>
      </c>
      <c r="B795" s="56">
        <v>488.1</v>
      </c>
      <c r="C795" s="56">
        <v>77.2</v>
      </c>
      <c r="D795" s="57">
        <f t="shared" si="157"/>
        <v>621.10725000000002</v>
      </c>
      <c r="E795" s="57">
        <f t="shared" si="158"/>
        <v>610.125</v>
      </c>
      <c r="F795" s="57">
        <v>125</v>
      </c>
      <c r="G795" s="57">
        <f t="shared" si="159"/>
        <v>689.91351115500015</v>
      </c>
      <c r="H795" s="57">
        <f t="shared" si="160"/>
        <v>676.38579525000011</v>
      </c>
      <c r="I795" s="57">
        <v>108.9</v>
      </c>
      <c r="J795" s="57">
        <f t="shared" si="161"/>
        <v>785.22506272106341</v>
      </c>
      <c r="K795" s="57">
        <f t="shared" si="162"/>
        <v>762.35442982627512</v>
      </c>
      <c r="L795" s="57">
        <f t="shared" si="165"/>
        <v>110.5</v>
      </c>
      <c r="M795" s="57">
        <f t="shared" si="163"/>
        <v>878.337050658527</v>
      </c>
      <c r="N795" s="57">
        <f t="shared" si="164"/>
        <v>852.75441811507483</v>
      </c>
      <c r="O795" s="57">
        <f t="shared" si="166"/>
        <v>108.6</v>
      </c>
    </row>
    <row r="796" spans="1:15" ht="44.25" customHeight="1">
      <c r="A796" s="54" t="s">
        <v>822</v>
      </c>
      <c r="B796" s="56">
        <v>0.5</v>
      </c>
      <c r="C796" s="56">
        <v>166.7</v>
      </c>
      <c r="D796" s="57">
        <f t="shared" si="157"/>
        <v>0.63421399999999994</v>
      </c>
      <c r="E796" s="57">
        <f t="shared" si="158"/>
        <v>0.623</v>
      </c>
      <c r="F796" s="57">
        <v>124.6</v>
      </c>
      <c r="G796" s="57">
        <f t="shared" si="159"/>
        <v>0.70253153207999985</v>
      </c>
      <c r="H796" s="57">
        <f t="shared" si="160"/>
        <v>0.68875640399999993</v>
      </c>
      <c r="I796" s="57">
        <v>108.6</v>
      </c>
      <c r="J796" s="57">
        <f t="shared" si="161"/>
        <v>0.79379740341251281</v>
      </c>
      <c r="K796" s="57">
        <f t="shared" si="162"/>
        <v>0.77067709069175994</v>
      </c>
      <c r="L796" s="57">
        <f t="shared" si="165"/>
        <v>109.7</v>
      </c>
      <c r="M796" s="57">
        <f t="shared" si="163"/>
        <v>0.89446679011328778</v>
      </c>
      <c r="N796" s="57">
        <f t="shared" si="164"/>
        <v>0.86841435933328914</v>
      </c>
      <c r="O796" s="57">
        <f t="shared" si="166"/>
        <v>109.4</v>
      </c>
    </row>
    <row r="797" spans="1:15" ht="18" customHeight="1">
      <c r="A797" s="54" t="s">
        <v>823</v>
      </c>
      <c r="B797" s="56">
        <v>671.9</v>
      </c>
      <c r="C797" s="56">
        <v>90.5</v>
      </c>
      <c r="D797" s="57">
        <f t="shared" si="157"/>
        <v>844.7328369999999</v>
      </c>
      <c r="E797" s="57">
        <f t="shared" si="158"/>
        <v>829.79649999999992</v>
      </c>
      <c r="F797" s="57">
        <v>123.5</v>
      </c>
      <c r="G797" s="57">
        <f t="shared" si="159"/>
        <v>942.62047815155995</v>
      </c>
      <c r="H797" s="57">
        <f t="shared" si="160"/>
        <v>924.13772367799993</v>
      </c>
      <c r="I797" s="57">
        <v>109.4</v>
      </c>
      <c r="J797" s="57">
        <f t="shared" si="161"/>
        <v>1067.9890017457176</v>
      </c>
      <c r="K797" s="57">
        <f t="shared" si="162"/>
        <v>1036.882525966716</v>
      </c>
      <c r="L797" s="57">
        <f t="shared" si="165"/>
        <v>110</v>
      </c>
      <c r="M797" s="57">
        <f t="shared" si="163"/>
        <v>1192.4310802291286</v>
      </c>
      <c r="N797" s="57">
        <f t="shared" si="164"/>
        <v>1157.700077892358</v>
      </c>
      <c r="O797" s="57">
        <f t="shared" si="166"/>
        <v>108.4</v>
      </c>
    </row>
    <row r="798" spans="1:15" ht="42.75" customHeight="1">
      <c r="A798" s="54" t="s">
        <v>824</v>
      </c>
      <c r="B798" s="56">
        <v>181.3</v>
      </c>
      <c r="C798" s="56">
        <v>100</v>
      </c>
      <c r="D798" s="57">
        <f t="shared" si="157"/>
        <v>226.09016499999998</v>
      </c>
      <c r="E798" s="57">
        <f t="shared" si="158"/>
        <v>222.0925</v>
      </c>
      <c r="F798" s="57">
        <v>122.5</v>
      </c>
      <c r="G798" s="57">
        <f t="shared" si="159"/>
        <v>252.98132922509998</v>
      </c>
      <c r="H798" s="57">
        <f t="shared" si="160"/>
        <v>248.02091100499999</v>
      </c>
      <c r="I798" s="57">
        <v>109.7</v>
      </c>
      <c r="J798" s="57">
        <f t="shared" si="161"/>
        <v>287.93069985754755</v>
      </c>
      <c r="K798" s="57">
        <f t="shared" si="162"/>
        <v>279.54436879373549</v>
      </c>
      <c r="L798" s="57">
        <f t="shared" si="165"/>
        <v>110.5</v>
      </c>
      <c r="M798" s="57">
        <f t="shared" si="163"/>
        <v>321.77695362580226</v>
      </c>
      <c r="N798" s="57">
        <f t="shared" si="164"/>
        <v>312.40480934543911</v>
      </c>
      <c r="O798" s="57">
        <f t="shared" si="166"/>
        <v>108.5</v>
      </c>
    </row>
    <row r="799" spans="1:15" ht="18" customHeight="1">
      <c r="A799" s="54" t="s">
        <v>825</v>
      </c>
      <c r="B799" s="56">
        <v>400.2</v>
      </c>
      <c r="C799" s="56">
        <v>90.1</v>
      </c>
      <c r="D799" s="57">
        <f t="shared" si="157"/>
        <v>513.73593959999994</v>
      </c>
      <c r="E799" s="57">
        <f t="shared" si="158"/>
        <v>504.65219999999994</v>
      </c>
      <c r="F799" s="57">
        <v>126.1</v>
      </c>
      <c r="G799" s="57">
        <f t="shared" si="159"/>
        <v>570.64760698888801</v>
      </c>
      <c r="H799" s="57">
        <f t="shared" si="160"/>
        <v>559.45843822439997</v>
      </c>
      <c r="I799" s="57">
        <v>108.9</v>
      </c>
      <c r="J799" s="57">
        <f t="shared" si="161"/>
        <v>644.78043761281447</v>
      </c>
      <c r="K799" s="57">
        <f t="shared" si="162"/>
        <v>626.00042486681014</v>
      </c>
      <c r="L799" s="57">
        <f t="shared" si="165"/>
        <v>109.7</v>
      </c>
      <c r="M799" s="57">
        <f t="shared" si="163"/>
        <v>729.87211196457747</v>
      </c>
      <c r="N799" s="57">
        <f t="shared" si="164"/>
        <v>708.61370093648304</v>
      </c>
      <c r="O799" s="57">
        <f t="shared" si="166"/>
        <v>109.9</v>
      </c>
    </row>
    <row r="800" spans="1:15" ht="18" customHeight="1">
      <c r="A800" s="54" t="s">
        <v>826</v>
      </c>
      <c r="B800" s="56">
        <v>431.3</v>
      </c>
      <c r="C800" s="56">
        <v>60.8</v>
      </c>
      <c r="D800" s="57">
        <f t="shared" si="157"/>
        <v>546.63393299999996</v>
      </c>
      <c r="E800" s="57">
        <f t="shared" si="158"/>
        <v>536.96849999999995</v>
      </c>
      <c r="F800" s="57">
        <v>124.5</v>
      </c>
      <c r="G800" s="57">
        <f t="shared" si="159"/>
        <v>605.51734026275994</v>
      </c>
      <c r="H800" s="57">
        <f t="shared" si="160"/>
        <v>593.64445123799987</v>
      </c>
      <c r="I800" s="57">
        <v>108.6</v>
      </c>
      <c r="J800" s="57">
        <f t="shared" si="161"/>
        <v>679.19063505252996</v>
      </c>
      <c r="K800" s="57">
        <f t="shared" si="162"/>
        <v>659.40838354614561</v>
      </c>
      <c r="L800" s="57">
        <f t="shared" si="165"/>
        <v>108.9</v>
      </c>
      <c r="M800" s="57">
        <f t="shared" si="163"/>
        <v>767.4242904522041</v>
      </c>
      <c r="N800" s="57">
        <f t="shared" si="164"/>
        <v>745.07212665262546</v>
      </c>
      <c r="O800" s="57">
        <f t="shared" si="166"/>
        <v>109.7</v>
      </c>
    </row>
    <row r="801" spans="1:15" ht="18" customHeight="1">
      <c r="A801" s="54" t="s">
        <v>827</v>
      </c>
      <c r="B801" s="56">
        <v>0</v>
      </c>
      <c r="C801" s="56">
        <v>0</v>
      </c>
      <c r="D801" s="57">
        <f t="shared" si="157"/>
        <v>0</v>
      </c>
      <c r="E801" s="57">
        <f t="shared" si="158"/>
        <v>0</v>
      </c>
      <c r="F801" s="57">
        <v>0</v>
      </c>
      <c r="G801" s="57">
        <f t="shared" si="159"/>
        <v>0</v>
      </c>
      <c r="H801" s="57">
        <f t="shared" si="160"/>
        <v>0</v>
      </c>
      <c r="I801" s="57">
        <v>0</v>
      </c>
      <c r="J801" s="57">
        <f t="shared" si="161"/>
        <v>0</v>
      </c>
      <c r="K801" s="57">
        <f t="shared" si="162"/>
        <v>0</v>
      </c>
      <c r="L801" s="57">
        <v>0</v>
      </c>
      <c r="M801" s="57">
        <f t="shared" si="163"/>
        <v>0</v>
      </c>
      <c r="N801" s="57">
        <f t="shared" si="164"/>
        <v>0</v>
      </c>
      <c r="O801" s="57">
        <v>0</v>
      </c>
    </row>
    <row r="802" spans="1:15" ht="18" customHeight="1">
      <c r="A802" s="54" t="s">
        <v>828</v>
      </c>
      <c r="B802" s="56">
        <v>86.6</v>
      </c>
      <c r="C802" s="56">
        <v>98.7</v>
      </c>
      <c r="D802" s="57">
        <f t="shared" si="157"/>
        <v>110.81561159999997</v>
      </c>
      <c r="E802" s="57">
        <f t="shared" si="158"/>
        <v>108.85619999999999</v>
      </c>
      <c r="F802" s="57">
        <v>125.7</v>
      </c>
      <c r="G802" s="57">
        <f t="shared" si="159"/>
        <v>124.33511621519996</v>
      </c>
      <c r="H802" s="57">
        <f t="shared" si="160"/>
        <v>121.89717275999996</v>
      </c>
      <c r="I802" s="57">
        <v>110</v>
      </c>
      <c r="J802" s="57">
        <f t="shared" si="161"/>
        <v>140.10329565361164</v>
      </c>
      <c r="K802" s="57">
        <f t="shared" si="162"/>
        <v>136.02261713942877</v>
      </c>
      <c r="L802" s="57">
        <f t="shared" si="165"/>
        <v>109.4</v>
      </c>
      <c r="M802" s="57">
        <f t="shared" si="163"/>
        <v>156.71674445221691</v>
      </c>
      <c r="N802" s="57">
        <f t="shared" si="164"/>
        <v>152.15217907982225</v>
      </c>
      <c r="O802" s="57">
        <f t="shared" si="166"/>
        <v>108.6</v>
      </c>
    </row>
    <row r="803" spans="1:15" ht="18" customHeight="1">
      <c r="A803" s="54" t="s">
        <v>829</v>
      </c>
      <c r="B803" s="56">
        <v>19.399999999999999</v>
      </c>
      <c r="C803" s="56">
        <v>30.9</v>
      </c>
      <c r="D803" s="57">
        <f t="shared" si="157"/>
        <v>24.745747599999994</v>
      </c>
      <c r="E803" s="57">
        <f t="shared" si="158"/>
        <v>24.308199999999996</v>
      </c>
      <c r="F803" s="57">
        <v>125.3</v>
      </c>
      <c r="G803" s="57">
        <f t="shared" si="159"/>
        <v>27.764728807200001</v>
      </c>
      <c r="H803" s="57">
        <f t="shared" si="160"/>
        <v>27.220322359999997</v>
      </c>
      <c r="I803" s="57">
        <f>I501</f>
        <v>110</v>
      </c>
      <c r="J803" s="57">
        <f t="shared" si="161"/>
        <v>31.457437738557601</v>
      </c>
      <c r="K803" s="57">
        <f t="shared" si="162"/>
        <v>30.541201687920001</v>
      </c>
      <c r="L803" s="57">
        <f t="shared" si="165"/>
        <v>110</v>
      </c>
      <c r="M803" s="57">
        <f t="shared" si="163"/>
        <v>35.446869992561481</v>
      </c>
      <c r="N803" s="57">
        <f t="shared" si="164"/>
        <v>34.41443688598202</v>
      </c>
      <c r="O803" s="57">
        <f t="shared" si="166"/>
        <v>109.4</v>
      </c>
    </row>
    <row r="804" spans="1:15" ht="40.5" customHeight="1">
      <c r="A804" s="54" t="s">
        <v>830</v>
      </c>
      <c r="B804" s="56">
        <v>25.5</v>
      </c>
      <c r="C804" s="56">
        <v>53.6</v>
      </c>
      <c r="D804" s="57">
        <f t="shared" si="157"/>
        <v>31.410389999999996</v>
      </c>
      <c r="E804" s="57">
        <f t="shared" si="158"/>
        <v>30.855</v>
      </c>
      <c r="F804" s="57">
        <v>121</v>
      </c>
      <c r="G804" s="57">
        <f t="shared" si="159"/>
        <v>35.242457579999993</v>
      </c>
      <c r="H804" s="57">
        <f t="shared" si="160"/>
        <v>34.551428999999992</v>
      </c>
      <c r="I804" s="57">
        <f>I502</f>
        <v>110</v>
      </c>
      <c r="J804" s="57">
        <f t="shared" si="161"/>
        <v>40.111203094676995</v>
      </c>
      <c r="K804" s="57">
        <f t="shared" si="162"/>
        <v>38.942915625899992</v>
      </c>
      <c r="L804" s="57">
        <f t="shared" si="165"/>
        <v>110.5</v>
      </c>
      <c r="M804" s="57">
        <f t="shared" si="163"/>
        <v>45.445993106269022</v>
      </c>
      <c r="N804" s="57">
        <f t="shared" si="164"/>
        <v>44.122323404144687</v>
      </c>
      <c r="O804" s="57">
        <f t="shared" si="166"/>
        <v>110</v>
      </c>
    </row>
    <row r="805" spans="1:15" ht="36.75" customHeight="1">
      <c r="A805" s="54" t="s">
        <v>831</v>
      </c>
      <c r="B805" s="56">
        <v>24.3</v>
      </c>
      <c r="C805" s="56">
        <v>75.5</v>
      </c>
      <c r="D805" s="57">
        <f t="shared" si="157"/>
        <v>32.653368</v>
      </c>
      <c r="E805" s="57">
        <f t="shared" si="158"/>
        <v>32.076000000000001</v>
      </c>
      <c r="F805" s="57">
        <v>132</v>
      </c>
      <c r="G805" s="57">
        <f t="shared" si="159"/>
        <v>36.803611072800003</v>
      </c>
      <c r="H805" s="57">
        <f t="shared" si="160"/>
        <v>36.081971639999999</v>
      </c>
      <c r="I805" s="57">
        <f>I503</f>
        <v>110.5</v>
      </c>
      <c r="J805" s="57">
        <f t="shared" si="161"/>
        <v>42.267107136557158</v>
      </c>
      <c r="K805" s="57">
        <f t="shared" si="162"/>
        <v>41.036026346172001</v>
      </c>
      <c r="L805" s="57">
        <f t="shared" si="165"/>
        <v>111.5</v>
      </c>
      <c r="M805" s="57">
        <f t="shared" si="163"/>
        <v>48.106307987472526</v>
      </c>
      <c r="N805" s="57">
        <f t="shared" si="164"/>
        <v>46.705153385895656</v>
      </c>
      <c r="O805" s="57">
        <f t="shared" si="166"/>
        <v>110.5</v>
      </c>
    </row>
    <row r="806" spans="1:15" ht="18" customHeight="1">
      <c r="A806" s="54" t="s">
        <v>832</v>
      </c>
      <c r="B806" s="56">
        <v>933.3</v>
      </c>
      <c r="C806" s="56">
        <v>91.4</v>
      </c>
      <c r="D806" s="57">
        <f t="shared" si="157"/>
        <v>1130.6182859999999</v>
      </c>
      <c r="E806" s="57">
        <f t="shared" si="158"/>
        <v>1110.627</v>
      </c>
      <c r="F806" s="57">
        <v>119</v>
      </c>
      <c r="G806" s="57">
        <f t="shared" si="159"/>
        <v>1265.09402493684</v>
      </c>
      <c r="H806" s="57">
        <f t="shared" si="160"/>
        <v>1240.288259742</v>
      </c>
      <c r="I806" s="57">
        <f>I504</f>
        <v>109.7</v>
      </c>
      <c r="J806" s="57">
        <f t="shared" si="161"/>
        <v>1433.3515302534399</v>
      </c>
      <c r="K806" s="57">
        <f t="shared" si="162"/>
        <v>1391.6034274305241</v>
      </c>
      <c r="L806" s="57">
        <f t="shared" si="165"/>
        <v>110</v>
      </c>
      <c r="M806" s="57">
        <f t="shared" si="163"/>
        <v>1619.5582275486645</v>
      </c>
      <c r="N806" s="57">
        <f t="shared" si="164"/>
        <v>1572.3866286880238</v>
      </c>
      <c r="O806" s="57">
        <f t="shared" si="166"/>
        <v>109.7</v>
      </c>
    </row>
    <row r="807" spans="1:15" ht="25.5" customHeight="1">
      <c r="A807" s="684" t="s">
        <v>833</v>
      </c>
      <c r="B807" s="685"/>
      <c r="C807" s="685"/>
      <c r="D807" s="685"/>
      <c r="E807" s="685"/>
      <c r="F807" s="685"/>
      <c r="G807" s="685"/>
      <c r="H807" s="685"/>
      <c r="I807" s="685"/>
      <c r="J807" s="685"/>
      <c r="K807" s="685"/>
      <c r="L807" s="685"/>
      <c r="M807" s="685"/>
      <c r="N807" s="685"/>
      <c r="O807" s="686"/>
    </row>
    <row r="808" spans="1:15" ht="18" customHeight="1">
      <c r="A808" s="51" t="s">
        <v>58</v>
      </c>
      <c r="B808" s="52">
        <v>13193.6</v>
      </c>
      <c r="C808" s="52">
        <v>143.19999999999999</v>
      </c>
      <c r="D808" s="53">
        <f>SUM(D809:D816)</f>
        <v>16217.245640599998</v>
      </c>
      <c r="E808" s="53">
        <f>SUM(E809:E816)</f>
        <v>15930.4967</v>
      </c>
      <c r="F808" s="53">
        <f>E808/B808*100</f>
        <v>120.74412366601987</v>
      </c>
      <c r="G808" s="53">
        <f>SUM(G809:G816)</f>
        <v>18315.796826693637</v>
      </c>
      <c r="H808" s="53">
        <f>SUM(H809:H816)</f>
        <v>17956.663555581999</v>
      </c>
      <c r="I808" s="53">
        <f>H808/D808*100</f>
        <v>110.72572959385505</v>
      </c>
      <c r="J808" s="53">
        <f>SUM(J809:J816)</f>
        <v>20753.194648654648</v>
      </c>
      <c r="K808" s="53">
        <f>SUM(K809:K816)</f>
        <v>20148.732668596742</v>
      </c>
      <c r="L808" s="53">
        <f>K808/G808*100</f>
        <v>110.00740431468297</v>
      </c>
      <c r="M808" s="53">
        <f>SUM(M809:M816)</f>
        <v>23304.123071441682</v>
      </c>
      <c r="N808" s="53">
        <f>SUM(N809:N816)</f>
        <v>22625.362205283185</v>
      </c>
      <c r="O808" s="53">
        <f>N808/J808*100</f>
        <v>109.0211053687096</v>
      </c>
    </row>
    <row r="809" spans="1:15" ht="18" customHeight="1">
      <c r="A809" s="54" t="s">
        <v>834</v>
      </c>
      <c r="B809" s="56">
        <v>4337.2</v>
      </c>
      <c r="C809" s="56">
        <v>1922.5</v>
      </c>
      <c r="D809" s="57">
        <f t="shared" ref="D809:D816" si="167">E809*101.8/100</f>
        <v>5501.4259216</v>
      </c>
      <c r="E809" s="57">
        <f t="shared" ref="E809:E816" si="168">B809*F809/100</f>
        <v>5404.1512000000002</v>
      </c>
      <c r="F809" s="57">
        <f t="shared" ref="F809:F816" si="169">F796</f>
        <v>124.6</v>
      </c>
      <c r="G809" s="57">
        <f t="shared" ref="G809:G816" si="170">H809*102/100</f>
        <v>6172.5998840351995</v>
      </c>
      <c r="H809" s="57">
        <f t="shared" ref="H809:H816" si="171">D809*I809/100</f>
        <v>6051.5685137599994</v>
      </c>
      <c r="I809" s="57">
        <f t="shared" ref="I809:I816" si="172">I501</f>
        <v>110</v>
      </c>
      <c r="J809" s="57">
        <f t="shared" ref="J809:J816" si="173">K809*103/100</f>
        <v>6993.5556686118807</v>
      </c>
      <c r="K809" s="57">
        <f t="shared" ref="K809:K816" si="174">G809*L809/100</f>
        <v>6789.8598724387193</v>
      </c>
      <c r="L809" s="57">
        <f t="shared" ref="L809:L816" si="175">L53</f>
        <v>110</v>
      </c>
      <c r="M809" s="57">
        <f t="shared" ref="M809:M816" si="176">N809*103/100</f>
        <v>7844.4615868118881</v>
      </c>
      <c r="N809" s="57">
        <f t="shared" ref="N809:N816" si="177">J809*O809/100</f>
        <v>7615.9821231183387</v>
      </c>
      <c r="O809" s="57">
        <f t="shared" ref="O809:O816" si="178">O53</f>
        <v>108.9</v>
      </c>
    </row>
    <row r="810" spans="1:15" ht="30" customHeight="1">
      <c r="A810" s="54" t="s">
        <v>835</v>
      </c>
      <c r="B810" s="56">
        <v>27.8</v>
      </c>
      <c r="C810" s="56">
        <v>100</v>
      </c>
      <c r="D810" s="57">
        <f t="shared" si="167"/>
        <v>34.950993999999994</v>
      </c>
      <c r="E810" s="57">
        <f t="shared" si="168"/>
        <v>34.332999999999998</v>
      </c>
      <c r="F810" s="57">
        <f t="shared" si="169"/>
        <v>123.5</v>
      </c>
      <c r="G810" s="57">
        <f t="shared" si="170"/>
        <v>39.215015267999995</v>
      </c>
      <c r="H810" s="57">
        <f t="shared" si="171"/>
        <v>38.446093399999995</v>
      </c>
      <c r="I810" s="57">
        <f t="shared" si="172"/>
        <v>110</v>
      </c>
      <c r="J810" s="57">
        <f t="shared" si="173"/>
        <v>44.632569627274194</v>
      </c>
      <c r="K810" s="57">
        <f t="shared" si="174"/>
        <v>43.332591871139996</v>
      </c>
      <c r="L810" s="57">
        <f t="shared" si="175"/>
        <v>110.5</v>
      </c>
      <c r="M810" s="57">
        <f t="shared" si="176"/>
        <v>49.925099733676369</v>
      </c>
      <c r="N810" s="57">
        <f t="shared" si="177"/>
        <v>48.470970615219777</v>
      </c>
      <c r="O810" s="57">
        <f t="shared" si="178"/>
        <v>108.6</v>
      </c>
    </row>
    <row r="811" spans="1:15" ht="30" customHeight="1">
      <c r="A811" s="54" t="s">
        <v>836</v>
      </c>
      <c r="B811" s="56">
        <v>3144.1</v>
      </c>
      <c r="C811" s="56">
        <v>99.9</v>
      </c>
      <c r="D811" s="57">
        <f t="shared" si="167"/>
        <v>3920.849905</v>
      </c>
      <c r="E811" s="57">
        <f t="shared" si="168"/>
        <v>3851.5225</v>
      </c>
      <c r="F811" s="57">
        <f t="shared" si="169"/>
        <v>122.5</v>
      </c>
      <c r="G811" s="57">
        <f t="shared" si="170"/>
        <v>4419.1899279255003</v>
      </c>
      <c r="H811" s="57">
        <f t="shared" si="171"/>
        <v>4332.5391450249999</v>
      </c>
      <c r="I811" s="57">
        <f t="shared" si="172"/>
        <v>110.5</v>
      </c>
      <c r="J811" s="57">
        <f t="shared" si="173"/>
        <v>4993.2868914623023</v>
      </c>
      <c r="K811" s="57">
        <f t="shared" si="174"/>
        <v>4847.8513509342738</v>
      </c>
      <c r="L811" s="57">
        <f t="shared" si="175"/>
        <v>109.7</v>
      </c>
      <c r="M811" s="57">
        <f t="shared" si="176"/>
        <v>5626.5355350375521</v>
      </c>
      <c r="N811" s="57">
        <f t="shared" si="177"/>
        <v>5462.6558592597594</v>
      </c>
      <c r="O811" s="57">
        <f t="shared" si="178"/>
        <v>109.4</v>
      </c>
    </row>
    <row r="812" spans="1:15" ht="18" customHeight="1">
      <c r="A812" s="54" t="s">
        <v>837</v>
      </c>
      <c r="B812" s="56">
        <v>0</v>
      </c>
      <c r="C812" s="56">
        <v>0</v>
      </c>
      <c r="D812" s="57">
        <f t="shared" si="167"/>
        <v>0</v>
      </c>
      <c r="E812" s="57">
        <f t="shared" si="168"/>
        <v>0</v>
      </c>
      <c r="F812" s="57">
        <v>0</v>
      </c>
      <c r="G812" s="57">
        <f t="shared" si="170"/>
        <v>0</v>
      </c>
      <c r="H812" s="57">
        <f t="shared" si="171"/>
        <v>0</v>
      </c>
      <c r="I812" s="57">
        <v>0</v>
      </c>
      <c r="J812" s="57">
        <f t="shared" si="173"/>
        <v>0</v>
      </c>
      <c r="K812" s="57">
        <f t="shared" si="174"/>
        <v>0</v>
      </c>
      <c r="L812" s="57">
        <v>0</v>
      </c>
      <c r="M812" s="57">
        <f t="shared" si="176"/>
        <v>0</v>
      </c>
      <c r="N812" s="57">
        <f t="shared" si="177"/>
        <v>0</v>
      </c>
      <c r="O812" s="57">
        <v>0</v>
      </c>
    </row>
    <row r="813" spans="1:15" ht="45.75" customHeight="1">
      <c r="A813" s="54" t="s">
        <v>838</v>
      </c>
      <c r="B813" s="56">
        <v>864.5</v>
      </c>
      <c r="C813" s="56">
        <v>8645</v>
      </c>
      <c r="D813" s="57">
        <f t="shared" si="167"/>
        <v>1095.675945</v>
      </c>
      <c r="E813" s="57">
        <f t="shared" si="168"/>
        <v>1076.3025</v>
      </c>
      <c r="F813" s="57">
        <f t="shared" si="169"/>
        <v>124.5</v>
      </c>
      <c r="G813" s="57">
        <f t="shared" si="170"/>
        <v>1217.0549261871001</v>
      </c>
      <c r="H813" s="57">
        <f t="shared" si="171"/>
        <v>1193.191104105</v>
      </c>
      <c r="I813" s="57">
        <f t="shared" si="172"/>
        <v>108.9</v>
      </c>
      <c r="J813" s="57">
        <f t="shared" si="173"/>
        <v>1361.3732993343665</v>
      </c>
      <c r="K813" s="57">
        <f t="shared" si="174"/>
        <v>1321.7216498391906</v>
      </c>
      <c r="L813" s="57">
        <f t="shared" si="175"/>
        <v>108.6</v>
      </c>
      <c r="M813" s="57">
        <f t="shared" si="176"/>
        <v>1549.4470206374092</v>
      </c>
      <c r="N813" s="57">
        <f t="shared" si="177"/>
        <v>1504.3174957644751</v>
      </c>
      <c r="O813" s="57">
        <f t="shared" si="178"/>
        <v>110.5</v>
      </c>
    </row>
    <row r="814" spans="1:15" ht="18" customHeight="1">
      <c r="A814" s="54" t="s">
        <v>839</v>
      </c>
      <c r="B814" s="56">
        <v>379.7</v>
      </c>
      <c r="C814" s="56">
        <v>142.9</v>
      </c>
      <c r="D814" s="57">
        <f t="shared" si="167"/>
        <v>0</v>
      </c>
      <c r="E814" s="57">
        <f t="shared" si="168"/>
        <v>0</v>
      </c>
      <c r="F814" s="57">
        <f t="shared" si="169"/>
        <v>0</v>
      </c>
      <c r="G814" s="57">
        <f t="shared" si="170"/>
        <v>0</v>
      </c>
      <c r="H814" s="57">
        <f t="shared" si="171"/>
        <v>0</v>
      </c>
      <c r="I814" s="57">
        <v>0</v>
      </c>
      <c r="J814" s="57">
        <f t="shared" si="173"/>
        <v>0</v>
      </c>
      <c r="K814" s="57">
        <v>0</v>
      </c>
      <c r="L814" s="57">
        <v>0</v>
      </c>
      <c r="M814" s="57">
        <f t="shared" si="176"/>
        <v>0</v>
      </c>
      <c r="N814" s="57">
        <f t="shared" si="177"/>
        <v>0</v>
      </c>
      <c r="O814" s="57">
        <v>0</v>
      </c>
    </row>
    <row r="815" spans="1:15" ht="18" customHeight="1">
      <c r="A815" s="54" t="s">
        <v>840</v>
      </c>
      <c r="B815" s="56">
        <v>122.9</v>
      </c>
      <c r="C815" s="56">
        <v>2.2000000000000002</v>
      </c>
      <c r="D815" s="57">
        <f t="shared" si="167"/>
        <v>157.26603539999999</v>
      </c>
      <c r="E815" s="57">
        <f t="shared" si="168"/>
        <v>154.4853</v>
      </c>
      <c r="F815" s="57">
        <f t="shared" si="169"/>
        <v>125.7</v>
      </c>
      <c r="G815" s="57">
        <f t="shared" si="170"/>
        <v>176.45249171880002</v>
      </c>
      <c r="H815" s="57">
        <f t="shared" si="171"/>
        <v>172.99263894000001</v>
      </c>
      <c r="I815" s="57">
        <f t="shared" si="172"/>
        <v>110</v>
      </c>
      <c r="J815" s="57">
        <f t="shared" si="173"/>
        <v>199.92067311740044</v>
      </c>
      <c r="K815" s="57">
        <f t="shared" si="174"/>
        <v>194.09774089068003</v>
      </c>
      <c r="L815" s="57">
        <f t="shared" si="175"/>
        <v>110</v>
      </c>
      <c r="M815" s="57">
        <f t="shared" si="176"/>
        <v>224.24502141559458</v>
      </c>
      <c r="N815" s="57">
        <f t="shared" si="177"/>
        <v>217.71361302484908</v>
      </c>
      <c r="O815" s="57">
        <f t="shared" si="178"/>
        <v>108.9</v>
      </c>
    </row>
    <row r="816" spans="1:15" ht="18" customHeight="1">
      <c r="A816" s="54" t="s">
        <v>841</v>
      </c>
      <c r="B816" s="56">
        <v>4317.3999999999996</v>
      </c>
      <c r="C816" s="56">
        <v>0</v>
      </c>
      <c r="D816" s="57">
        <f t="shared" si="167"/>
        <v>5507.0768395999994</v>
      </c>
      <c r="E816" s="57">
        <f t="shared" si="168"/>
        <v>5409.7021999999997</v>
      </c>
      <c r="F816" s="57">
        <f t="shared" si="169"/>
        <v>125.3</v>
      </c>
      <c r="G816" s="57">
        <f t="shared" si="170"/>
        <v>6291.2845815590399</v>
      </c>
      <c r="H816" s="57">
        <f t="shared" si="171"/>
        <v>6167.9260603519997</v>
      </c>
      <c r="I816" s="57">
        <f t="shared" si="172"/>
        <v>112</v>
      </c>
      <c r="J816" s="57">
        <f t="shared" si="173"/>
        <v>7160.4255465014221</v>
      </c>
      <c r="K816" s="57">
        <f t="shared" si="174"/>
        <v>6951.8694626227398</v>
      </c>
      <c r="L816" s="57">
        <f t="shared" si="175"/>
        <v>110.5</v>
      </c>
      <c r="M816" s="57">
        <f t="shared" si="176"/>
        <v>8009.5088078055596</v>
      </c>
      <c r="N816" s="57">
        <f t="shared" si="177"/>
        <v>7776.222143500544</v>
      </c>
      <c r="O816" s="57">
        <f t="shared" si="178"/>
        <v>108.6</v>
      </c>
    </row>
    <row r="817" spans="1:15" ht="24.75" customHeight="1">
      <c r="A817" s="684" t="s">
        <v>842</v>
      </c>
      <c r="B817" s="685"/>
      <c r="C817" s="685"/>
      <c r="D817" s="685"/>
      <c r="E817" s="685"/>
      <c r="F817" s="685"/>
      <c r="G817" s="685"/>
      <c r="H817" s="685"/>
      <c r="I817" s="685"/>
      <c r="J817" s="685"/>
      <c r="K817" s="685"/>
      <c r="L817" s="685"/>
      <c r="M817" s="685"/>
      <c r="N817" s="685"/>
      <c r="O817" s="686"/>
    </row>
    <row r="818" spans="1:15" ht="18" customHeight="1">
      <c r="A818" s="51" t="s">
        <v>58</v>
      </c>
      <c r="B818" s="52">
        <v>252882.1</v>
      </c>
      <c r="C818" s="52">
        <v>127.5</v>
      </c>
      <c r="D818" s="53">
        <f>SUM(D819:D852)</f>
        <v>335266.78224620008</v>
      </c>
      <c r="E818" s="53">
        <f>SUM(E819:E852)</f>
        <v>329338.68590000004</v>
      </c>
      <c r="F818" s="53">
        <f>E818/B818*100</f>
        <v>130.23408374890909</v>
      </c>
      <c r="G818" s="53">
        <f>SUM(G819:G852)</f>
        <v>376893.01358925871</v>
      </c>
      <c r="H818" s="53">
        <f>SUM(H819:H852)</f>
        <v>369502.95449927321</v>
      </c>
      <c r="I818" s="53">
        <f>H818/D818*100</f>
        <v>110.21162073489646</v>
      </c>
      <c r="J818" s="53">
        <f>SUM(J819:J852)</f>
        <v>423639.18001208623</v>
      </c>
      <c r="K818" s="53">
        <f>SUM(K819:K852)</f>
        <v>411300.17476901575</v>
      </c>
      <c r="L818" s="53">
        <f>K818/G818*100</f>
        <v>109.1291586575426</v>
      </c>
      <c r="M818" s="53">
        <f>SUM(M819:M852)</f>
        <v>474462.48764755036</v>
      </c>
      <c r="N818" s="53">
        <f>SUM(N819:N852)</f>
        <v>460643.19189082552</v>
      </c>
      <c r="O818" s="53">
        <f>N818/J818*100</f>
        <v>108.734794519639</v>
      </c>
    </row>
    <row r="819" spans="1:15" ht="43.5" customHeight="1">
      <c r="A819" s="54" t="s">
        <v>843</v>
      </c>
      <c r="B819" s="56">
        <v>0</v>
      </c>
      <c r="C819" s="56">
        <v>0</v>
      </c>
      <c r="D819" s="57">
        <f t="shared" ref="D819:D852" si="179">E819*101.8/100</f>
        <v>0</v>
      </c>
      <c r="E819" s="57">
        <f t="shared" ref="E819:E852" si="180">B819*F819/100</f>
        <v>0</v>
      </c>
      <c r="F819" s="57">
        <v>0</v>
      </c>
      <c r="G819" s="57">
        <f t="shared" ref="G819:G852" si="181">H819*102/100</f>
        <v>0</v>
      </c>
      <c r="H819" s="57">
        <f t="shared" ref="H819:H852" si="182">D819*I819/100</f>
        <v>0</v>
      </c>
      <c r="I819" s="57">
        <v>0</v>
      </c>
      <c r="J819" s="57">
        <f t="shared" ref="J819:J852" si="183">K819*103/100</f>
        <v>0</v>
      </c>
      <c r="K819" s="57">
        <f t="shared" ref="K819:K852" si="184">G819*L819/100</f>
        <v>0</v>
      </c>
      <c r="L819" s="57">
        <v>0</v>
      </c>
      <c r="M819" s="57">
        <f t="shared" ref="M819:M852" si="185">N819*103/100</f>
        <v>0</v>
      </c>
      <c r="N819" s="57">
        <f t="shared" ref="N819:N852" si="186">J819*O819/100</f>
        <v>0</v>
      </c>
      <c r="O819" s="57">
        <v>0</v>
      </c>
    </row>
    <row r="820" spans="1:15" ht="57.75" customHeight="1">
      <c r="A820" s="54" t="s">
        <v>844</v>
      </c>
      <c r="B820" s="56">
        <v>0</v>
      </c>
      <c r="C820" s="56">
        <v>0</v>
      </c>
      <c r="D820" s="57">
        <f t="shared" si="179"/>
        <v>0</v>
      </c>
      <c r="E820" s="57">
        <f t="shared" si="180"/>
        <v>0</v>
      </c>
      <c r="F820" s="57">
        <v>0</v>
      </c>
      <c r="G820" s="57">
        <f t="shared" si="181"/>
        <v>0</v>
      </c>
      <c r="H820" s="57">
        <f t="shared" si="182"/>
        <v>0</v>
      </c>
      <c r="I820" s="57">
        <v>0</v>
      </c>
      <c r="J820" s="57">
        <f t="shared" si="183"/>
        <v>0</v>
      </c>
      <c r="K820" s="57">
        <f t="shared" si="184"/>
        <v>0</v>
      </c>
      <c r="L820" s="57">
        <v>0</v>
      </c>
      <c r="M820" s="57">
        <f t="shared" si="185"/>
        <v>0</v>
      </c>
      <c r="N820" s="57">
        <f t="shared" si="186"/>
        <v>0</v>
      </c>
      <c r="O820" s="57">
        <v>0</v>
      </c>
    </row>
    <row r="821" spans="1:15" ht="18" customHeight="1">
      <c r="A821" s="54" t="s">
        <v>845</v>
      </c>
      <c r="B821" s="56">
        <v>173.1</v>
      </c>
      <c r="C821" s="56">
        <v>106.5</v>
      </c>
      <c r="D821" s="57">
        <f t="shared" si="179"/>
        <v>215.86435499999999</v>
      </c>
      <c r="E821" s="57">
        <f t="shared" si="180"/>
        <v>212.04750000000001</v>
      </c>
      <c r="F821" s="57">
        <v>122.5</v>
      </c>
      <c r="G821" s="57">
        <f t="shared" si="181"/>
        <v>243.30071452050001</v>
      </c>
      <c r="H821" s="57">
        <f t="shared" si="182"/>
        <v>238.53011227499999</v>
      </c>
      <c r="I821" s="57">
        <v>110.5</v>
      </c>
      <c r="J821" s="57">
        <f t="shared" si="183"/>
        <v>274.90791034385819</v>
      </c>
      <c r="K821" s="57">
        <f t="shared" si="184"/>
        <v>266.90088382898853</v>
      </c>
      <c r="L821" s="57">
        <v>109.7</v>
      </c>
      <c r="M821" s="57">
        <f t="shared" si="185"/>
        <v>309.7717315336663</v>
      </c>
      <c r="N821" s="57">
        <f t="shared" si="186"/>
        <v>300.74925391618086</v>
      </c>
      <c r="O821" s="57">
        <v>109.4</v>
      </c>
    </row>
    <row r="822" spans="1:15" ht="38.25" customHeight="1">
      <c r="A822" s="54" t="s">
        <v>846</v>
      </c>
      <c r="B822" s="56">
        <v>288</v>
      </c>
      <c r="C822" s="56">
        <v>73.5</v>
      </c>
      <c r="D822" s="57">
        <f t="shared" si="179"/>
        <v>369.70502399999992</v>
      </c>
      <c r="E822" s="57">
        <f t="shared" si="180"/>
        <v>363.16799999999995</v>
      </c>
      <c r="F822" s="57">
        <v>126.1</v>
      </c>
      <c r="G822" s="57">
        <f t="shared" si="181"/>
        <v>413.67773955455993</v>
      </c>
      <c r="H822" s="57">
        <f t="shared" si="182"/>
        <v>405.56641132799996</v>
      </c>
      <c r="I822" s="57">
        <v>109.7</v>
      </c>
      <c r="J822" s="57">
        <f t="shared" si="183"/>
        <v>464.00991012616328</v>
      </c>
      <c r="K822" s="57">
        <f t="shared" si="184"/>
        <v>450.4950583749158</v>
      </c>
      <c r="L822" s="57">
        <v>108.9</v>
      </c>
      <c r="M822" s="57">
        <f t="shared" si="185"/>
        <v>525.72322817294298</v>
      </c>
      <c r="N822" s="57">
        <f t="shared" si="186"/>
        <v>510.41090113877959</v>
      </c>
      <c r="O822" s="57">
        <v>110</v>
      </c>
    </row>
    <row r="823" spans="1:15" ht="30" customHeight="1">
      <c r="A823" s="54" t="s">
        <v>847</v>
      </c>
      <c r="B823" s="56">
        <v>424.5</v>
      </c>
      <c r="C823" s="56">
        <v>86.8</v>
      </c>
      <c r="D823" s="57">
        <f t="shared" si="179"/>
        <v>538.01554500000009</v>
      </c>
      <c r="E823" s="57">
        <f t="shared" si="180"/>
        <v>528.50250000000005</v>
      </c>
      <c r="F823" s="57">
        <v>124.5</v>
      </c>
      <c r="G823" s="57">
        <f t="shared" si="181"/>
        <v>597.61690707510013</v>
      </c>
      <c r="H823" s="57">
        <f t="shared" si="182"/>
        <v>585.89892850500019</v>
      </c>
      <c r="I823" s="57">
        <v>108.9</v>
      </c>
      <c r="J823" s="57">
        <f t="shared" si="183"/>
        <v>668.48231991606542</v>
      </c>
      <c r="K823" s="57">
        <f t="shared" si="184"/>
        <v>649.01196108355873</v>
      </c>
      <c r="L823" s="57">
        <v>108.6</v>
      </c>
      <c r="M823" s="57">
        <f t="shared" si="185"/>
        <v>760.83315241246976</v>
      </c>
      <c r="N823" s="57">
        <f t="shared" si="186"/>
        <v>738.67296350725223</v>
      </c>
      <c r="O823" s="57">
        <v>110.5</v>
      </c>
    </row>
    <row r="824" spans="1:15" ht="18" customHeight="1">
      <c r="A824" s="54" t="s">
        <v>848</v>
      </c>
      <c r="B824" s="56">
        <v>0</v>
      </c>
      <c r="C824" s="56">
        <v>0</v>
      </c>
      <c r="D824" s="57">
        <f t="shared" si="179"/>
        <v>0</v>
      </c>
      <c r="E824" s="57">
        <f t="shared" si="180"/>
        <v>0</v>
      </c>
      <c r="F824" s="57">
        <v>0</v>
      </c>
      <c r="G824" s="57">
        <f t="shared" si="181"/>
        <v>0</v>
      </c>
      <c r="H824" s="57">
        <f t="shared" si="182"/>
        <v>0</v>
      </c>
      <c r="I824" s="57">
        <v>0</v>
      </c>
      <c r="J824" s="57">
        <f t="shared" si="183"/>
        <v>0</v>
      </c>
      <c r="K824" s="57">
        <f t="shared" si="184"/>
        <v>0</v>
      </c>
      <c r="L824" s="57">
        <v>0</v>
      </c>
      <c r="M824" s="57">
        <f t="shared" si="185"/>
        <v>0</v>
      </c>
      <c r="N824" s="57">
        <f t="shared" si="186"/>
        <v>0</v>
      </c>
      <c r="O824" s="57">
        <v>0</v>
      </c>
    </row>
    <row r="825" spans="1:15" ht="30" customHeight="1">
      <c r="A825" s="54" t="s">
        <v>849</v>
      </c>
      <c r="B825" s="56">
        <v>1182.5999999999999</v>
      </c>
      <c r="C825" s="56">
        <v>114.1</v>
      </c>
      <c r="D825" s="57">
        <f t="shared" si="179"/>
        <v>1513.2857075999998</v>
      </c>
      <c r="E825" s="57">
        <f t="shared" si="180"/>
        <v>1486.5281999999997</v>
      </c>
      <c r="F825" s="57">
        <v>125.7</v>
      </c>
      <c r="G825" s="57">
        <f t="shared" si="181"/>
        <v>1693.2759096619441</v>
      </c>
      <c r="H825" s="57">
        <f t="shared" si="182"/>
        <v>1660.0744212371999</v>
      </c>
      <c r="I825" s="57">
        <v>109.7</v>
      </c>
      <c r="J825" s="57">
        <f t="shared" si="183"/>
        <v>1918.4816056469824</v>
      </c>
      <c r="K825" s="57">
        <f t="shared" si="184"/>
        <v>1862.6035006281384</v>
      </c>
      <c r="L825" s="57">
        <v>110</v>
      </c>
      <c r="M825" s="57">
        <f t="shared" si="185"/>
        <v>2151.9032626060507</v>
      </c>
      <c r="N825" s="57">
        <f t="shared" si="186"/>
        <v>2089.2264685495638</v>
      </c>
      <c r="O825" s="57">
        <v>108.9</v>
      </c>
    </row>
    <row r="826" spans="1:15" ht="18" customHeight="1">
      <c r="A826" s="54" t="s">
        <v>850</v>
      </c>
      <c r="B826" s="56">
        <v>0</v>
      </c>
      <c r="C826" s="56">
        <v>0</v>
      </c>
      <c r="D826" s="57">
        <f t="shared" si="179"/>
        <v>0</v>
      </c>
      <c r="E826" s="57">
        <f t="shared" si="180"/>
        <v>0</v>
      </c>
      <c r="F826" s="57">
        <v>0</v>
      </c>
      <c r="G826" s="57">
        <f t="shared" si="181"/>
        <v>0</v>
      </c>
      <c r="H826" s="57">
        <f t="shared" si="182"/>
        <v>0</v>
      </c>
      <c r="I826" s="57">
        <v>0</v>
      </c>
      <c r="J826" s="57">
        <f t="shared" si="183"/>
        <v>0</v>
      </c>
      <c r="K826" s="57">
        <f t="shared" si="184"/>
        <v>0</v>
      </c>
      <c r="L826" s="57">
        <v>0</v>
      </c>
      <c r="M826" s="57">
        <f t="shared" si="185"/>
        <v>0</v>
      </c>
      <c r="N826" s="57">
        <f t="shared" si="186"/>
        <v>0</v>
      </c>
      <c r="O826" s="57">
        <v>0</v>
      </c>
    </row>
    <row r="827" spans="1:15" ht="18" customHeight="1">
      <c r="A827" s="54" t="s">
        <v>851</v>
      </c>
      <c r="B827" s="56">
        <v>55</v>
      </c>
      <c r="C827" s="56">
        <v>0</v>
      </c>
      <c r="D827" s="57">
        <f t="shared" si="179"/>
        <v>67.747900000000001</v>
      </c>
      <c r="E827" s="57">
        <f t="shared" si="180"/>
        <v>66.55</v>
      </c>
      <c r="F827" s="57">
        <v>121</v>
      </c>
      <c r="G827" s="57">
        <f t="shared" si="181"/>
        <v>75.045703787999997</v>
      </c>
      <c r="H827" s="57">
        <f t="shared" si="182"/>
        <v>73.574219400000004</v>
      </c>
      <c r="I827" s="57">
        <v>108.6</v>
      </c>
      <c r="J827" s="57">
        <f t="shared" si="183"/>
        <v>84.794891167099081</v>
      </c>
      <c r="K827" s="57">
        <f t="shared" si="184"/>
        <v>82.325137055436002</v>
      </c>
      <c r="L827" s="57">
        <v>109.7</v>
      </c>
      <c r="M827" s="57">
        <f t="shared" si="185"/>
        <v>95.5485792649106</v>
      </c>
      <c r="N827" s="57">
        <f t="shared" si="186"/>
        <v>92.765610936806411</v>
      </c>
      <c r="O827" s="57">
        <v>109.4</v>
      </c>
    </row>
    <row r="828" spans="1:15" ht="29.25" customHeight="1">
      <c r="A828" s="54" t="s">
        <v>852</v>
      </c>
      <c r="B828" s="56">
        <v>20218.599999999999</v>
      </c>
      <c r="C828" s="56">
        <v>103.9</v>
      </c>
      <c r="D828" s="57">
        <f t="shared" si="179"/>
        <v>27168.945935999993</v>
      </c>
      <c r="E828" s="57">
        <f t="shared" si="180"/>
        <v>26688.551999999996</v>
      </c>
      <c r="F828" s="57">
        <v>132</v>
      </c>
      <c r="G828" s="57">
        <f t="shared" si="181"/>
        <v>30317.283391063669</v>
      </c>
      <c r="H828" s="57">
        <f t="shared" si="182"/>
        <v>29722.826853983992</v>
      </c>
      <c r="I828" s="57">
        <v>109.4</v>
      </c>
      <c r="J828" s="57">
        <f t="shared" si="183"/>
        <v>34349.482082075134</v>
      </c>
      <c r="K828" s="57">
        <f t="shared" si="184"/>
        <v>33349.011730170037</v>
      </c>
      <c r="L828" s="57">
        <v>110</v>
      </c>
      <c r="M828" s="57">
        <f t="shared" si="185"/>
        <v>38351.883734278534</v>
      </c>
      <c r="N828" s="57">
        <f t="shared" si="186"/>
        <v>37234.838576969451</v>
      </c>
      <c r="O828" s="57">
        <v>108.4</v>
      </c>
    </row>
    <row r="829" spans="1:15" ht="48" customHeight="1">
      <c r="A829" s="54" t="s">
        <v>853</v>
      </c>
      <c r="B829" s="56">
        <v>711.1</v>
      </c>
      <c r="C829" s="56">
        <v>154</v>
      </c>
      <c r="D829" s="57">
        <f t="shared" si="179"/>
        <v>861.44076200000006</v>
      </c>
      <c r="E829" s="57">
        <f t="shared" si="180"/>
        <v>846.20900000000006</v>
      </c>
      <c r="F829" s="57">
        <v>119</v>
      </c>
      <c r="G829" s="57">
        <f t="shared" si="181"/>
        <v>963.9005262322803</v>
      </c>
      <c r="H829" s="57">
        <f t="shared" si="182"/>
        <v>945.00051591400018</v>
      </c>
      <c r="I829" s="57">
        <v>109.7</v>
      </c>
      <c r="J829" s="57">
        <f t="shared" si="183"/>
        <v>1097.0633839312698</v>
      </c>
      <c r="K829" s="57">
        <f t="shared" si="184"/>
        <v>1065.1100814866697</v>
      </c>
      <c r="L829" s="57">
        <v>110.5</v>
      </c>
      <c r="M829" s="57">
        <f t="shared" si="185"/>
        <v>1226.0231847123905</v>
      </c>
      <c r="N829" s="57">
        <f t="shared" si="186"/>
        <v>1190.3137715654277</v>
      </c>
      <c r="O829" s="57">
        <v>108.5</v>
      </c>
    </row>
    <row r="830" spans="1:15" ht="18" customHeight="1">
      <c r="A830" s="54" t="s">
        <v>854</v>
      </c>
      <c r="B830" s="56">
        <v>39.5</v>
      </c>
      <c r="C830" s="56">
        <v>120.8</v>
      </c>
      <c r="D830" s="57">
        <f t="shared" si="179"/>
        <v>47.851090000000006</v>
      </c>
      <c r="E830" s="57">
        <f t="shared" si="180"/>
        <v>47.005000000000003</v>
      </c>
      <c r="F830" s="57">
        <v>119</v>
      </c>
      <c r="G830" s="57">
        <f t="shared" si="181"/>
        <v>53.152033750200005</v>
      </c>
      <c r="H830" s="57">
        <f t="shared" si="182"/>
        <v>52.109837010000007</v>
      </c>
      <c r="I830" s="57">
        <v>108.9</v>
      </c>
      <c r="J830" s="57">
        <f t="shared" si="183"/>
        <v>60.057014454688499</v>
      </c>
      <c r="K830" s="57">
        <f t="shared" si="184"/>
        <v>58.307781023969412</v>
      </c>
      <c r="L830" s="57">
        <v>109.7</v>
      </c>
      <c r="M830" s="57">
        <f t="shared" si="185"/>
        <v>67.982738652273753</v>
      </c>
      <c r="N830" s="57">
        <f t="shared" si="186"/>
        <v>66.002658885702672</v>
      </c>
      <c r="O830" s="57">
        <v>109.9</v>
      </c>
    </row>
    <row r="831" spans="1:15" ht="18" customHeight="1">
      <c r="A831" s="54" t="s">
        <v>855</v>
      </c>
      <c r="B831" s="56">
        <v>0</v>
      </c>
      <c r="C831" s="56">
        <v>0</v>
      </c>
      <c r="D831" s="57">
        <f t="shared" si="179"/>
        <v>0</v>
      </c>
      <c r="E831" s="57">
        <f t="shared" si="180"/>
        <v>0</v>
      </c>
      <c r="F831" s="57">
        <v>0</v>
      </c>
      <c r="G831" s="57">
        <f t="shared" si="181"/>
        <v>0</v>
      </c>
      <c r="H831" s="57">
        <f t="shared" si="182"/>
        <v>0</v>
      </c>
      <c r="I831" s="57">
        <v>0</v>
      </c>
      <c r="J831" s="57">
        <f t="shared" si="183"/>
        <v>0</v>
      </c>
      <c r="K831" s="57">
        <f t="shared" si="184"/>
        <v>0</v>
      </c>
      <c r="L831" s="57">
        <v>0</v>
      </c>
      <c r="M831" s="57">
        <f t="shared" si="185"/>
        <v>0</v>
      </c>
      <c r="N831" s="57">
        <f t="shared" si="186"/>
        <v>0</v>
      </c>
      <c r="O831" s="57">
        <v>0</v>
      </c>
    </row>
    <row r="832" spans="1:15" ht="30" customHeight="1">
      <c r="A832" s="54" t="s">
        <v>856</v>
      </c>
      <c r="B832" s="56">
        <v>532</v>
      </c>
      <c r="C832" s="56">
        <v>130.69999999999999</v>
      </c>
      <c r="D832" s="57">
        <f t="shared" si="179"/>
        <v>674.80369599999995</v>
      </c>
      <c r="E832" s="57">
        <f t="shared" si="180"/>
        <v>662.87199999999996</v>
      </c>
      <c r="F832" s="57">
        <v>124.6</v>
      </c>
      <c r="G832" s="57">
        <f t="shared" si="181"/>
        <v>752.99994829247998</v>
      </c>
      <c r="H832" s="57">
        <f t="shared" si="182"/>
        <v>738.23524342399992</v>
      </c>
      <c r="I832" s="57">
        <v>109.4</v>
      </c>
      <c r="J832" s="57">
        <f t="shared" si="183"/>
        <v>842.29068216100222</v>
      </c>
      <c r="K832" s="57">
        <f t="shared" si="184"/>
        <v>817.75794384563324</v>
      </c>
      <c r="L832" s="57">
        <v>108.6</v>
      </c>
      <c r="M832" s="57">
        <f t="shared" si="185"/>
        <v>944.77218945953132</v>
      </c>
      <c r="N832" s="57">
        <f t="shared" si="186"/>
        <v>917.25455287333136</v>
      </c>
      <c r="O832" s="57">
        <v>108.9</v>
      </c>
    </row>
    <row r="833" spans="1:15" ht="30" customHeight="1">
      <c r="A833" s="54" t="s">
        <v>857</v>
      </c>
      <c r="B833" s="56">
        <v>7481.5</v>
      </c>
      <c r="C833" s="56">
        <v>274.5</v>
      </c>
      <c r="D833" s="57">
        <f t="shared" si="179"/>
        <v>9405.9662449999996</v>
      </c>
      <c r="E833" s="57">
        <f t="shared" si="180"/>
        <v>9239.6525000000001</v>
      </c>
      <c r="F833" s="57">
        <v>123.5</v>
      </c>
      <c r="G833" s="57">
        <f t="shared" si="181"/>
        <v>10553.494126889998</v>
      </c>
      <c r="H833" s="57">
        <f t="shared" si="182"/>
        <v>10346.5628695</v>
      </c>
      <c r="I833" s="57">
        <v>110</v>
      </c>
      <c r="J833" s="57">
        <f t="shared" si="183"/>
        <v>11891.88825206219</v>
      </c>
      <c r="K833" s="57">
        <f t="shared" si="184"/>
        <v>11545.52257481766</v>
      </c>
      <c r="L833" s="57">
        <v>109.4</v>
      </c>
      <c r="M833" s="57">
        <f t="shared" si="185"/>
        <v>13302.028360991724</v>
      </c>
      <c r="N833" s="57">
        <f t="shared" si="186"/>
        <v>12914.590641739538</v>
      </c>
      <c r="O833" s="57">
        <v>108.6</v>
      </c>
    </row>
    <row r="834" spans="1:15" ht="18" customHeight="1">
      <c r="A834" s="54" t="s">
        <v>858</v>
      </c>
      <c r="B834" s="56">
        <v>11951.6</v>
      </c>
      <c r="C834" s="56">
        <v>968.1</v>
      </c>
      <c r="D834" s="57">
        <f t="shared" si="179"/>
        <v>14904.242779999999</v>
      </c>
      <c r="E834" s="57">
        <f t="shared" si="180"/>
        <v>14640.71</v>
      </c>
      <c r="F834" s="57">
        <v>122.5</v>
      </c>
      <c r="G834" s="57">
        <f t="shared" si="181"/>
        <v>16631.3464333464</v>
      </c>
      <c r="H834" s="57">
        <f t="shared" si="182"/>
        <v>16305.24160132</v>
      </c>
      <c r="I834" s="57">
        <v>109.4</v>
      </c>
      <c r="J834" s="57">
        <f t="shared" si="183"/>
        <v>18843.315508981472</v>
      </c>
      <c r="K834" s="57">
        <f t="shared" si="184"/>
        <v>18294.481076681041</v>
      </c>
      <c r="L834" s="57">
        <v>110</v>
      </c>
      <c r="M834" s="57">
        <f t="shared" si="185"/>
        <v>21233.024781830503</v>
      </c>
      <c r="N834" s="57">
        <f t="shared" si="186"/>
        <v>20614.587166825731</v>
      </c>
      <c r="O834" s="57">
        <v>109.4</v>
      </c>
    </row>
    <row r="835" spans="1:15" ht="30" customHeight="1">
      <c r="A835" s="54" t="s">
        <v>859</v>
      </c>
      <c r="B835" s="56">
        <v>150</v>
      </c>
      <c r="C835" s="56">
        <v>111.1</v>
      </c>
      <c r="D835" s="57">
        <f t="shared" si="179"/>
        <v>192.55470000000003</v>
      </c>
      <c r="E835" s="57">
        <f t="shared" si="180"/>
        <v>189.15</v>
      </c>
      <c r="F835" s="57">
        <v>126.1</v>
      </c>
      <c r="G835" s="57">
        <f t="shared" si="181"/>
        <v>216.04637340000002</v>
      </c>
      <c r="H835" s="57">
        <f t="shared" si="182"/>
        <v>211.81017000000003</v>
      </c>
      <c r="I835" s="57">
        <v>110</v>
      </c>
      <c r="J835" s="57">
        <f t="shared" si="183"/>
        <v>245.89317988521</v>
      </c>
      <c r="K835" s="57">
        <f t="shared" si="184"/>
        <v>238.73124260700001</v>
      </c>
      <c r="L835" s="57">
        <v>110.5</v>
      </c>
      <c r="M835" s="57">
        <f t="shared" si="185"/>
        <v>278.59697280994294</v>
      </c>
      <c r="N835" s="57">
        <f t="shared" si="186"/>
        <v>270.48249787373101</v>
      </c>
      <c r="O835" s="57">
        <v>110</v>
      </c>
    </row>
    <row r="836" spans="1:15" ht="30" customHeight="1">
      <c r="A836" s="54" t="s">
        <v>860</v>
      </c>
      <c r="B836" s="56">
        <v>540</v>
      </c>
      <c r="C836" s="56">
        <v>76.099999999999994</v>
      </c>
      <c r="D836" s="57">
        <f t="shared" si="179"/>
        <v>684.40139999999997</v>
      </c>
      <c r="E836" s="57">
        <f t="shared" si="180"/>
        <v>672.3</v>
      </c>
      <c r="F836" s="57">
        <v>124.5</v>
      </c>
      <c r="G836" s="57">
        <f t="shared" si="181"/>
        <v>771.38881793999997</v>
      </c>
      <c r="H836" s="57">
        <f t="shared" si="182"/>
        <v>756.26354700000002</v>
      </c>
      <c r="I836" s="57">
        <v>110.5</v>
      </c>
      <c r="J836" s="57">
        <f t="shared" si="183"/>
        <v>885.90148796319295</v>
      </c>
      <c r="K836" s="57">
        <f t="shared" si="184"/>
        <v>860.09853200309999</v>
      </c>
      <c r="L836" s="57">
        <v>111.5</v>
      </c>
      <c r="M836" s="57">
        <f t="shared" si="185"/>
        <v>1008.2887785253082</v>
      </c>
      <c r="N836" s="57">
        <f t="shared" si="186"/>
        <v>978.9211441993283</v>
      </c>
      <c r="O836" s="57">
        <v>110.5</v>
      </c>
    </row>
    <row r="837" spans="1:15" ht="18" customHeight="1">
      <c r="A837" s="54" t="s">
        <v>861</v>
      </c>
      <c r="B837" s="56">
        <v>360</v>
      </c>
      <c r="C837" s="56">
        <v>1200</v>
      </c>
      <c r="D837" s="57">
        <f t="shared" si="179"/>
        <v>451.86983999999995</v>
      </c>
      <c r="E837" s="57">
        <f t="shared" si="180"/>
        <v>443.88</v>
      </c>
      <c r="F837" s="57">
        <v>123.3</v>
      </c>
      <c r="G837" s="57">
        <f t="shared" si="181"/>
        <v>505.61523876959996</v>
      </c>
      <c r="H837" s="57">
        <f t="shared" si="182"/>
        <v>495.70121447999998</v>
      </c>
      <c r="I837" s="57">
        <v>109.7</v>
      </c>
      <c r="J837" s="57">
        <f t="shared" si="183"/>
        <v>572.86206552595672</v>
      </c>
      <c r="K837" s="57">
        <f t="shared" si="184"/>
        <v>556.17676264655995</v>
      </c>
      <c r="L837" s="57">
        <v>110</v>
      </c>
      <c r="M837" s="57">
        <f t="shared" si="185"/>
        <v>647.28257645843371</v>
      </c>
      <c r="N837" s="57">
        <f t="shared" si="186"/>
        <v>628.42968588197448</v>
      </c>
      <c r="O837" s="57">
        <v>109.7</v>
      </c>
    </row>
    <row r="838" spans="1:15" ht="18" customHeight="1">
      <c r="A838" s="54" t="s">
        <v>862</v>
      </c>
      <c r="B838" s="56">
        <v>0.5</v>
      </c>
      <c r="C838" s="56">
        <v>0.9</v>
      </c>
      <c r="D838" s="57">
        <f t="shared" si="179"/>
        <v>0.63981300000000008</v>
      </c>
      <c r="E838" s="57">
        <f t="shared" si="180"/>
        <v>0.62850000000000006</v>
      </c>
      <c r="F838" s="57">
        <v>125.7</v>
      </c>
      <c r="G838" s="57">
        <f t="shared" si="181"/>
        <v>0.71069148414000016</v>
      </c>
      <c r="H838" s="57">
        <f t="shared" si="182"/>
        <v>0.69675635700000016</v>
      </c>
      <c r="I838" s="57">
        <v>108.9</v>
      </c>
      <c r="J838" s="57">
        <f t="shared" si="183"/>
        <v>0.80887351267394125</v>
      </c>
      <c r="K838" s="57">
        <f t="shared" si="184"/>
        <v>0.7853140899747002</v>
      </c>
      <c r="L838" s="57">
        <v>110.5</v>
      </c>
      <c r="M838" s="57">
        <f t="shared" si="185"/>
        <v>0.90728915296097978</v>
      </c>
      <c r="N838" s="57">
        <f t="shared" si="186"/>
        <v>0.88086325530192211</v>
      </c>
      <c r="O838" s="57">
        <v>108.9</v>
      </c>
    </row>
    <row r="839" spans="1:15" ht="29.25" customHeight="1">
      <c r="A839" s="54" t="s">
        <v>863</v>
      </c>
      <c r="B839" s="56">
        <v>1101.5</v>
      </c>
      <c r="C839" s="56">
        <v>67.3</v>
      </c>
      <c r="D839" s="57">
        <f t="shared" si="179"/>
        <v>1405.0227309999996</v>
      </c>
      <c r="E839" s="57">
        <f t="shared" si="180"/>
        <v>1380.1794999999997</v>
      </c>
      <c r="F839" s="57">
        <v>125.3</v>
      </c>
      <c r="G839" s="57">
        <f t="shared" si="181"/>
        <v>1556.3717795833195</v>
      </c>
      <c r="H839" s="57">
        <f t="shared" si="182"/>
        <v>1525.8546858659995</v>
      </c>
      <c r="I839" s="57">
        <v>108.6</v>
      </c>
      <c r="J839" s="57">
        <f t="shared" si="183"/>
        <v>1763.369226267901</v>
      </c>
      <c r="K839" s="57">
        <f t="shared" si="184"/>
        <v>1712.0089575416514</v>
      </c>
      <c r="L839" s="57">
        <f t="shared" ref="L839:L852" si="187">L53</f>
        <v>110</v>
      </c>
      <c r="M839" s="57">
        <f t="shared" si="185"/>
        <v>1972.4695491187488</v>
      </c>
      <c r="N839" s="57">
        <f t="shared" si="186"/>
        <v>1915.0189797269404</v>
      </c>
      <c r="O839" s="57">
        <v>108.6</v>
      </c>
    </row>
    <row r="840" spans="1:15" ht="30" customHeight="1">
      <c r="A840" s="54" t="s">
        <v>864</v>
      </c>
      <c r="B840" s="56">
        <v>344.8</v>
      </c>
      <c r="C840" s="56">
        <v>233.4</v>
      </c>
      <c r="D840" s="57">
        <f t="shared" si="179"/>
        <v>442.26806400000004</v>
      </c>
      <c r="E840" s="57">
        <f t="shared" si="180"/>
        <v>434.44800000000004</v>
      </c>
      <c r="F840" s="57">
        <v>126</v>
      </c>
      <c r="G840" s="57">
        <f t="shared" si="181"/>
        <v>494.87142753216</v>
      </c>
      <c r="H840" s="57">
        <f t="shared" si="182"/>
        <v>485.16806620800003</v>
      </c>
      <c r="I840" s="57">
        <v>109.7</v>
      </c>
      <c r="J840" s="57">
        <f t="shared" si="183"/>
        <v>563.23791524572789</v>
      </c>
      <c r="K840" s="57">
        <f t="shared" si="184"/>
        <v>546.83292742303684</v>
      </c>
      <c r="L840" s="57">
        <f t="shared" si="187"/>
        <v>110.5</v>
      </c>
      <c r="M840" s="57">
        <f t="shared" si="185"/>
        <v>634.66774765719106</v>
      </c>
      <c r="N840" s="57">
        <f t="shared" si="186"/>
        <v>616.18227927882629</v>
      </c>
      <c r="O840" s="57">
        <v>109.4</v>
      </c>
    </row>
    <row r="841" spans="1:15" ht="30" customHeight="1">
      <c r="A841" s="54" t="s">
        <v>865</v>
      </c>
      <c r="B841" s="56">
        <v>17365.5</v>
      </c>
      <c r="C841" s="56">
        <v>105.2</v>
      </c>
      <c r="D841" s="57">
        <f t="shared" si="179"/>
        <v>21390.475589999998</v>
      </c>
      <c r="E841" s="57">
        <f t="shared" si="180"/>
        <v>21012.255000000001</v>
      </c>
      <c r="F841" s="57">
        <v>121</v>
      </c>
      <c r="G841" s="57">
        <f t="shared" si="181"/>
        <v>23760.112475860202</v>
      </c>
      <c r="H841" s="57">
        <f t="shared" si="182"/>
        <v>23294.227917510001</v>
      </c>
      <c r="I841" s="57">
        <v>108.9</v>
      </c>
      <c r="J841" s="57">
        <f t="shared" si="183"/>
        <v>26846.788687599204</v>
      </c>
      <c r="K841" s="57">
        <f t="shared" si="184"/>
        <v>26064.843386018645</v>
      </c>
      <c r="L841" s="57">
        <f t="shared" si="187"/>
        <v>109.7</v>
      </c>
      <c r="M841" s="57">
        <f t="shared" si="185"/>
        <v>30417.411583049899</v>
      </c>
      <c r="N841" s="57">
        <f t="shared" si="186"/>
        <v>29531.467556359126</v>
      </c>
      <c r="O841" s="57">
        <v>110</v>
      </c>
    </row>
    <row r="842" spans="1:15" ht="18" customHeight="1">
      <c r="A842" s="54" t="s">
        <v>866</v>
      </c>
      <c r="B842" s="56">
        <v>310.39999999999998</v>
      </c>
      <c r="C842" s="56">
        <v>134.30000000000001</v>
      </c>
      <c r="D842" s="57">
        <f t="shared" si="179"/>
        <v>393.72005119999994</v>
      </c>
      <c r="E842" s="57">
        <f t="shared" si="180"/>
        <v>386.75839999999994</v>
      </c>
      <c r="F842" s="57">
        <v>124.6</v>
      </c>
      <c r="G842" s="57">
        <f t="shared" si="181"/>
        <v>436.13157511526401</v>
      </c>
      <c r="H842" s="57">
        <f t="shared" si="182"/>
        <v>427.57997560319996</v>
      </c>
      <c r="I842" s="57">
        <v>108.6</v>
      </c>
      <c r="J842" s="57">
        <f t="shared" si="183"/>
        <v>489.19570385953818</v>
      </c>
      <c r="K842" s="57">
        <f t="shared" si="184"/>
        <v>474.94728530052254</v>
      </c>
      <c r="L842" s="57">
        <f t="shared" si="187"/>
        <v>108.9</v>
      </c>
      <c r="M842" s="57">
        <f t="shared" si="185"/>
        <v>556.77809034773327</v>
      </c>
      <c r="N842" s="57">
        <f t="shared" si="186"/>
        <v>540.56125276478963</v>
      </c>
      <c r="O842" s="57">
        <v>110.5</v>
      </c>
    </row>
    <row r="843" spans="1:15" ht="30" customHeight="1">
      <c r="A843" s="54" t="s">
        <v>867</v>
      </c>
      <c r="B843" s="56">
        <v>370.6</v>
      </c>
      <c r="C843" s="56">
        <v>90.2</v>
      </c>
      <c r="D843" s="57">
        <f t="shared" si="179"/>
        <v>465.929438</v>
      </c>
      <c r="E843" s="57">
        <f t="shared" si="180"/>
        <v>457.69100000000003</v>
      </c>
      <c r="F843" s="57">
        <v>123.5</v>
      </c>
      <c r="G843" s="57">
        <f t="shared" si="181"/>
        <v>519.92134127544</v>
      </c>
      <c r="H843" s="57">
        <f t="shared" si="182"/>
        <v>509.72680517200001</v>
      </c>
      <c r="I843" s="57">
        <v>109.4</v>
      </c>
      <c r="J843" s="57">
        <f t="shared" si="183"/>
        <v>581.57361392388168</v>
      </c>
      <c r="K843" s="57">
        <f t="shared" si="184"/>
        <v>564.63457662512781</v>
      </c>
      <c r="L843" s="57">
        <f t="shared" si="187"/>
        <v>108.6</v>
      </c>
      <c r="M843" s="57">
        <f t="shared" si="185"/>
        <v>657.1258421087332</v>
      </c>
      <c r="N843" s="57">
        <f t="shared" si="186"/>
        <v>637.9862544744982</v>
      </c>
      <c r="O843" s="57">
        <v>109.7</v>
      </c>
    </row>
    <row r="844" spans="1:15" ht="18" customHeight="1">
      <c r="A844" s="54" t="s">
        <v>868</v>
      </c>
      <c r="B844" s="56">
        <v>44.1</v>
      </c>
      <c r="C844" s="56">
        <v>101.8</v>
      </c>
      <c r="D844" s="57">
        <f t="shared" si="179"/>
        <v>54.994904999999996</v>
      </c>
      <c r="E844" s="57">
        <f t="shared" si="180"/>
        <v>54.022500000000001</v>
      </c>
      <c r="F844" s="57">
        <v>122.5</v>
      </c>
      <c r="G844" s="57">
        <f t="shared" si="181"/>
        <v>61.535999000700002</v>
      </c>
      <c r="H844" s="57">
        <f t="shared" si="182"/>
        <v>60.329410785</v>
      </c>
      <c r="I844" s="57">
        <v>109.7</v>
      </c>
      <c r="J844" s="57">
        <f t="shared" si="183"/>
        <v>69.339994393968794</v>
      </c>
      <c r="K844" s="57">
        <f t="shared" si="184"/>
        <v>67.320382906765815</v>
      </c>
      <c r="L844" s="57">
        <f t="shared" si="187"/>
        <v>109.4</v>
      </c>
      <c r="M844" s="57">
        <f t="shared" si="185"/>
        <v>77.776591511882984</v>
      </c>
      <c r="N844" s="57">
        <f t="shared" si="186"/>
        <v>75.511253895032027</v>
      </c>
      <c r="O844" s="57">
        <f t="shared" ref="O844:O852" si="188">O53</f>
        <v>108.9</v>
      </c>
    </row>
    <row r="845" spans="1:15" ht="30" customHeight="1">
      <c r="A845" s="54" t="s">
        <v>869</v>
      </c>
      <c r="B845" s="56">
        <v>1</v>
      </c>
      <c r="C845" s="56">
        <v>0.9</v>
      </c>
      <c r="D845" s="57">
        <f t="shared" si="179"/>
        <v>1.283698</v>
      </c>
      <c r="E845" s="57">
        <f t="shared" si="180"/>
        <v>1.2609999999999999</v>
      </c>
      <c r="F845" s="57">
        <v>126.1</v>
      </c>
      <c r="G845" s="57">
        <f t="shared" si="181"/>
        <v>1.4259060644400001</v>
      </c>
      <c r="H845" s="57">
        <f t="shared" si="182"/>
        <v>1.3979471220000002</v>
      </c>
      <c r="I845" s="57">
        <v>108.9</v>
      </c>
      <c r="J845" s="57">
        <f t="shared" si="183"/>
        <v>1.6155515710105204</v>
      </c>
      <c r="K845" s="57">
        <f t="shared" si="184"/>
        <v>1.5684966708840002</v>
      </c>
      <c r="L845" s="57">
        <f t="shared" si="187"/>
        <v>110</v>
      </c>
      <c r="M845" s="57">
        <f t="shared" si="185"/>
        <v>1.8071236763009479</v>
      </c>
      <c r="N845" s="57">
        <f t="shared" si="186"/>
        <v>1.7544890061174252</v>
      </c>
      <c r="O845" s="57">
        <f t="shared" si="188"/>
        <v>108.6</v>
      </c>
    </row>
    <row r="846" spans="1:15" ht="18" customHeight="1">
      <c r="A846" s="54" t="s">
        <v>870</v>
      </c>
      <c r="B846" s="56">
        <v>359.1</v>
      </c>
      <c r="C846" s="56">
        <v>101</v>
      </c>
      <c r="D846" s="57">
        <f t="shared" si="179"/>
        <v>455.12693100000001</v>
      </c>
      <c r="E846" s="57">
        <f t="shared" si="180"/>
        <v>447.07950000000005</v>
      </c>
      <c r="F846" s="57">
        <v>124.5</v>
      </c>
      <c r="G846" s="57">
        <f t="shared" si="181"/>
        <v>504.15320400731997</v>
      </c>
      <c r="H846" s="57">
        <f t="shared" si="182"/>
        <v>494.26784706599994</v>
      </c>
      <c r="I846" s="57">
        <v>108.6</v>
      </c>
      <c r="J846" s="57">
        <f t="shared" si="183"/>
        <v>573.80196914093131</v>
      </c>
      <c r="K846" s="57">
        <f t="shared" si="184"/>
        <v>557.08929042808859</v>
      </c>
      <c r="L846" s="57">
        <f t="shared" si="187"/>
        <v>110.5</v>
      </c>
      <c r="M846" s="57">
        <f t="shared" si="185"/>
        <v>646.57153486738423</v>
      </c>
      <c r="N846" s="57">
        <f t="shared" si="186"/>
        <v>627.73935424017884</v>
      </c>
      <c r="O846" s="57">
        <f t="shared" si="188"/>
        <v>109.4</v>
      </c>
    </row>
    <row r="847" spans="1:15" ht="18" customHeight="1">
      <c r="A847" s="54" t="s">
        <v>871</v>
      </c>
      <c r="B847" s="56">
        <v>12.8</v>
      </c>
      <c r="C847" s="56">
        <v>10.3</v>
      </c>
      <c r="D847" s="57">
        <f t="shared" si="179"/>
        <v>16.0664832</v>
      </c>
      <c r="E847" s="57">
        <f t="shared" si="180"/>
        <v>15.782400000000001</v>
      </c>
      <c r="F847" s="57">
        <v>123.3</v>
      </c>
      <c r="G847" s="57">
        <f t="shared" si="181"/>
        <v>17.928267273216001</v>
      </c>
      <c r="H847" s="57">
        <f t="shared" si="182"/>
        <v>17.576732620800001</v>
      </c>
      <c r="I847" s="57">
        <v>109.4</v>
      </c>
      <c r="J847" s="57">
        <f t="shared" si="183"/>
        <v>20.25732847467949</v>
      </c>
      <c r="K847" s="57">
        <f t="shared" si="184"/>
        <v>19.667309198717952</v>
      </c>
      <c r="L847" s="57">
        <f t="shared" si="187"/>
        <v>109.7</v>
      </c>
      <c r="M847" s="57">
        <f t="shared" si="185"/>
        <v>22.951553161811859</v>
      </c>
      <c r="N847" s="57">
        <f t="shared" si="186"/>
        <v>22.283061322147436</v>
      </c>
      <c r="O847" s="57">
        <f t="shared" si="188"/>
        <v>110</v>
      </c>
    </row>
    <row r="848" spans="1:15" ht="42" customHeight="1">
      <c r="A848" s="54" t="s">
        <v>872</v>
      </c>
      <c r="B848" s="56">
        <v>307</v>
      </c>
      <c r="C848" s="56">
        <v>61</v>
      </c>
      <c r="D848" s="57">
        <f t="shared" si="179"/>
        <v>392.84518199999997</v>
      </c>
      <c r="E848" s="57">
        <f t="shared" si="180"/>
        <v>385.899</v>
      </c>
      <c r="F848" s="57">
        <v>125.7</v>
      </c>
      <c r="G848" s="57">
        <f t="shared" si="181"/>
        <v>440.77229420399993</v>
      </c>
      <c r="H848" s="57">
        <f t="shared" si="182"/>
        <v>432.12970019999995</v>
      </c>
      <c r="I848" s="57">
        <v>110</v>
      </c>
      <c r="J848" s="57">
        <f t="shared" si="183"/>
        <v>499.39500933313195</v>
      </c>
      <c r="K848" s="57">
        <f t="shared" si="184"/>
        <v>484.84952362439998</v>
      </c>
      <c r="L848" s="57">
        <f t="shared" si="187"/>
        <v>110</v>
      </c>
      <c r="M848" s="57">
        <f t="shared" si="185"/>
        <v>568.38642987250421</v>
      </c>
      <c r="N848" s="57">
        <f t="shared" si="186"/>
        <v>551.83148531311087</v>
      </c>
      <c r="O848" s="57">
        <f t="shared" si="188"/>
        <v>110.5</v>
      </c>
    </row>
    <row r="849" spans="1:15" ht="30" customHeight="1">
      <c r="A849" s="54" t="s">
        <v>873</v>
      </c>
      <c r="B849" s="56">
        <v>280.8</v>
      </c>
      <c r="C849" s="56">
        <v>159.5</v>
      </c>
      <c r="D849" s="57">
        <f t="shared" si="179"/>
        <v>358.17556319999994</v>
      </c>
      <c r="E849" s="57">
        <f t="shared" si="180"/>
        <v>351.8424</v>
      </c>
      <c r="F849" s="57">
        <v>125.3</v>
      </c>
      <c r="G849" s="57">
        <f t="shared" si="181"/>
        <v>401.87298191039991</v>
      </c>
      <c r="H849" s="57">
        <f t="shared" si="182"/>
        <v>393.99311951999994</v>
      </c>
      <c r="I849" s="57">
        <f>I501</f>
        <v>110</v>
      </c>
      <c r="J849" s="57">
        <f t="shared" si="183"/>
        <v>457.39173436132165</v>
      </c>
      <c r="K849" s="57">
        <f t="shared" si="184"/>
        <v>444.06964501099191</v>
      </c>
      <c r="L849" s="57">
        <f t="shared" si="187"/>
        <v>110.5</v>
      </c>
      <c r="M849" s="57">
        <f t="shared" si="185"/>
        <v>516.81149457220101</v>
      </c>
      <c r="N849" s="57">
        <f t="shared" si="186"/>
        <v>501.75873259436986</v>
      </c>
      <c r="O849" s="57">
        <f t="shared" si="188"/>
        <v>109.7</v>
      </c>
    </row>
    <row r="850" spans="1:15" ht="38.25" customHeight="1">
      <c r="A850" s="54" t="s">
        <v>874</v>
      </c>
      <c r="B850" s="56">
        <v>369.1</v>
      </c>
      <c r="C850" s="56">
        <v>125.2</v>
      </c>
      <c r="D850" s="57">
        <f t="shared" si="179"/>
        <v>454.64999800000004</v>
      </c>
      <c r="E850" s="57">
        <f t="shared" si="180"/>
        <v>446.61100000000005</v>
      </c>
      <c r="F850" s="57">
        <v>121</v>
      </c>
      <c r="G850" s="57">
        <f t="shared" si="181"/>
        <v>510.11729775600014</v>
      </c>
      <c r="H850" s="57">
        <f t="shared" si="182"/>
        <v>500.11499780000008</v>
      </c>
      <c r="I850" s="57">
        <f>I502</f>
        <v>110</v>
      </c>
      <c r="J850" s="57">
        <f t="shared" si="183"/>
        <v>576.38663590748206</v>
      </c>
      <c r="K850" s="57">
        <f t="shared" si="184"/>
        <v>559.59867563833211</v>
      </c>
      <c r="L850" s="57">
        <f t="shared" si="187"/>
        <v>109.7</v>
      </c>
      <c r="M850" s="57">
        <f t="shared" si="185"/>
        <v>646.51559789834539</v>
      </c>
      <c r="N850" s="57">
        <f t="shared" si="186"/>
        <v>627.68504650324803</v>
      </c>
      <c r="O850" s="57">
        <f t="shared" si="188"/>
        <v>108.9</v>
      </c>
    </row>
    <row r="851" spans="1:15" ht="42.75" customHeight="1">
      <c r="A851" s="54" t="s">
        <v>875</v>
      </c>
      <c r="B851" s="56">
        <v>186671.5</v>
      </c>
      <c r="C851" s="56">
        <v>125</v>
      </c>
      <c r="D851" s="57">
        <f t="shared" si="179"/>
        <v>250841.69484000001</v>
      </c>
      <c r="E851" s="57">
        <f t="shared" si="180"/>
        <v>246406.38</v>
      </c>
      <c r="F851" s="57">
        <v>132</v>
      </c>
      <c r="G851" s="57">
        <f t="shared" si="181"/>
        <v>282723.67425416404</v>
      </c>
      <c r="H851" s="57">
        <f t="shared" si="182"/>
        <v>277180.07279820001</v>
      </c>
      <c r="I851" s="57">
        <f>I503</f>
        <v>110.5</v>
      </c>
      <c r="J851" s="57">
        <f t="shared" si="183"/>
        <v>317122.6637006682</v>
      </c>
      <c r="K851" s="57">
        <f t="shared" si="184"/>
        <v>307886.08126278466</v>
      </c>
      <c r="L851" s="57">
        <f t="shared" si="187"/>
        <v>108.9</v>
      </c>
      <c r="M851" s="57">
        <f t="shared" si="185"/>
        <v>354727.06916229345</v>
      </c>
      <c r="N851" s="57">
        <f t="shared" si="186"/>
        <v>344395.21277892566</v>
      </c>
      <c r="O851" s="57">
        <f t="shared" si="188"/>
        <v>108.6</v>
      </c>
    </row>
    <row r="852" spans="1:15" ht="35.25" customHeight="1">
      <c r="A852" s="54" t="s">
        <v>876</v>
      </c>
      <c r="B852" s="56">
        <v>1235.9000000000001</v>
      </c>
      <c r="C852" s="56">
        <v>121.9</v>
      </c>
      <c r="D852" s="57">
        <f t="shared" si="179"/>
        <v>1497.193978</v>
      </c>
      <c r="E852" s="57">
        <f t="shared" si="180"/>
        <v>1470.721</v>
      </c>
      <c r="F852" s="57">
        <v>119</v>
      </c>
      <c r="G852" s="57">
        <f t="shared" si="181"/>
        <v>1675.27022974332</v>
      </c>
      <c r="H852" s="57">
        <f t="shared" si="182"/>
        <v>1642.4217938660001</v>
      </c>
      <c r="I852" s="57">
        <f>I504</f>
        <v>109.7</v>
      </c>
      <c r="J852" s="57">
        <f t="shared" si="183"/>
        <v>1873.923773586283</v>
      </c>
      <c r="K852" s="57">
        <f t="shared" si="184"/>
        <v>1819.3434695012454</v>
      </c>
      <c r="L852" s="57">
        <f t="shared" si="187"/>
        <v>108.6</v>
      </c>
      <c r="M852" s="57">
        <f t="shared" si="185"/>
        <v>2111.5747865524954</v>
      </c>
      <c r="N852" s="57">
        <f t="shared" si="186"/>
        <v>2050.0726083033937</v>
      </c>
      <c r="O852" s="57">
        <f t="shared" si="188"/>
        <v>109.4</v>
      </c>
    </row>
    <row r="853" spans="1:15" ht="25.5" customHeight="1">
      <c r="A853" s="684" t="s">
        <v>877</v>
      </c>
      <c r="B853" s="685"/>
      <c r="C853" s="685"/>
      <c r="D853" s="685"/>
      <c r="E853" s="685"/>
      <c r="F853" s="685"/>
      <c r="G853" s="685"/>
      <c r="H853" s="685"/>
      <c r="I853" s="685"/>
      <c r="J853" s="685"/>
      <c r="K853" s="685"/>
      <c r="L853" s="685"/>
      <c r="M853" s="685"/>
      <c r="N853" s="685"/>
      <c r="O853" s="686"/>
    </row>
    <row r="854" spans="1:15" ht="18" customHeight="1">
      <c r="A854" s="51" t="s">
        <v>58</v>
      </c>
      <c r="B854" s="52">
        <v>309</v>
      </c>
      <c r="C854" s="52">
        <v>71.2</v>
      </c>
      <c r="D854" s="53">
        <f>SUM(D855:D856)</f>
        <v>391.24997599999995</v>
      </c>
      <c r="E854" s="53">
        <f>SUM(E855:E856)</f>
        <v>384.33199999999994</v>
      </c>
      <c r="F854" s="53">
        <f>E854/B854*100</f>
        <v>124.37928802588996</v>
      </c>
      <c r="G854" s="53">
        <f>SUM(G855:G856)</f>
        <v>443.28622280799993</v>
      </c>
      <c r="H854" s="53">
        <f>SUM(H855:H856)</f>
        <v>430.37497359999992</v>
      </c>
      <c r="I854" s="53">
        <f>H854/D854*100</f>
        <v>109.99999999999999</v>
      </c>
      <c r="J854" s="53">
        <f>SUM(J855:J856)</f>
        <v>502.69811464115082</v>
      </c>
      <c r="K854" s="53">
        <f>SUM(K855:K856)</f>
        <v>488.05642198169988</v>
      </c>
      <c r="L854" s="53">
        <f>K854/G854*100</f>
        <v>110.09961439588687</v>
      </c>
      <c r="M854" s="53">
        <f>SUM(M855:M856)</f>
        <v>563.55079935181539</v>
      </c>
      <c r="N854" s="53">
        <f>SUM(N855:N856)</f>
        <v>547.13669839982083</v>
      </c>
      <c r="O854" s="53">
        <f>N854/J854*100</f>
        <v>108.84001400928116</v>
      </c>
    </row>
    <row r="855" spans="1:15" ht="18" customHeight="1">
      <c r="A855" s="54" t="s">
        <v>878</v>
      </c>
      <c r="B855" s="55">
        <v>247</v>
      </c>
      <c r="C855" s="55">
        <v>105.1</v>
      </c>
      <c r="D855" s="57">
        <f>E855*101.8/100</f>
        <v>313.30171599999994</v>
      </c>
      <c r="E855" s="57">
        <f>B855*F855/100</f>
        <v>307.76199999999994</v>
      </c>
      <c r="F855" s="57">
        <f>F796</f>
        <v>124.6</v>
      </c>
      <c r="G855" s="57">
        <f>H855*103/100</f>
        <v>354.97084422799992</v>
      </c>
      <c r="H855" s="57">
        <f>D855*I855/100</f>
        <v>344.63188759999991</v>
      </c>
      <c r="I855" s="57">
        <f>I501</f>
        <v>110</v>
      </c>
      <c r="J855" s="57">
        <f>K855*103/100</f>
        <v>402.18196651032383</v>
      </c>
      <c r="K855" s="57">
        <f>G855*L855/100</f>
        <v>390.46792865079988</v>
      </c>
      <c r="L855" s="57">
        <f>L53</f>
        <v>110</v>
      </c>
      <c r="M855" s="57">
        <f>N855*103/100</f>
        <v>451.11544637563492</v>
      </c>
      <c r="N855" s="57">
        <f>J855*O855/100</f>
        <v>437.97616152974268</v>
      </c>
      <c r="O855" s="57">
        <f>O53</f>
        <v>108.9</v>
      </c>
    </row>
    <row r="856" spans="1:15" ht="18" customHeight="1">
      <c r="A856" s="54" t="s">
        <v>879</v>
      </c>
      <c r="B856" s="55">
        <v>62</v>
      </c>
      <c r="C856" s="55">
        <v>31.2</v>
      </c>
      <c r="D856" s="57">
        <f>E856*101.8/100</f>
        <v>77.948259999999991</v>
      </c>
      <c r="E856" s="57">
        <f>B856*F856/100</f>
        <v>76.569999999999993</v>
      </c>
      <c r="F856" s="57">
        <f>F797</f>
        <v>123.5</v>
      </c>
      <c r="G856" s="57">
        <f>H856*103/100</f>
        <v>88.315378580000001</v>
      </c>
      <c r="H856" s="57">
        <f>D856*I856/100</f>
        <v>85.743085999999991</v>
      </c>
      <c r="I856" s="57">
        <f>I502</f>
        <v>110</v>
      </c>
      <c r="J856" s="57">
        <f>K856*103/100</f>
        <v>100.51614813082701</v>
      </c>
      <c r="K856" s="57">
        <f>G856*L856/100</f>
        <v>97.588493330900008</v>
      </c>
      <c r="L856" s="57">
        <f>L54</f>
        <v>110.5</v>
      </c>
      <c r="M856" s="57">
        <f>N856*103/100</f>
        <v>112.43535297618045</v>
      </c>
      <c r="N856" s="57">
        <f>J856*O856/100</f>
        <v>109.16053687007812</v>
      </c>
      <c r="O856" s="57">
        <f>O54</f>
        <v>108.6</v>
      </c>
    </row>
    <row r="857" spans="1:15" ht="30" customHeight="1">
      <c r="A857" s="684" t="s">
        <v>880</v>
      </c>
      <c r="B857" s="685"/>
      <c r="C857" s="685"/>
      <c r="D857" s="685"/>
      <c r="E857" s="685"/>
      <c r="F857" s="685"/>
      <c r="G857" s="685"/>
      <c r="H857" s="685"/>
      <c r="I857" s="685"/>
      <c r="J857" s="685"/>
      <c r="K857" s="685"/>
      <c r="L857" s="685"/>
      <c r="M857" s="685"/>
      <c r="N857" s="685"/>
      <c r="O857" s="686"/>
    </row>
    <row r="858" spans="1:15" ht="18" customHeight="1">
      <c r="A858" s="51" t="s">
        <v>58</v>
      </c>
      <c r="B858" s="52">
        <v>1439839</v>
      </c>
      <c r="C858" s="52">
        <v>101.8</v>
      </c>
      <c r="D858" s="53">
        <f>D860+D996</f>
        <v>1753012.6789250814</v>
      </c>
      <c r="E858" s="53">
        <f>E860+E996</f>
        <v>1722016.3840128505</v>
      </c>
      <c r="F858" s="53">
        <f>E858/B858*100</f>
        <v>119.59784281526271</v>
      </c>
      <c r="G858" s="53">
        <f>G860+G996</f>
        <v>1963471.6985995534</v>
      </c>
      <c r="H858" s="53">
        <f>H860+H996</f>
        <v>1924972.253528974</v>
      </c>
      <c r="I858" s="53">
        <f>H858/E858*100</f>
        <v>111.78594300265432</v>
      </c>
      <c r="J858" s="53">
        <f>J860+J996</f>
        <v>2222530.2260811636</v>
      </c>
      <c r="K858" s="53">
        <f>K860+K996</f>
        <v>2157796.3360011298</v>
      </c>
      <c r="L858" s="53">
        <f>K858/H858*100</f>
        <v>112.09493186435955</v>
      </c>
      <c r="M858" s="53">
        <f>M860+M996</f>
        <v>2501266.0811268557</v>
      </c>
      <c r="N858" s="53">
        <f>N860+N996</f>
        <v>2428413.6709969477</v>
      </c>
      <c r="O858" s="53">
        <f>N858/K858*100</f>
        <v>112.54137522067218</v>
      </c>
    </row>
    <row r="859" spans="1:15" ht="24.75" customHeight="1">
      <c r="A859" s="684" t="s">
        <v>881</v>
      </c>
      <c r="B859" s="685"/>
      <c r="C859" s="685"/>
      <c r="D859" s="685"/>
      <c r="E859" s="685"/>
      <c r="F859" s="685"/>
      <c r="G859" s="685"/>
      <c r="H859" s="685"/>
      <c r="I859" s="685"/>
      <c r="J859" s="685"/>
      <c r="K859" s="685"/>
      <c r="L859" s="685"/>
      <c r="M859" s="685"/>
      <c r="N859" s="685"/>
      <c r="O859" s="686"/>
    </row>
    <row r="860" spans="1:15" ht="18" customHeight="1">
      <c r="A860" s="51" t="s">
        <v>58</v>
      </c>
      <c r="B860" s="52">
        <v>376748.2</v>
      </c>
      <c r="C860" s="52">
        <v>134.19999999999999</v>
      </c>
      <c r="D860" s="53">
        <f>SUM(D861:D994)</f>
        <v>471983.45422135916</v>
      </c>
      <c r="E860" s="53">
        <f>SUM(E861:E994)</f>
        <v>463637.97074789711</v>
      </c>
      <c r="F860" s="53">
        <f>E860/B860*100</f>
        <v>123.06308848931384</v>
      </c>
      <c r="G860" s="53">
        <f>SUM(G861:G994)</f>
        <v>533486.80668886285</v>
      </c>
      <c r="H860" s="53">
        <f>SUM(H861:H994)</f>
        <v>523026.28106751281</v>
      </c>
      <c r="I860" s="53">
        <f>H860/D860*100</f>
        <v>110.81453732956805</v>
      </c>
      <c r="J860" s="53">
        <f>SUM(J861:J994)</f>
        <v>603173.62504565099</v>
      </c>
      <c r="K860" s="53">
        <f>SUM(K861:K994)</f>
        <v>585605.46120936994</v>
      </c>
      <c r="L860" s="53">
        <f>K860/G860*100</f>
        <v>109.76943644473356</v>
      </c>
      <c r="M860" s="53">
        <f>SUM(M861:M994)</f>
        <v>681137.89345481864</v>
      </c>
      <c r="N860" s="53">
        <f>SUM(N861:N994)</f>
        <v>661298.92568428966</v>
      </c>
      <c r="O860" s="53">
        <f>N860/J860*100</f>
        <v>109.63657862762808</v>
      </c>
    </row>
    <row r="861" spans="1:15" ht="30" customHeight="1">
      <c r="A861" s="54" t="s">
        <v>882</v>
      </c>
      <c r="B861" s="56">
        <v>3423.3</v>
      </c>
      <c r="C861" s="56">
        <v>358.3</v>
      </c>
      <c r="D861" s="57">
        <f t="shared" ref="D861:D924" si="189">E861*101.8/100</f>
        <v>4342.2095724000001</v>
      </c>
      <c r="E861" s="57">
        <f t="shared" ref="E861:E924" si="190">B861*F861/100</f>
        <v>4265.4318000000003</v>
      </c>
      <c r="F861" s="57">
        <v>124.6</v>
      </c>
      <c r="G861" s="57">
        <f t="shared" ref="G861:G924" si="191">H861*102/100</f>
        <v>4845.3848176497122</v>
      </c>
      <c r="H861" s="57">
        <f t="shared" ref="H861:H924" si="192">D861*I861/100</f>
        <v>4750.3772722056001</v>
      </c>
      <c r="I861" s="57">
        <v>109.4</v>
      </c>
      <c r="J861" s="57">
        <f t="shared" ref="J861:J924" si="193">K861*103/100</f>
        <v>5489.8209983971237</v>
      </c>
      <c r="K861" s="57">
        <f t="shared" ref="K861:K924" si="194">G861*L861/100</f>
        <v>5329.9232994146832</v>
      </c>
      <c r="L861" s="57">
        <f t="shared" ref="L861:L880" si="195">L53</f>
        <v>110</v>
      </c>
      <c r="M861" s="57">
        <f t="shared" ref="M861:M924" si="196">N861*103/100</f>
        <v>6157.7675192721017</v>
      </c>
      <c r="N861" s="57">
        <f t="shared" ref="N861:N924" si="197">J861*O861/100</f>
        <v>5978.4150672544674</v>
      </c>
      <c r="O861" s="57">
        <v>108.9</v>
      </c>
    </row>
    <row r="862" spans="1:15" ht="44.25" customHeight="1">
      <c r="A862" s="54" t="s">
        <v>883</v>
      </c>
      <c r="B862" s="56">
        <v>754.1</v>
      </c>
      <c r="C862" s="56">
        <v>151.9</v>
      </c>
      <c r="D862" s="57">
        <f t="shared" si="189"/>
        <v>948.07714300000009</v>
      </c>
      <c r="E862" s="57">
        <f t="shared" si="190"/>
        <v>931.31350000000009</v>
      </c>
      <c r="F862" s="57">
        <v>123.5</v>
      </c>
      <c r="G862" s="57">
        <f t="shared" si="191"/>
        <v>1063.7425544460002</v>
      </c>
      <c r="H862" s="57">
        <f t="shared" si="192"/>
        <v>1042.8848573000002</v>
      </c>
      <c r="I862" s="57">
        <v>110</v>
      </c>
      <c r="J862" s="57">
        <f t="shared" si="193"/>
        <v>1210.6985883427151</v>
      </c>
      <c r="K862" s="57">
        <f t="shared" si="194"/>
        <v>1175.4355226628302</v>
      </c>
      <c r="L862" s="57">
        <f t="shared" si="195"/>
        <v>110.5</v>
      </c>
      <c r="M862" s="57">
        <f t="shared" si="196"/>
        <v>1354.263226948394</v>
      </c>
      <c r="N862" s="57">
        <f t="shared" si="197"/>
        <v>1314.8186669401885</v>
      </c>
      <c r="O862" s="57">
        <v>108.6</v>
      </c>
    </row>
    <row r="863" spans="1:15" ht="30" customHeight="1">
      <c r="A863" s="54" t="s">
        <v>884</v>
      </c>
      <c r="B863" s="56">
        <v>269.10000000000002</v>
      </c>
      <c r="C863" s="56">
        <v>137.5</v>
      </c>
      <c r="D863" s="57">
        <f t="shared" si="189"/>
        <v>335.58115500000002</v>
      </c>
      <c r="E863" s="57">
        <f t="shared" si="190"/>
        <v>329.64749999999998</v>
      </c>
      <c r="F863" s="57">
        <v>122.5</v>
      </c>
      <c r="G863" s="57">
        <f t="shared" si="191"/>
        <v>378.23351980050001</v>
      </c>
      <c r="H863" s="57">
        <f t="shared" si="192"/>
        <v>370.81717627500001</v>
      </c>
      <c r="I863" s="57">
        <v>110.5</v>
      </c>
      <c r="J863" s="57">
        <f t="shared" si="193"/>
        <v>427.36983635778302</v>
      </c>
      <c r="K863" s="57">
        <f t="shared" si="194"/>
        <v>414.92217122114852</v>
      </c>
      <c r="L863" s="57">
        <f t="shared" si="195"/>
        <v>109.7</v>
      </c>
      <c r="M863" s="57">
        <f t="shared" si="196"/>
        <v>481.568879004677</v>
      </c>
      <c r="N863" s="57">
        <f t="shared" si="197"/>
        <v>467.54260097541459</v>
      </c>
      <c r="O863" s="57">
        <v>109.4</v>
      </c>
    </row>
    <row r="864" spans="1:15" ht="30" customHeight="1">
      <c r="A864" s="54" t="s">
        <v>885</v>
      </c>
      <c r="B864" s="56">
        <v>45.4</v>
      </c>
      <c r="C864" s="56">
        <v>30.5</v>
      </c>
      <c r="D864" s="57">
        <f t="shared" si="189"/>
        <v>58.279889199999985</v>
      </c>
      <c r="E864" s="57">
        <f t="shared" si="190"/>
        <v>57.249399999999994</v>
      </c>
      <c r="F864" s="57">
        <v>126.1</v>
      </c>
      <c r="G864" s="57">
        <f t="shared" si="191"/>
        <v>65.211699221447986</v>
      </c>
      <c r="H864" s="57">
        <f t="shared" si="192"/>
        <v>63.933038452399984</v>
      </c>
      <c r="I864" s="57">
        <v>109.7</v>
      </c>
      <c r="J864" s="57">
        <f t="shared" si="193"/>
        <v>73.146006665721586</v>
      </c>
      <c r="K864" s="57">
        <f t="shared" si="194"/>
        <v>71.01554045215687</v>
      </c>
      <c r="L864" s="57">
        <f t="shared" si="195"/>
        <v>108.9</v>
      </c>
      <c r="M864" s="57">
        <f t="shared" si="196"/>
        <v>82.874425552262565</v>
      </c>
      <c r="N864" s="57">
        <f t="shared" si="197"/>
        <v>80.460607332293748</v>
      </c>
      <c r="O864" s="57">
        <v>110</v>
      </c>
    </row>
    <row r="865" spans="1:15" ht="18" customHeight="1">
      <c r="A865" s="54" t="s">
        <v>886</v>
      </c>
      <c r="B865" s="56">
        <v>537.4</v>
      </c>
      <c r="C865" s="56">
        <v>118.7</v>
      </c>
      <c r="D865" s="57">
        <f t="shared" si="189"/>
        <v>681.106134</v>
      </c>
      <c r="E865" s="57">
        <f t="shared" si="190"/>
        <v>669.06299999999999</v>
      </c>
      <c r="F865" s="57">
        <v>124.5</v>
      </c>
      <c r="G865" s="57">
        <f t="shared" si="191"/>
        <v>756.55907152452016</v>
      </c>
      <c r="H865" s="57">
        <f t="shared" si="192"/>
        <v>741.72457992600005</v>
      </c>
      <c r="I865" s="57">
        <v>108.9</v>
      </c>
      <c r="J865" s="57">
        <f t="shared" si="193"/>
        <v>846.27184622589778</v>
      </c>
      <c r="K865" s="57">
        <f t="shared" si="194"/>
        <v>821.62315167562895</v>
      </c>
      <c r="L865" s="57">
        <f t="shared" si="195"/>
        <v>108.6</v>
      </c>
      <c r="M865" s="57">
        <f t="shared" si="196"/>
        <v>963.1843017820056</v>
      </c>
      <c r="N865" s="57">
        <f t="shared" si="197"/>
        <v>935.13039007961709</v>
      </c>
      <c r="O865" s="57">
        <v>110.5</v>
      </c>
    </row>
    <row r="866" spans="1:15" ht="42" customHeight="1">
      <c r="A866" s="54" t="s">
        <v>887</v>
      </c>
      <c r="B866" s="56">
        <v>3583.1</v>
      </c>
      <c r="C866" s="56">
        <v>133.80000000000001</v>
      </c>
      <c r="D866" s="57">
        <f t="shared" si="189"/>
        <v>4497.4856214000001</v>
      </c>
      <c r="E866" s="57">
        <f t="shared" si="190"/>
        <v>4417.9623000000001</v>
      </c>
      <c r="F866" s="57">
        <v>123.3</v>
      </c>
      <c r="G866" s="57">
        <f t="shared" si="191"/>
        <v>4981.9547725372076</v>
      </c>
      <c r="H866" s="57">
        <f t="shared" si="192"/>
        <v>4884.2693848403997</v>
      </c>
      <c r="I866" s="57">
        <v>108.6</v>
      </c>
      <c r="J866" s="57">
        <f t="shared" si="193"/>
        <v>5613.7662767903767</v>
      </c>
      <c r="K866" s="57">
        <f t="shared" si="194"/>
        <v>5450.2585211557052</v>
      </c>
      <c r="L866" s="57">
        <f t="shared" si="195"/>
        <v>109.4</v>
      </c>
      <c r="M866" s="57">
        <f t="shared" si="196"/>
        <v>6343.0506538082145</v>
      </c>
      <c r="N866" s="57">
        <f t="shared" si="197"/>
        <v>6158.3016056390434</v>
      </c>
      <c r="O866" s="57">
        <v>109.7</v>
      </c>
    </row>
    <row r="867" spans="1:15" ht="30" customHeight="1">
      <c r="A867" s="54" t="s">
        <v>888</v>
      </c>
      <c r="B867" s="56">
        <v>1981.3</v>
      </c>
      <c r="C867" s="56">
        <v>511.2</v>
      </c>
      <c r="D867" s="57">
        <f t="shared" si="189"/>
        <v>2535.3229937999999</v>
      </c>
      <c r="E867" s="57">
        <f t="shared" si="190"/>
        <v>2490.4940999999999</v>
      </c>
      <c r="F867" s="57">
        <v>125.7</v>
      </c>
      <c r="G867" s="57">
        <f t="shared" si="191"/>
        <v>3103.2353444112</v>
      </c>
      <c r="H867" s="57">
        <f t="shared" si="192"/>
        <v>3042.38759256</v>
      </c>
      <c r="I867" s="57">
        <v>120</v>
      </c>
      <c r="J867" s="57">
        <f t="shared" si="193"/>
        <v>3515.9656452178897</v>
      </c>
      <c r="K867" s="57">
        <f t="shared" si="194"/>
        <v>3413.55887885232</v>
      </c>
      <c r="L867" s="57">
        <f t="shared" si="195"/>
        <v>110</v>
      </c>
      <c r="M867" s="57">
        <f t="shared" si="196"/>
        <v>3943.753185271551</v>
      </c>
      <c r="N867" s="57">
        <f t="shared" si="197"/>
        <v>3828.8865876422824</v>
      </c>
      <c r="O867" s="57">
        <v>108.9</v>
      </c>
    </row>
    <row r="868" spans="1:15" ht="30" customHeight="1">
      <c r="A868" s="54" t="s">
        <v>889</v>
      </c>
      <c r="B868" s="56">
        <v>453.4</v>
      </c>
      <c r="C868" s="56">
        <v>216.2</v>
      </c>
      <c r="D868" s="57">
        <f t="shared" si="189"/>
        <v>578.33618359999991</v>
      </c>
      <c r="E868" s="57">
        <f t="shared" si="190"/>
        <v>568.11019999999996</v>
      </c>
      <c r="F868" s="57">
        <v>125.3</v>
      </c>
      <c r="G868" s="57">
        <f t="shared" si="191"/>
        <v>642.40426601920797</v>
      </c>
      <c r="H868" s="57">
        <f t="shared" si="192"/>
        <v>629.80810394039997</v>
      </c>
      <c r="I868" s="57">
        <v>108.9</v>
      </c>
      <c r="J868" s="57">
        <f t="shared" si="193"/>
        <v>731.15241536976157</v>
      </c>
      <c r="K868" s="57">
        <f t="shared" si="194"/>
        <v>709.85671395122483</v>
      </c>
      <c r="L868" s="57">
        <f t="shared" si="195"/>
        <v>110.5</v>
      </c>
      <c r="M868" s="57">
        <f t="shared" si="196"/>
        <v>817.8524687843078</v>
      </c>
      <c r="N868" s="57">
        <f t="shared" si="197"/>
        <v>794.03152309156098</v>
      </c>
      <c r="O868" s="57">
        <v>108.6</v>
      </c>
    </row>
    <row r="869" spans="1:15" ht="18" customHeight="1">
      <c r="A869" s="54" t="s">
        <v>890</v>
      </c>
      <c r="B869" s="56">
        <v>67.900000000000006</v>
      </c>
      <c r="C869" s="56">
        <v>0</v>
      </c>
      <c r="D869" s="57">
        <f t="shared" si="189"/>
        <v>83.637862000000027</v>
      </c>
      <c r="E869" s="57">
        <f t="shared" si="190"/>
        <v>82.15900000000002</v>
      </c>
      <c r="F869" s="57">
        <v>121</v>
      </c>
      <c r="G869" s="57">
        <f t="shared" si="191"/>
        <v>92.647332494640011</v>
      </c>
      <c r="H869" s="57">
        <f t="shared" si="192"/>
        <v>90.830718132000015</v>
      </c>
      <c r="I869" s="57">
        <v>108.6</v>
      </c>
      <c r="J869" s="57">
        <f t="shared" si="193"/>
        <v>104.68314745901871</v>
      </c>
      <c r="K869" s="57">
        <f t="shared" si="194"/>
        <v>101.63412374662011</v>
      </c>
      <c r="L869" s="57">
        <f t="shared" si="195"/>
        <v>109.7</v>
      </c>
      <c r="M869" s="57">
        <f t="shared" si="196"/>
        <v>117.95906421977148</v>
      </c>
      <c r="N869" s="57">
        <f t="shared" si="197"/>
        <v>114.52336332016648</v>
      </c>
      <c r="O869" s="57">
        <v>109.4</v>
      </c>
    </row>
    <row r="870" spans="1:15" ht="30" customHeight="1">
      <c r="A870" s="54" t="s">
        <v>891</v>
      </c>
      <c r="B870" s="56">
        <v>84.8</v>
      </c>
      <c r="C870" s="56">
        <v>0</v>
      </c>
      <c r="D870" s="57">
        <f t="shared" si="189"/>
        <v>113.95084800000001</v>
      </c>
      <c r="E870" s="57">
        <f t="shared" si="190"/>
        <v>111.93600000000001</v>
      </c>
      <c r="F870" s="57">
        <v>132</v>
      </c>
      <c r="G870" s="57">
        <f t="shared" si="191"/>
        <v>127.15547226624001</v>
      </c>
      <c r="H870" s="57">
        <f t="shared" si="192"/>
        <v>124.66222771200002</v>
      </c>
      <c r="I870" s="57">
        <v>109.4</v>
      </c>
      <c r="J870" s="57">
        <f t="shared" si="193"/>
        <v>144.06715007764993</v>
      </c>
      <c r="K870" s="57">
        <f t="shared" si="194"/>
        <v>139.87101949286401</v>
      </c>
      <c r="L870" s="57">
        <f t="shared" si="195"/>
        <v>110</v>
      </c>
      <c r="M870" s="57">
        <f t="shared" si="196"/>
        <v>160.8538544046977</v>
      </c>
      <c r="N870" s="57">
        <f t="shared" si="197"/>
        <v>156.16879068417254</v>
      </c>
      <c r="O870" s="57">
        <v>108.4</v>
      </c>
    </row>
    <row r="871" spans="1:15" ht="29.25" customHeight="1">
      <c r="A871" s="54" t="s">
        <v>892</v>
      </c>
      <c r="B871" s="56">
        <v>19156.099999999999</v>
      </c>
      <c r="C871" s="56">
        <v>110.7</v>
      </c>
      <c r="D871" s="57">
        <f t="shared" si="189"/>
        <v>23206.082662000001</v>
      </c>
      <c r="E871" s="57">
        <f t="shared" si="190"/>
        <v>22795.758999999998</v>
      </c>
      <c r="F871" s="57">
        <v>119</v>
      </c>
      <c r="G871" s="57">
        <f t="shared" si="191"/>
        <v>25966.214133818281</v>
      </c>
      <c r="H871" s="57">
        <f t="shared" si="192"/>
        <v>25457.072680214002</v>
      </c>
      <c r="I871" s="57">
        <v>109.7</v>
      </c>
      <c r="J871" s="57">
        <f t="shared" si="193"/>
        <v>29553.446616405276</v>
      </c>
      <c r="K871" s="57">
        <f t="shared" si="194"/>
        <v>28692.666617869199</v>
      </c>
      <c r="L871" s="57">
        <f t="shared" si="195"/>
        <v>110.5</v>
      </c>
      <c r="M871" s="57">
        <f t="shared" si="196"/>
        <v>33027.454266163717</v>
      </c>
      <c r="N871" s="57">
        <f t="shared" si="197"/>
        <v>32065.489578799723</v>
      </c>
      <c r="O871" s="57">
        <v>108.5</v>
      </c>
    </row>
    <row r="872" spans="1:15" ht="18" customHeight="1">
      <c r="A872" s="54" t="s">
        <v>893</v>
      </c>
      <c r="B872" s="56">
        <v>631</v>
      </c>
      <c r="C872" s="56">
        <v>249</v>
      </c>
      <c r="D872" s="57">
        <f t="shared" si="189"/>
        <v>783.67676000000006</v>
      </c>
      <c r="E872" s="57">
        <f t="shared" si="190"/>
        <v>769.82</v>
      </c>
      <c r="F872" s="57">
        <v>122</v>
      </c>
      <c r="G872" s="57">
        <f t="shared" si="191"/>
        <v>870.49247147280028</v>
      </c>
      <c r="H872" s="57">
        <f t="shared" si="192"/>
        <v>853.42399164000017</v>
      </c>
      <c r="I872" s="57">
        <v>108.9</v>
      </c>
      <c r="J872" s="57">
        <f t="shared" si="193"/>
        <v>983.57814844183167</v>
      </c>
      <c r="K872" s="57">
        <f t="shared" si="194"/>
        <v>954.9302412056619</v>
      </c>
      <c r="L872" s="57">
        <f t="shared" si="195"/>
        <v>109.7</v>
      </c>
      <c r="M872" s="57">
        <f t="shared" si="196"/>
        <v>1113.3809566917</v>
      </c>
      <c r="N872" s="57">
        <f t="shared" si="197"/>
        <v>1080.9523851375729</v>
      </c>
      <c r="O872" s="57">
        <v>109.9</v>
      </c>
    </row>
    <row r="873" spans="1:15" ht="30" customHeight="1">
      <c r="A873" s="54" t="s">
        <v>894</v>
      </c>
      <c r="B873" s="56">
        <v>61.9</v>
      </c>
      <c r="C873" s="56">
        <v>0</v>
      </c>
      <c r="D873" s="57">
        <f t="shared" si="189"/>
        <v>78.321979555887708</v>
      </c>
      <c r="E873" s="57">
        <f t="shared" si="190"/>
        <v>76.937111548023282</v>
      </c>
      <c r="F873" s="57">
        <v>124.29258731506184</v>
      </c>
      <c r="G873" s="57">
        <f t="shared" si="191"/>
        <v>86.758823193647927</v>
      </c>
      <c r="H873" s="57">
        <f t="shared" si="192"/>
        <v>85.057669797694047</v>
      </c>
      <c r="I873" s="57">
        <v>108.6</v>
      </c>
      <c r="J873" s="57">
        <f t="shared" si="193"/>
        <v>97.314769211619065</v>
      </c>
      <c r="K873" s="57">
        <f t="shared" si="194"/>
        <v>94.480358457882588</v>
      </c>
      <c r="L873" s="57">
        <f t="shared" si="195"/>
        <v>108.9</v>
      </c>
      <c r="M873" s="57">
        <f t="shared" si="196"/>
        <v>109.9569308799005</v>
      </c>
      <c r="N873" s="57">
        <f t="shared" si="197"/>
        <v>106.75430182514611</v>
      </c>
      <c r="O873" s="57">
        <v>109.7</v>
      </c>
    </row>
    <row r="874" spans="1:15" ht="18" customHeight="1">
      <c r="A874" s="54" t="s">
        <v>895</v>
      </c>
      <c r="B874" s="56">
        <v>63474.7</v>
      </c>
      <c r="C874" s="56">
        <v>116.1</v>
      </c>
      <c r="D874" s="57">
        <f t="shared" si="189"/>
        <v>80513.086771599992</v>
      </c>
      <c r="E874" s="57">
        <f t="shared" si="190"/>
        <v>79089.47619999999</v>
      </c>
      <c r="F874" s="57">
        <v>124.6</v>
      </c>
      <c r="G874" s="57">
        <f t="shared" si="191"/>
        <v>96084.317753227442</v>
      </c>
      <c r="H874" s="57">
        <f t="shared" si="192"/>
        <v>94200.311522771997</v>
      </c>
      <c r="I874" s="57">
        <v>117</v>
      </c>
      <c r="J874" s="57">
        <f t="shared" si="193"/>
        <v>107477.99615240515</v>
      </c>
      <c r="K874" s="57">
        <f t="shared" si="194"/>
        <v>104347.56908000499</v>
      </c>
      <c r="L874" s="57">
        <f t="shared" si="195"/>
        <v>108.6</v>
      </c>
      <c r="M874" s="57">
        <f t="shared" si="196"/>
        <v>120554.84394426829</v>
      </c>
      <c r="N874" s="57">
        <f t="shared" si="197"/>
        <v>117043.5378099692</v>
      </c>
      <c r="O874" s="57">
        <v>108.9</v>
      </c>
    </row>
    <row r="875" spans="1:15" ht="55.5" customHeight="1">
      <c r="A875" s="54" t="s">
        <v>896</v>
      </c>
      <c r="B875" s="56">
        <v>124.5</v>
      </c>
      <c r="C875" s="56">
        <v>0</v>
      </c>
      <c r="D875" s="57">
        <f t="shared" si="189"/>
        <v>156.52513499999998</v>
      </c>
      <c r="E875" s="57">
        <f t="shared" si="190"/>
        <v>153.75749999999999</v>
      </c>
      <c r="F875" s="57">
        <v>123.5</v>
      </c>
      <c r="G875" s="57">
        <f t="shared" si="191"/>
        <v>175.62120146999993</v>
      </c>
      <c r="H875" s="57">
        <f t="shared" si="192"/>
        <v>172.17764849999995</v>
      </c>
      <c r="I875" s="57">
        <v>110</v>
      </c>
      <c r="J875" s="57">
        <f t="shared" si="193"/>
        <v>197.89348224042533</v>
      </c>
      <c r="K875" s="57">
        <f t="shared" si="194"/>
        <v>192.12959440817994</v>
      </c>
      <c r="L875" s="57">
        <f t="shared" si="195"/>
        <v>109.4</v>
      </c>
      <c r="M875" s="57">
        <f t="shared" si="196"/>
        <v>221.35969136449495</v>
      </c>
      <c r="N875" s="57">
        <f t="shared" si="197"/>
        <v>214.91232171310187</v>
      </c>
      <c r="O875" s="57">
        <v>108.6</v>
      </c>
    </row>
    <row r="876" spans="1:15" ht="30" customHeight="1">
      <c r="A876" s="54" t="s">
        <v>897</v>
      </c>
      <c r="B876" s="56">
        <v>421.8</v>
      </c>
      <c r="C876" s="56">
        <v>108.3</v>
      </c>
      <c r="D876" s="57">
        <f t="shared" si="189"/>
        <v>526.00569000000007</v>
      </c>
      <c r="E876" s="57">
        <f t="shared" si="190"/>
        <v>516.70500000000004</v>
      </c>
      <c r="F876" s="57">
        <v>122.5</v>
      </c>
      <c r="G876" s="57">
        <f t="shared" si="191"/>
        <v>586.9592293572</v>
      </c>
      <c r="H876" s="57">
        <f t="shared" si="192"/>
        <v>575.45022486000005</v>
      </c>
      <c r="I876" s="57">
        <v>109.4</v>
      </c>
      <c r="J876" s="57">
        <f t="shared" si="193"/>
        <v>665.02480686170759</v>
      </c>
      <c r="K876" s="57">
        <f t="shared" si="194"/>
        <v>645.65515229291998</v>
      </c>
      <c r="L876" s="57">
        <f t="shared" si="195"/>
        <v>110</v>
      </c>
      <c r="M876" s="57">
        <f t="shared" si="196"/>
        <v>749.36325286790952</v>
      </c>
      <c r="N876" s="57">
        <f t="shared" si="197"/>
        <v>727.53713870670822</v>
      </c>
      <c r="O876" s="57">
        <v>109.4</v>
      </c>
    </row>
    <row r="877" spans="1:15" ht="18" customHeight="1">
      <c r="A877" s="54" t="s">
        <v>898</v>
      </c>
      <c r="B877" s="56">
        <v>834.5</v>
      </c>
      <c r="C877" s="56">
        <v>79</v>
      </c>
      <c r="D877" s="57">
        <f t="shared" si="189"/>
        <v>1071.2459809999998</v>
      </c>
      <c r="E877" s="57">
        <f t="shared" si="190"/>
        <v>1052.3045</v>
      </c>
      <c r="F877" s="57">
        <v>126.1</v>
      </c>
      <c r="G877" s="57">
        <f t="shared" si="191"/>
        <v>1201.9379906819997</v>
      </c>
      <c r="H877" s="57">
        <f t="shared" si="192"/>
        <v>1178.3705790999998</v>
      </c>
      <c r="I877" s="57">
        <v>110</v>
      </c>
      <c r="J877" s="57">
        <f t="shared" si="193"/>
        <v>1367.9857240947179</v>
      </c>
      <c r="K877" s="57">
        <f t="shared" si="194"/>
        <v>1328.1414797036095</v>
      </c>
      <c r="L877" s="57">
        <f t="shared" si="195"/>
        <v>110.5</v>
      </c>
      <c r="M877" s="57">
        <f t="shared" si="196"/>
        <v>1549.9278253993152</v>
      </c>
      <c r="N877" s="57">
        <f t="shared" si="197"/>
        <v>1504.7842965041896</v>
      </c>
      <c r="O877" s="57">
        <v>110</v>
      </c>
    </row>
    <row r="878" spans="1:15" ht="18" customHeight="1">
      <c r="A878" s="54" t="s">
        <v>899</v>
      </c>
      <c r="B878" s="56">
        <v>35</v>
      </c>
      <c r="C878" s="56">
        <v>0</v>
      </c>
      <c r="D878" s="57">
        <f t="shared" si="189"/>
        <v>44.359350000000006</v>
      </c>
      <c r="E878" s="57">
        <f t="shared" si="190"/>
        <v>43.575000000000003</v>
      </c>
      <c r="F878" s="57">
        <v>124.5</v>
      </c>
      <c r="G878" s="57">
        <f t="shared" si="191"/>
        <v>49.997423385000012</v>
      </c>
      <c r="H878" s="57">
        <f t="shared" si="192"/>
        <v>49.01708175000001</v>
      </c>
      <c r="I878" s="57">
        <v>110.5</v>
      </c>
      <c r="J878" s="57">
        <f t="shared" si="193"/>
        <v>57.419540886503263</v>
      </c>
      <c r="K878" s="57">
        <f t="shared" si="194"/>
        <v>55.747127074275014</v>
      </c>
      <c r="L878" s="57">
        <f t="shared" si="195"/>
        <v>111.5</v>
      </c>
      <c r="M878" s="57">
        <f t="shared" si="196"/>
        <v>65.352050459973682</v>
      </c>
      <c r="N878" s="57">
        <f t="shared" si="197"/>
        <v>63.448592679586106</v>
      </c>
      <c r="O878" s="57">
        <v>110.5</v>
      </c>
    </row>
    <row r="879" spans="1:15" ht="18" customHeight="1">
      <c r="A879" s="54" t="s">
        <v>900</v>
      </c>
      <c r="B879" s="56">
        <v>2368.1999999999998</v>
      </c>
      <c r="C879" s="56">
        <v>79.099999999999994</v>
      </c>
      <c r="D879" s="57">
        <f t="shared" si="189"/>
        <v>2972.5504308</v>
      </c>
      <c r="E879" s="57">
        <f t="shared" si="190"/>
        <v>2919.9906000000001</v>
      </c>
      <c r="F879" s="57">
        <v>123.3</v>
      </c>
      <c r="G879" s="57">
        <f t="shared" si="191"/>
        <v>3326.1055790393521</v>
      </c>
      <c r="H879" s="57">
        <f t="shared" si="192"/>
        <v>3260.8878225876001</v>
      </c>
      <c r="I879" s="57">
        <v>109.7</v>
      </c>
      <c r="J879" s="57">
        <f t="shared" si="193"/>
        <v>3768.4776210515852</v>
      </c>
      <c r="K879" s="57">
        <f t="shared" si="194"/>
        <v>3658.716136943287</v>
      </c>
      <c r="L879" s="57">
        <f t="shared" si="195"/>
        <v>110</v>
      </c>
      <c r="M879" s="57">
        <f t="shared" si="196"/>
        <v>4258.0405488023971</v>
      </c>
      <c r="N879" s="57">
        <f t="shared" si="197"/>
        <v>4134.0199502935893</v>
      </c>
      <c r="O879" s="57">
        <v>109.7</v>
      </c>
    </row>
    <row r="880" spans="1:15" ht="18" customHeight="1">
      <c r="A880" s="54" t="s">
        <v>901</v>
      </c>
      <c r="B880" s="56">
        <v>202.3</v>
      </c>
      <c r="C880" s="56">
        <v>115.9</v>
      </c>
      <c r="D880" s="57">
        <f t="shared" si="189"/>
        <v>258.8683398</v>
      </c>
      <c r="E880" s="57">
        <f t="shared" si="190"/>
        <v>254.2911</v>
      </c>
      <c r="F880" s="57">
        <v>125.7</v>
      </c>
      <c r="G880" s="57">
        <f t="shared" si="191"/>
        <v>287.54577448304406</v>
      </c>
      <c r="H880" s="57">
        <f t="shared" si="192"/>
        <v>281.90762204220005</v>
      </c>
      <c r="I880" s="57">
        <v>108.9</v>
      </c>
      <c r="J880" s="57">
        <f t="shared" si="193"/>
        <v>327.27022322787661</v>
      </c>
      <c r="K880" s="57">
        <f t="shared" si="194"/>
        <v>317.73808080376369</v>
      </c>
      <c r="L880" s="57">
        <f t="shared" si="195"/>
        <v>110.5</v>
      </c>
      <c r="M880" s="57">
        <f t="shared" si="196"/>
        <v>367.08919128801239</v>
      </c>
      <c r="N880" s="57">
        <f t="shared" si="197"/>
        <v>356.39727309515763</v>
      </c>
      <c r="O880" s="57">
        <v>108.9</v>
      </c>
    </row>
    <row r="881" spans="1:15" ht="18" customHeight="1">
      <c r="A881" s="54" t="s">
        <v>902</v>
      </c>
      <c r="B881" s="56">
        <v>0</v>
      </c>
      <c r="C881" s="56">
        <v>0</v>
      </c>
      <c r="D881" s="57">
        <f t="shared" si="189"/>
        <v>0</v>
      </c>
      <c r="E881" s="57">
        <f t="shared" si="190"/>
        <v>0</v>
      </c>
      <c r="F881" s="57">
        <v>125.3</v>
      </c>
      <c r="G881" s="57">
        <f t="shared" si="191"/>
        <v>0</v>
      </c>
      <c r="H881" s="57">
        <f t="shared" si="192"/>
        <v>0</v>
      </c>
      <c r="I881" s="57">
        <v>108.6</v>
      </c>
      <c r="J881" s="57">
        <f t="shared" si="193"/>
        <v>0</v>
      </c>
      <c r="K881" s="57">
        <f t="shared" si="194"/>
        <v>0</v>
      </c>
      <c r="L881" s="57">
        <v>112.7</v>
      </c>
      <c r="M881" s="57">
        <f t="shared" si="196"/>
        <v>0</v>
      </c>
      <c r="N881" s="57">
        <f t="shared" si="197"/>
        <v>0</v>
      </c>
      <c r="O881" s="57">
        <v>108.6</v>
      </c>
    </row>
    <row r="882" spans="1:15" ht="30" customHeight="1">
      <c r="A882" s="54" t="s">
        <v>903</v>
      </c>
      <c r="B882" s="56">
        <v>93</v>
      </c>
      <c r="C882" s="56">
        <v>930</v>
      </c>
      <c r="D882" s="57">
        <f t="shared" si="189"/>
        <v>115.50227999999998</v>
      </c>
      <c r="E882" s="57">
        <f t="shared" si="190"/>
        <v>113.46</v>
      </c>
      <c r="F882" s="57">
        <v>122</v>
      </c>
      <c r="G882" s="57">
        <f t="shared" si="191"/>
        <v>129.24012118319996</v>
      </c>
      <c r="H882" s="57">
        <f t="shared" si="192"/>
        <v>126.70600115999997</v>
      </c>
      <c r="I882" s="57">
        <v>109.7</v>
      </c>
      <c r="J882" s="57">
        <f t="shared" si="193"/>
        <v>146.42905730056557</v>
      </c>
      <c r="K882" s="57">
        <f t="shared" si="194"/>
        <v>142.16413330151997</v>
      </c>
      <c r="L882" s="57">
        <v>110</v>
      </c>
      <c r="M882" s="57">
        <f t="shared" si="196"/>
        <v>164.99919034742328</v>
      </c>
      <c r="N882" s="57">
        <f t="shared" si="197"/>
        <v>160.19338868681874</v>
      </c>
      <c r="O882" s="57">
        <v>109.4</v>
      </c>
    </row>
    <row r="883" spans="1:15" ht="30" customHeight="1">
      <c r="A883" s="54" t="s">
        <v>904</v>
      </c>
      <c r="B883" s="56">
        <v>257</v>
      </c>
      <c r="C883" s="56">
        <v>0</v>
      </c>
      <c r="D883" s="57">
        <f t="shared" si="189"/>
        <v>318.67335178313567</v>
      </c>
      <c r="E883" s="57">
        <f t="shared" si="190"/>
        <v>313.0386559755753</v>
      </c>
      <c r="F883" s="57">
        <v>121.80492450411489</v>
      </c>
      <c r="G883" s="57">
        <f t="shared" si="191"/>
        <v>353.97598569367153</v>
      </c>
      <c r="H883" s="57">
        <f t="shared" si="192"/>
        <v>347.03528009183481</v>
      </c>
      <c r="I883" s="57">
        <v>108.9</v>
      </c>
      <c r="J883" s="57">
        <f t="shared" si="193"/>
        <v>402.87776811725217</v>
      </c>
      <c r="K883" s="57">
        <f t="shared" si="194"/>
        <v>391.14346419150701</v>
      </c>
      <c r="L883" s="57">
        <v>110.5</v>
      </c>
      <c r="M883" s="57">
        <f t="shared" si="196"/>
        <v>456.46051127684672</v>
      </c>
      <c r="N883" s="57">
        <f t="shared" si="197"/>
        <v>443.1655449289774</v>
      </c>
      <c r="O883" s="57">
        <v>110</v>
      </c>
    </row>
    <row r="884" spans="1:15" ht="29.25" customHeight="1">
      <c r="A884" s="54" t="s">
        <v>905</v>
      </c>
      <c r="B884" s="56">
        <v>123.7</v>
      </c>
      <c r="C884" s="56">
        <v>266</v>
      </c>
      <c r="D884" s="57">
        <f t="shared" si="189"/>
        <v>156.90454360000001</v>
      </c>
      <c r="E884" s="57">
        <f t="shared" si="190"/>
        <v>154.1302</v>
      </c>
      <c r="F884" s="57">
        <v>124.6</v>
      </c>
      <c r="G884" s="57">
        <f t="shared" si="191"/>
        <v>173.806301036592</v>
      </c>
      <c r="H884" s="57">
        <f t="shared" si="192"/>
        <v>170.39833434960002</v>
      </c>
      <c r="I884" s="57">
        <v>108.6</v>
      </c>
      <c r="J884" s="57">
        <f t="shared" si="193"/>
        <v>196.3854776042557</v>
      </c>
      <c r="K884" s="57">
        <f t="shared" si="194"/>
        <v>190.66551223714146</v>
      </c>
      <c r="L884" s="57">
        <v>109.7</v>
      </c>
      <c r="M884" s="57">
        <f t="shared" si="196"/>
        <v>223.5161313352836</v>
      </c>
      <c r="N884" s="57">
        <f t="shared" si="197"/>
        <v>217.00595275270254</v>
      </c>
      <c r="O884" s="57">
        <v>110.5</v>
      </c>
    </row>
    <row r="885" spans="1:15" ht="30" customHeight="1">
      <c r="A885" s="54" t="s">
        <v>906</v>
      </c>
      <c r="B885" s="56">
        <v>21.2</v>
      </c>
      <c r="C885" s="56">
        <v>0</v>
      </c>
      <c r="D885" s="57">
        <f t="shared" si="189"/>
        <v>26.653275999999995</v>
      </c>
      <c r="E885" s="57">
        <f t="shared" si="190"/>
        <v>26.181999999999999</v>
      </c>
      <c r="F885" s="57">
        <v>123.5</v>
      </c>
      <c r="G885" s="57">
        <f t="shared" si="191"/>
        <v>29.741857622879998</v>
      </c>
      <c r="H885" s="57">
        <f t="shared" si="192"/>
        <v>29.158683943999996</v>
      </c>
      <c r="I885" s="57">
        <v>109.4</v>
      </c>
      <c r="J885" s="57">
        <f t="shared" si="193"/>
        <v>33.360549439855809</v>
      </c>
      <c r="K885" s="57">
        <f t="shared" si="194"/>
        <v>32.388882951316319</v>
      </c>
      <c r="L885" s="57">
        <v>108.9</v>
      </c>
      <c r="M885" s="57">
        <f t="shared" si="196"/>
        <v>37.694418417587478</v>
      </c>
      <c r="N885" s="57">
        <f t="shared" si="197"/>
        <v>36.596522735521823</v>
      </c>
      <c r="O885" s="57">
        <v>109.7</v>
      </c>
    </row>
    <row r="886" spans="1:15" ht="18" customHeight="1">
      <c r="A886" s="54" t="s">
        <v>907</v>
      </c>
      <c r="B886" s="56">
        <v>356</v>
      </c>
      <c r="C886" s="56">
        <v>0</v>
      </c>
      <c r="D886" s="57">
        <f t="shared" si="189"/>
        <v>443.94980000000004</v>
      </c>
      <c r="E886" s="57">
        <f t="shared" si="190"/>
        <v>436.1</v>
      </c>
      <c r="F886" s="57">
        <v>122.5</v>
      </c>
      <c r="G886" s="57">
        <f t="shared" si="191"/>
        <v>496.75318921200005</v>
      </c>
      <c r="H886" s="57">
        <f t="shared" si="192"/>
        <v>487.01293060000006</v>
      </c>
      <c r="I886" s="57">
        <v>109.7</v>
      </c>
      <c r="J886" s="57">
        <f t="shared" si="193"/>
        <v>555.65818238875897</v>
      </c>
      <c r="K886" s="57">
        <f t="shared" si="194"/>
        <v>539.47396348423206</v>
      </c>
      <c r="L886" s="57">
        <v>108.6</v>
      </c>
      <c r="M886" s="57">
        <f t="shared" si="196"/>
        <v>629.56072064646389</v>
      </c>
      <c r="N886" s="57">
        <f t="shared" si="197"/>
        <v>611.22400062763484</v>
      </c>
      <c r="O886" s="57">
        <v>110</v>
      </c>
    </row>
    <row r="887" spans="1:15" ht="18" customHeight="1">
      <c r="A887" s="54" t="s">
        <v>908</v>
      </c>
      <c r="B887" s="56">
        <v>854.6</v>
      </c>
      <c r="C887" s="56">
        <v>99.6</v>
      </c>
      <c r="D887" s="57">
        <f t="shared" si="189"/>
        <v>1097.0483107999999</v>
      </c>
      <c r="E887" s="57">
        <f t="shared" si="190"/>
        <v>1077.6505999999999</v>
      </c>
      <c r="F887" s="57">
        <v>126.1</v>
      </c>
      <c r="G887" s="57">
        <f t="shared" si="191"/>
        <v>1218.5793226704236</v>
      </c>
      <c r="H887" s="57">
        <f t="shared" si="192"/>
        <v>1194.6856104611998</v>
      </c>
      <c r="I887" s="57">
        <v>108.9</v>
      </c>
      <c r="J887" s="57">
        <f t="shared" si="193"/>
        <v>1373.1195523714869</v>
      </c>
      <c r="K887" s="57">
        <f t="shared" si="194"/>
        <v>1333.1257790014436</v>
      </c>
      <c r="L887" s="57">
        <v>109.4</v>
      </c>
      <c r="M887" s="57">
        <f t="shared" si="196"/>
        <v>1540.1870083085259</v>
      </c>
      <c r="N887" s="57">
        <f t="shared" si="197"/>
        <v>1495.3271925325494</v>
      </c>
      <c r="O887" s="57">
        <v>108.9</v>
      </c>
    </row>
    <row r="888" spans="1:15" ht="30" customHeight="1">
      <c r="A888" s="54" t="s">
        <v>909</v>
      </c>
      <c r="B888" s="56">
        <v>239.5</v>
      </c>
      <c r="C888" s="56">
        <v>294.2</v>
      </c>
      <c r="D888" s="57">
        <f t="shared" si="189"/>
        <v>303.54469499999999</v>
      </c>
      <c r="E888" s="57">
        <f t="shared" si="190"/>
        <v>298.17750000000001</v>
      </c>
      <c r="F888" s="57">
        <v>124.5</v>
      </c>
      <c r="G888" s="57">
        <f t="shared" si="191"/>
        <v>336.24252954539998</v>
      </c>
      <c r="H888" s="57">
        <f t="shared" si="192"/>
        <v>329.64953876999999</v>
      </c>
      <c r="I888" s="57">
        <v>108.6</v>
      </c>
      <c r="J888" s="57">
        <f t="shared" si="193"/>
        <v>380.96278597493819</v>
      </c>
      <c r="K888" s="57">
        <f t="shared" si="194"/>
        <v>369.86678249993997</v>
      </c>
      <c r="L888" s="57">
        <v>110</v>
      </c>
      <c r="M888" s="57">
        <f t="shared" si="196"/>
        <v>426.13735313584635</v>
      </c>
      <c r="N888" s="57">
        <f t="shared" si="197"/>
        <v>413.72558556878283</v>
      </c>
      <c r="O888" s="57">
        <v>108.6</v>
      </c>
    </row>
    <row r="889" spans="1:15" ht="30" customHeight="1">
      <c r="A889" s="54" t="s">
        <v>910</v>
      </c>
      <c r="B889" s="56">
        <v>182.2</v>
      </c>
      <c r="C889" s="56">
        <v>121.1</v>
      </c>
      <c r="D889" s="57">
        <f t="shared" si="189"/>
        <v>228.69634679999996</v>
      </c>
      <c r="E889" s="57">
        <f t="shared" si="190"/>
        <v>224.65259999999998</v>
      </c>
      <c r="F889" s="57">
        <v>123.3</v>
      </c>
      <c r="G889" s="57">
        <f t="shared" si="191"/>
        <v>255.19767946718395</v>
      </c>
      <c r="H889" s="57">
        <f t="shared" si="192"/>
        <v>250.19380339919996</v>
      </c>
      <c r="I889" s="57">
        <v>109.4</v>
      </c>
      <c r="J889" s="57">
        <f t="shared" si="193"/>
        <v>290.45323888557539</v>
      </c>
      <c r="K889" s="57">
        <f t="shared" si="194"/>
        <v>281.99343581123827</v>
      </c>
      <c r="L889" s="57">
        <v>110.5</v>
      </c>
      <c r="M889" s="57">
        <f t="shared" si="196"/>
        <v>327.28851864104405</v>
      </c>
      <c r="N889" s="57">
        <f t="shared" si="197"/>
        <v>317.75584334081947</v>
      </c>
      <c r="O889" s="57">
        <v>109.4</v>
      </c>
    </row>
    <row r="890" spans="1:15" ht="18" customHeight="1">
      <c r="A890" s="54" t="s">
        <v>911</v>
      </c>
      <c r="B890" s="56">
        <v>211.1</v>
      </c>
      <c r="C890" s="56">
        <v>176.1</v>
      </c>
      <c r="D890" s="57">
        <f t="shared" si="189"/>
        <v>270.12904860000003</v>
      </c>
      <c r="E890" s="57">
        <f t="shared" si="190"/>
        <v>265.35270000000003</v>
      </c>
      <c r="F890" s="57">
        <v>125.7</v>
      </c>
      <c r="G890" s="57">
        <f t="shared" si="191"/>
        <v>303.0847925292</v>
      </c>
      <c r="H890" s="57">
        <f t="shared" si="192"/>
        <v>297.14195346000002</v>
      </c>
      <c r="I890" s="57">
        <v>110</v>
      </c>
      <c r="J890" s="57">
        <f t="shared" si="193"/>
        <v>342.45853792666844</v>
      </c>
      <c r="K890" s="57">
        <f t="shared" si="194"/>
        <v>332.48401740453244</v>
      </c>
      <c r="L890" s="57">
        <v>109.7</v>
      </c>
      <c r="M890" s="57">
        <f t="shared" si="196"/>
        <v>388.00552347091531</v>
      </c>
      <c r="N890" s="57">
        <f t="shared" si="197"/>
        <v>376.70439171933526</v>
      </c>
      <c r="O890" s="57">
        <v>110</v>
      </c>
    </row>
    <row r="891" spans="1:15" ht="18" customHeight="1">
      <c r="A891" s="54" t="s">
        <v>912</v>
      </c>
      <c r="B891" s="56">
        <v>567.5</v>
      </c>
      <c r="C891" s="56">
        <v>111</v>
      </c>
      <c r="D891" s="57">
        <f t="shared" si="189"/>
        <v>723.87689499999988</v>
      </c>
      <c r="E891" s="57">
        <f t="shared" si="190"/>
        <v>711.07749999999999</v>
      </c>
      <c r="F891" s="57">
        <v>125.3</v>
      </c>
      <c r="G891" s="57">
        <f t="shared" si="191"/>
        <v>807.75974959259986</v>
      </c>
      <c r="H891" s="57">
        <f t="shared" si="192"/>
        <v>791.92132312999991</v>
      </c>
      <c r="I891" s="57">
        <v>109.4</v>
      </c>
      <c r="J891" s="57">
        <f t="shared" si="193"/>
        <v>915.19179628841562</v>
      </c>
      <c r="K891" s="57">
        <f t="shared" si="194"/>
        <v>888.53572455185986</v>
      </c>
      <c r="L891" s="57">
        <v>110</v>
      </c>
      <c r="M891" s="57">
        <f t="shared" si="196"/>
        <v>1041.6255429456601</v>
      </c>
      <c r="N891" s="57">
        <f t="shared" si="197"/>
        <v>1011.2869348986992</v>
      </c>
      <c r="O891" s="57">
        <v>110.5</v>
      </c>
    </row>
    <row r="892" spans="1:15" ht="30" customHeight="1">
      <c r="A892" s="54" t="s">
        <v>913</v>
      </c>
      <c r="B892" s="56">
        <v>373</v>
      </c>
      <c r="C892" s="56">
        <v>151</v>
      </c>
      <c r="D892" s="57">
        <f t="shared" si="189"/>
        <v>459.45393999999999</v>
      </c>
      <c r="E892" s="57">
        <f t="shared" si="190"/>
        <v>451.33</v>
      </c>
      <c r="F892" s="57">
        <v>121</v>
      </c>
      <c r="G892" s="57">
        <f t="shared" si="191"/>
        <v>515.50732068000002</v>
      </c>
      <c r="H892" s="57">
        <f t="shared" si="192"/>
        <v>505.39933400000001</v>
      </c>
      <c r="I892" s="57">
        <v>110</v>
      </c>
      <c r="J892" s="57">
        <f t="shared" si="193"/>
        <v>586.72465703194212</v>
      </c>
      <c r="K892" s="57">
        <f t="shared" si="194"/>
        <v>569.63558935140009</v>
      </c>
      <c r="L892" s="57">
        <v>110.5</v>
      </c>
      <c r="M892" s="57">
        <f t="shared" si="196"/>
        <v>662.94605722696167</v>
      </c>
      <c r="N892" s="57">
        <f t="shared" si="197"/>
        <v>643.63694876404054</v>
      </c>
      <c r="O892" s="57">
        <v>109.7</v>
      </c>
    </row>
    <row r="893" spans="1:15" ht="18" customHeight="1">
      <c r="A893" s="54" t="s">
        <v>914</v>
      </c>
      <c r="B893" s="56">
        <v>390</v>
      </c>
      <c r="C893" s="56">
        <v>0</v>
      </c>
      <c r="D893" s="57">
        <f t="shared" si="189"/>
        <v>524.06639999999993</v>
      </c>
      <c r="E893" s="57">
        <f t="shared" si="190"/>
        <v>514.79999999999995</v>
      </c>
      <c r="F893" s="57">
        <v>132</v>
      </c>
      <c r="G893" s="57">
        <f t="shared" si="191"/>
        <v>590.67523943999993</v>
      </c>
      <c r="H893" s="57">
        <f t="shared" si="192"/>
        <v>579.09337199999993</v>
      </c>
      <c r="I893" s="57">
        <v>110.5</v>
      </c>
      <c r="J893" s="57">
        <f t="shared" si="193"/>
        <v>667.40985979565039</v>
      </c>
      <c r="K893" s="57">
        <f t="shared" si="194"/>
        <v>647.97073766567996</v>
      </c>
      <c r="L893" s="57">
        <v>109.7</v>
      </c>
      <c r="M893" s="57">
        <f t="shared" si="196"/>
        <v>748.61361743698728</v>
      </c>
      <c r="N893" s="57">
        <f t="shared" si="197"/>
        <v>726.80933731746336</v>
      </c>
      <c r="O893" s="57">
        <v>108.9</v>
      </c>
    </row>
    <row r="894" spans="1:15" ht="18" customHeight="1">
      <c r="A894" s="54" t="s">
        <v>915</v>
      </c>
      <c r="B894" s="56">
        <v>1535.1</v>
      </c>
      <c r="C894" s="56">
        <v>194.8</v>
      </c>
      <c r="D894" s="57">
        <f t="shared" si="189"/>
        <v>1859.6508419999998</v>
      </c>
      <c r="E894" s="57">
        <f t="shared" si="190"/>
        <v>1826.769</v>
      </c>
      <c r="F894" s="57">
        <v>119</v>
      </c>
      <c r="G894" s="57">
        <f t="shared" si="191"/>
        <v>2080.8377131474799</v>
      </c>
      <c r="H894" s="57">
        <f t="shared" si="192"/>
        <v>2040.0369736739999</v>
      </c>
      <c r="I894" s="57">
        <v>109.7</v>
      </c>
      <c r="J894" s="57">
        <f t="shared" si="193"/>
        <v>2334.0132377061341</v>
      </c>
      <c r="K894" s="57">
        <f t="shared" si="194"/>
        <v>2266.0322696176058</v>
      </c>
      <c r="L894" s="57">
        <v>108.9</v>
      </c>
      <c r="M894" s="57">
        <f t="shared" si="196"/>
        <v>2610.7805274333273</v>
      </c>
      <c r="N894" s="57">
        <f t="shared" si="197"/>
        <v>2534.7383761488613</v>
      </c>
      <c r="O894" s="57">
        <v>108.6</v>
      </c>
    </row>
    <row r="895" spans="1:15" ht="18" customHeight="1">
      <c r="A895" s="54" t="s">
        <v>916</v>
      </c>
      <c r="B895" s="56">
        <v>1299.0999999999999</v>
      </c>
      <c r="C895" s="56">
        <v>100.1</v>
      </c>
      <c r="D895" s="57">
        <f t="shared" si="189"/>
        <v>1639.8799119999999</v>
      </c>
      <c r="E895" s="57">
        <f t="shared" si="190"/>
        <v>1610.884</v>
      </c>
      <c r="F895" s="57">
        <v>124</v>
      </c>
      <c r="G895" s="57">
        <f t="shared" si="191"/>
        <v>1821.5458086513599</v>
      </c>
      <c r="H895" s="57">
        <f t="shared" si="192"/>
        <v>1785.8292241679999</v>
      </c>
      <c r="I895" s="57">
        <v>108.9</v>
      </c>
      <c r="J895" s="57">
        <f t="shared" si="193"/>
        <v>2037.5447106412382</v>
      </c>
      <c r="K895" s="57">
        <f t="shared" si="194"/>
        <v>1978.1987481953768</v>
      </c>
      <c r="L895" s="57">
        <v>108.6</v>
      </c>
      <c r="M895" s="57">
        <f t="shared" si="196"/>
        <v>2295.9461308447599</v>
      </c>
      <c r="N895" s="57">
        <f t="shared" si="197"/>
        <v>2229.0739134415144</v>
      </c>
      <c r="O895" s="57">
        <v>109.4</v>
      </c>
    </row>
    <row r="896" spans="1:15" ht="29.25" customHeight="1">
      <c r="A896" s="54" t="s">
        <v>917</v>
      </c>
      <c r="B896" s="56">
        <v>450</v>
      </c>
      <c r="C896" s="56">
        <v>370.4</v>
      </c>
      <c r="D896" s="57">
        <f t="shared" si="189"/>
        <v>569.38434249029831</v>
      </c>
      <c r="E896" s="57">
        <f t="shared" si="190"/>
        <v>559.31664291777827</v>
      </c>
      <c r="F896" s="57">
        <v>124.29258731506184</v>
      </c>
      <c r="G896" s="57">
        <f t="shared" si="191"/>
        <v>630.71842386335334</v>
      </c>
      <c r="H896" s="57">
        <f t="shared" si="192"/>
        <v>618.351395944464</v>
      </c>
      <c r="I896" s="57">
        <v>108.6</v>
      </c>
      <c r="J896" s="57">
        <f t="shared" si="193"/>
        <v>710.70613437770385</v>
      </c>
      <c r="K896" s="57">
        <f t="shared" si="194"/>
        <v>690.00595570650853</v>
      </c>
      <c r="L896" s="57">
        <v>109.4</v>
      </c>
      <c r="M896" s="57">
        <f t="shared" si="196"/>
        <v>793.51761315539409</v>
      </c>
      <c r="N896" s="57">
        <f t="shared" si="197"/>
        <v>770.40544966543109</v>
      </c>
      <c r="O896" s="57">
        <v>108.4</v>
      </c>
    </row>
    <row r="897" spans="1:15" ht="30" customHeight="1">
      <c r="A897" s="54" t="s">
        <v>918</v>
      </c>
      <c r="B897" s="56">
        <v>290.2</v>
      </c>
      <c r="C897" s="56">
        <v>395.9</v>
      </c>
      <c r="D897" s="57">
        <f t="shared" si="189"/>
        <v>368.09780560000002</v>
      </c>
      <c r="E897" s="57">
        <f t="shared" si="190"/>
        <v>361.58920000000001</v>
      </c>
      <c r="F897" s="57">
        <v>124.6</v>
      </c>
      <c r="G897" s="57">
        <f t="shared" si="191"/>
        <v>411.87935859806402</v>
      </c>
      <c r="H897" s="57">
        <f t="shared" si="192"/>
        <v>403.80329274320002</v>
      </c>
      <c r="I897" s="57">
        <v>109.7</v>
      </c>
      <c r="J897" s="57">
        <f t="shared" si="193"/>
        <v>466.65931329160662</v>
      </c>
      <c r="K897" s="57">
        <f t="shared" si="194"/>
        <v>453.06729445787045</v>
      </c>
      <c r="L897" s="57">
        <v>110</v>
      </c>
      <c r="M897" s="57">
        <f t="shared" si="196"/>
        <v>521.51511556903495</v>
      </c>
      <c r="N897" s="57">
        <f t="shared" si="197"/>
        <v>506.32535492139317</v>
      </c>
      <c r="O897" s="57">
        <v>108.5</v>
      </c>
    </row>
    <row r="898" spans="1:15" ht="18" customHeight="1">
      <c r="A898" s="54" t="s">
        <v>919</v>
      </c>
      <c r="B898" s="56">
        <v>336.8</v>
      </c>
      <c r="C898" s="56">
        <v>0</v>
      </c>
      <c r="D898" s="57">
        <f t="shared" si="189"/>
        <v>423.43506400000007</v>
      </c>
      <c r="E898" s="57">
        <f t="shared" si="190"/>
        <v>415.94800000000004</v>
      </c>
      <c r="F898" s="57">
        <v>123.5</v>
      </c>
      <c r="G898" s="57">
        <f t="shared" si="191"/>
        <v>470.34320038992007</v>
      </c>
      <c r="H898" s="57">
        <f t="shared" si="192"/>
        <v>461.1207846960001</v>
      </c>
      <c r="I898" s="57">
        <v>108.9</v>
      </c>
      <c r="J898" s="57">
        <f t="shared" si="193"/>
        <v>535.32111352378763</v>
      </c>
      <c r="K898" s="57">
        <f t="shared" si="194"/>
        <v>519.72923643086176</v>
      </c>
      <c r="L898" s="57">
        <v>110.5</v>
      </c>
      <c r="M898" s="57">
        <f t="shared" si="196"/>
        <v>605.9674408755219</v>
      </c>
      <c r="N898" s="57">
        <f t="shared" si="197"/>
        <v>588.31790376264269</v>
      </c>
      <c r="O898" s="57">
        <v>109.9</v>
      </c>
    </row>
    <row r="899" spans="1:15" ht="40.5" customHeight="1">
      <c r="A899" s="54" t="s">
        <v>920</v>
      </c>
      <c r="B899" s="56">
        <v>508.3</v>
      </c>
      <c r="C899" s="56">
        <v>132.9</v>
      </c>
      <c r="D899" s="57">
        <f t="shared" si="189"/>
        <v>633.87551500000006</v>
      </c>
      <c r="E899" s="57">
        <f t="shared" si="190"/>
        <v>622.66750000000002</v>
      </c>
      <c r="F899" s="57">
        <v>122.5</v>
      </c>
      <c r="G899" s="57">
        <f t="shared" si="191"/>
        <v>702.15658547580006</v>
      </c>
      <c r="H899" s="57">
        <f t="shared" si="192"/>
        <v>688.38880929000004</v>
      </c>
      <c r="I899" s="57">
        <v>108.6</v>
      </c>
      <c r="J899" s="57">
        <f t="shared" si="193"/>
        <v>806.39173058968254</v>
      </c>
      <c r="K899" s="57">
        <f t="shared" si="194"/>
        <v>782.90459280551704</v>
      </c>
      <c r="L899" s="57">
        <v>111.5</v>
      </c>
      <c r="M899" s="57">
        <f t="shared" si="196"/>
        <v>911.15008031058824</v>
      </c>
      <c r="N899" s="57">
        <f t="shared" si="197"/>
        <v>884.61172845688179</v>
      </c>
      <c r="O899" s="57">
        <v>109.7</v>
      </c>
    </row>
    <row r="900" spans="1:15" ht="46.5" customHeight="1">
      <c r="A900" s="54" t="s">
        <v>921</v>
      </c>
      <c r="B900" s="56">
        <v>258</v>
      </c>
      <c r="C900" s="56">
        <v>1491.3</v>
      </c>
      <c r="D900" s="57">
        <f t="shared" si="189"/>
        <v>331.19408399999992</v>
      </c>
      <c r="E900" s="57">
        <f t="shared" si="190"/>
        <v>325.33799999999997</v>
      </c>
      <c r="F900" s="57">
        <v>126.1</v>
      </c>
      <c r="G900" s="57">
        <f t="shared" si="191"/>
        <v>369.57285445391994</v>
      </c>
      <c r="H900" s="57">
        <f t="shared" si="192"/>
        <v>362.32632789599995</v>
      </c>
      <c r="I900" s="57">
        <v>109.4</v>
      </c>
      <c r="J900" s="57">
        <f t="shared" si="193"/>
        <v>418.72604409629128</v>
      </c>
      <c r="K900" s="57">
        <f t="shared" si="194"/>
        <v>406.53013989931191</v>
      </c>
      <c r="L900" s="57">
        <v>110</v>
      </c>
      <c r="M900" s="57">
        <f t="shared" si="196"/>
        <v>469.67244188148709</v>
      </c>
      <c r="N900" s="57">
        <f t="shared" si="197"/>
        <v>455.99266202086125</v>
      </c>
      <c r="O900" s="57">
        <v>108.9</v>
      </c>
    </row>
    <row r="901" spans="1:15" ht="40.5" customHeight="1">
      <c r="A901" s="54" t="s">
        <v>922</v>
      </c>
      <c r="B901" s="56">
        <v>194.2</v>
      </c>
      <c r="C901" s="56">
        <v>0</v>
      </c>
      <c r="D901" s="57">
        <f t="shared" si="189"/>
        <v>246.13102199999997</v>
      </c>
      <c r="E901" s="57">
        <f t="shared" si="190"/>
        <v>241.77899999999997</v>
      </c>
      <c r="F901" s="57">
        <v>124.5</v>
      </c>
      <c r="G901" s="57">
        <f t="shared" si="191"/>
        <v>275.40584575667998</v>
      </c>
      <c r="H901" s="57">
        <f t="shared" si="192"/>
        <v>270.00573113399997</v>
      </c>
      <c r="I901" s="57">
        <v>109.7</v>
      </c>
      <c r="J901" s="57">
        <f t="shared" si="193"/>
        <v>313.4531633479653</v>
      </c>
      <c r="K901" s="57">
        <f t="shared" si="194"/>
        <v>304.32345956113136</v>
      </c>
      <c r="L901" s="57">
        <v>110.5</v>
      </c>
      <c r="M901" s="57">
        <f t="shared" si="196"/>
        <v>350.62243945776703</v>
      </c>
      <c r="N901" s="57">
        <f t="shared" si="197"/>
        <v>340.41013539589034</v>
      </c>
      <c r="O901" s="57">
        <v>108.6</v>
      </c>
    </row>
    <row r="902" spans="1:15" ht="30" customHeight="1">
      <c r="A902" s="54" t="s">
        <v>923</v>
      </c>
      <c r="B902" s="56">
        <v>6208</v>
      </c>
      <c r="C902" s="56">
        <v>80.599999999999994</v>
      </c>
      <c r="D902" s="57">
        <f t="shared" si="189"/>
        <v>7792.2443519999997</v>
      </c>
      <c r="E902" s="57">
        <f t="shared" si="190"/>
        <v>7654.4639999999999</v>
      </c>
      <c r="F902" s="57">
        <v>123.3</v>
      </c>
      <c r="G902" s="57">
        <f t="shared" si="191"/>
        <v>8655.46918131456</v>
      </c>
      <c r="H902" s="57">
        <f t="shared" si="192"/>
        <v>8485.7540993279999</v>
      </c>
      <c r="I902" s="57">
        <v>108.9</v>
      </c>
      <c r="J902" s="57">
        <f t="shared" si="193"/>
        <v>9806.6465824293973</v>
      </c>
      <c r="K902" s="57">
        <f t="shared" si="194"/>
        <v>9521.0160994460166</v>
      </c>
      <c r="L902" s="57">
        <v>110</v>
      </c>
      <c r="M902" s="57">
        <f t="shared" si="196"/>
        <v>11050.325502013096</v>
      </c>
      <c r="N902" s="57">
        <f t="shared" si="197"/>
        <v>10728.471361177762</v>
      </c>
      <c r="O902" s="57">
        <v>109.4</v>
      </c>
    </row>
    <row r="903" spans="1:15" ht="30" customHeight="1">
      <c r="A903" s="54" t="s">
        <v>924</v>
      </c>
      <c r="B903" s="56">
        <v>256.7</v>
      </c>
      <c r="C903" s="56">
        <v>154.6</v>
      </c>
      <c r="D903" s="57">
        <f t="shared" si="189"/>
        <v>328.47999420000002</v>
      </c>
      <c r="E903" s="57">
        <f t="shared" si="190"/>
        <v>322.67189999999999</v>
      </c>
      <c r="F903" s="57">
        <v>125.7</v>
      </c>
      <c r="G903" s="57">
        <f t="shared" si="191"/>
        <v>363.86385917522398</v>
      </c>
      <c r="H903" s="57">
        <f t="shared" si="192"/>
        <v>356.72927370119999</v>
      </c>
      <c r="I903" s="57">
        <v>108.6</v>
      </c>
      <c r="J903" s="57">
        <f t="shared" si="193"/>
        <v>414.13165132028121</v>
      </c>
      <c r="K903" s="57">
        <f t="shared" si="194"/>
        <v>402.06956438862255</v>
      </c>
      <c r="L903" s="57">
        <v>110.5</v>
      </c>
      <c r="M903" s="57">
        <f t="shared" si="196"/>
        <v>469.21116094587859</v>
      </c>
      <c r="N903" s="57">
        <f t="shared" si="197"/>
        <v>455.54481645230931</v>
      </c>
      <c r="O903" s="57">
        <v>110</v>
      </c>
    </row>
    <row r="904" spans="1:15" ht="18" customHeight="1">
      <c r="A904" s="54" t="s">
        <v>925</v>
      </c>
      <c r="B904" s="56">
        <v>222.5</v>
      </c>
      <c r="C904" s="56">
        <v>235</v>
      </c>
      <c r="D904" s="57">
        <f t="shared" si="189"/>
        <v>283.810765</v>
      </c>
      <c r="E904" s="57">
        <f t="shared" si="190"/>
        <v>278.79250000000002</v>
      </c>
      <c r="F904" s="57">
        <v>125.3</v>
      </c>
      <c r="G904" s="57">
        <f t="shared" si="191"/>
        <v>316.69875644820002</v>
      </c>
      <c r="H904" s="57">
        <f t="shared" si="192"/>
        <v>310.48897691000002</v>
      </c>
      <c r="I904" s="57">
        <v>109.4</v>
      </c>
      <c r="J904" s="57">
        <f t="shared" si="193"/>
        <v>357.84109189838568</v>
      </c>
      <c r="K904" s="57">
        <f t="shared" si="194"/>
        <v>347.41853582367543</v>
      </c>
      <c r="L904" s="57">
        <v>109.7</v>
      </c>
      <c r="M904" s="57">
        <f t="shared" si="196"/>
        <v>407.27683874414765</v>
      </c>
      <c r="N904" s="57">
        <f t="shared" si="197"/>
        <v>395.41440654771623</v>
      </c>
      <c r="O904" s="57">
        <v>110.5</v>
      </c>
    </row>
    <row r="905" spans="1:15" ht="30" customHeight="1">
      <c r="A905" s="54" t="s">
        <v>926</v>
      </c>
      <c r="B905" s="56">
        <v>285.10000000000002</v>
      </c>
      <c r="C905" s="56">
        <v>117.9</v>
      </c>
      <c r="D905" s="57">
        <f t="shared" si="189"/>
        <v>354.08279600000003</v>
      </c>
      <c r="E905" s="57">
        <f t="shared" si="190"/>
        <v>347.82200000000006</v>
      </c>
      <c r="F905" s="57">
        <v>122</v>
      </c>
      <c r="G905" s="57">
        <f t="shared" si="191"/>
        <v>397.28089711200005</v>
      </c>
      <c r="H905" s="57">
        <f t="shared" si="192"/>
        <v>389.49107560000004</v>
      </c>
      <c r="I905" s="57">
        <v>110</v>
      </c>
      <c r="J905" s="57">
        <f t="shared" si="193"/>
        <v>445.61806386361712</v>
      </c>
      <c r="K905" s="57">
        <f t="shared" si="194"/>
        <v>432.63889695496806</v>
      </c>
      <c r="L905" s="57">
        <v>108.9</v>
      </c>
      <c r="M905" s="57">
        <f t="shared" si="196"/>
        <v>503.5083065401397</v>
      </c>
      <c r="N905" s="57">
        <f t="shared" si="197"/>
        <v>488.843016058388</v>
      </c>
      <c r="O905" s="57">
        <v>109.7</v>
      </c>
    </row>
    <row r="906" spans="1:15" ht="29.25" customHeight="1">
      <c r="A906" s="54" t="s">
        <v>927</v>
      </c>
      <c r="B906" s="56">
        <v>302.3</v>
      </c>
      <c r="C906" s="56">
        <v>106</v>
      </c>
      <c r="D906" s="57">
        <f t="shared" si="189"/>
        <v>383.44578439999998</v>
      </c>
      <c r="E906" s="57">
        <f t="shared" si="190"/>
        <v>376.66579999999999</v>
      </c>
      <c r="F906" s="57">
        <v>124.6</v>
      </c>
      <c r="G906" s="57">
        <f t="shared" si="191"/>
        <v>427.87948189627195</v>
      </c>
      <c r="H906" s="57">
        <f t="shared" si="192"/>
        <v>419.4896881336</v>
      </c>
      <c r="I906" s="57">
        <v>109.4</v>
      </c>
      <c r="J906" s="57">
        <f t="shared" si="193"/>
        <v>478.61743085953179</v>
      </c>
      <c r="K906" s="57">
        <f t="shared" si="194"/>
        <v>464.6771173393513</v>
      </c>
      <c r="L906" s="57">
        <v>108.6</v>
      </c>
      <c r="M906" s="57">
        <f t="shared" si="196"/>
        <v>536.85081367221096</v>
      </c>
      <c r="N906" s="57">
        <f t="shared" si="197"/>
        <v>521.21438220603011</v>
      </c>
      <c r="O906" s="57">
        <v>108.9</v>
      </c>
    </row>
    <row r="907" spans="1:15" ht="30" customHeight="1">
      <c r="A907" s="54" t="s">
        <v>928</v>
      </c>
      <c r="B907" s="56">
        <v>2100</v>
      </c>
      <c r="C907" s="56">
        <v>176.2</v>
      </c>
      <c r="D907" s="57">
        <f t="shared" si="189"/>
        <v>2663.6988000000001</v>
      </c>
      <c r="E907" s="57">
        <f t="shared" si="190"/>
        <v>2616.6</v>
      </c>
      <c r="F907" s="57">
        <v>124.6</v>
      </c>
      <c r="G907" s="57">
        <f t="shared" si="191"/>
        <v>2988.6700536000003</v>
      </c>
      <c r="H907" s="57">
        <f t="shared" si="192"/>
        <v>2930.0686800000003</v>
      </c>
      <c r="I907" s="57">
        <v>110</v>
      </c>
      <c r="J907" s="57">
        <f t="shared" si="193"/>
        <v>3367.6931897975528</v>
      </c>
      <c r="K907" s="57">
        <f t="shared" si="194"/>
        <v>3269.6050386384009</v>
      </c>
      <c r="L907" s="57">
        <v>109.4</v>
      </c>
      <c r="M907" s="57">
        <f t="shared" si="196"/>
        <v>3767.0342482437468</v>
      </c>
      <c r="N907" s="57">
        <f t="shared" si="197"/>
        <v>3657.3148041201425</v>
      </c>
      <c r="O907" s="57">
        <v>108.6</v>
      </c>
    </row>
    <row r="908" spans="1:15" ht="45.75" customHeight="1">
      <c r="A908" s="54" t="s">
        <v>929</v>
      </c>
      <c r="B908" s="56">
        <v>246.4</v>
      </c>
      <c r="C908" s="56">
        <v>140.4</v>
      </c>
      <c r="D908" s="57">
        <f t="shared" si="189"/>
        <v>309.78147200000001</v>
      </c>
      <c r="E908" s="57">
        <f t="shared" si="190"/>
        <v>304.30400000000003</v>
      </c>
      <c r="F908" s="57">
        <v>123.5</v>
      </c>
      <c r="G908" s="57">
        <f t="shared" si="191"/>
        <v>349.15469709119998</v>
      </c>
      <c r="H908" s="57">
        <f t="shared" si="192"/>
        <v>342.30852656000002</v>
      </c>
      <c r="I908" s="57">
        <v>110.5</v>
      </c>
      <c r="J908" s="57">
        <f t="shared" si="193"/>
        <v>395.59227180432958</v>
      </c>
      <c r="K908" s="57">
        <f t="shared" si="194"/>
        <v>384.07016680032001</v>
      </c>
      <c r="L908" s="57">
        <v>110</v>
      </c>
      <c r="M908" s="57">
        <f t="shared" si="196"/>
        <v>445.76128371455474</v>
      </c>
      <c r="N908" s="57">
        <f t="shared" si="197"/>
        <v>432.77794535393662</v>
      </c>
      <c r="O908" s="57">
        <v>109.4</v>
      </c>
    </row>
    <row r="909" spans="1:15" ht="30" customHeight="1">
      <c r="A909" s="54" t="s">
        <v>930</v>
      </c>
      <c r="B909" s="56">
        <v>250.7</v>
      </c>
      <c r="C909" s="56">
        <v>0</v>
      </c>
      <c r="D909" s="57">
        <f t="shared" si="189"/>
        <v>312.63543499999997</v>
      </c>
      <c r="E909" s="57">
        <f t="shared" si="190"/>
        <v>307.10750000000002</v>
      </c>
      <c r="F909" s="57">
        <v>122.5</v>
      </c>
      <c r="G909" s="57">
        <f t="shared" si="191"/>
        <v>349.82029363890001</v>
      </c>
      <c r="H909" s="57">
        <f t="shared" si="192"/>
        <v>342.96107219500004</v>
      </c>
      <c r="I909" s="57">
        <v>109.7</v>
      </c>
      <c r="J909" s="57">
        <f t="shared" si="193"/>
        <v>398.14796720511401</v>
      </c>
      <c r="K909" s="57">
        <f t="shared" si="194"/>
        <v>386.5514244709845</v>
      </c>
      <c r="L909" s="57">
        <v>110.5</v>
      </c>
      <c r="M909" s="57">
        <f t="shared" si="196"/>
        <v>451.10164684339412</v>
      </c>
      <c r="N909" s="57">
        <f t="shared" si="197"/>
        <v>437.96276392562538</v>
      </c>
      <c r="O909" s="57">
        <v>110</v>
      </c>
    </row>
    <row r="910" spans="1:15" ht="18" customHeight="1">
      <c r="A910" s="54" t="s">
        <v>931</v>
      </c>
      <c r="B910" s="56">
        <v>0.5</v>
      </c>
      <c r="C910" s="56">
        <v>0.2</v>
      </c>
      <c r="D910" s="57">
        <f t="shared" si="189"/>
        <v>0.641849</v>
      </c>
      <c r="E910" s="57">
        <f t="shared" si="190"/>
        <v>0.63049999999999995</v>
      </c>
      <c r="F910" s="57">
        <v>126.1</v>
      </c>
      <c r="G910" s="57">
        <f t="shared" si="191"/>
        <v>0.71295303222000006</v>
      </c>
      <c r="H910" s="57">
        <f t="shared" si="192"/>
        <v>0.69897356100000008</v>
      </c>
      <c r="I910" s="57">
        <v>108.9</v>
      </c>
      <c r="J910" s="57">
        <f t="shared" si="193"/>
        <v>0.80557276063570027</v>
      </c>
      <c r="K910" s="57">
        <f t="shared" si="194"/>
        <v>0.78210947634534012</v>
      </c>
      <c r="L910" s="57">
        <v>109.7</v>
      </c>
      <c r="M910" s="57">
        <f t="shared" si="196"/>
        <v>0.91686263751752217</v>
      </c>
      <c r="N910" s="57">
        <f t="shared" si="197"/>
        <v>0.8901579005024487</v>
      </c>
      <c r="O910" s="57">
        <v>110.5</v>
      </c>
    </row>
    <row r="911" spans="1:15" ht="18" customHeight="1">
      <c r="A911" s="54" t="s">
        <v>932</v>
      </c>
      <c r="B911" s="56">
        <v>0</v>
      </c>
      <c r="C911" s="56">
        <v>0</v>
      </c>
      <c r="D911" s="57">
        <f t="shared" si="189"/>
        <v>0</v>
      </c>
      <c r="E911" s="57">
        <f t="shared" si="190"/>
        <v>0</v>
      </c>
      <c r="F911" s="57">
        <v>0</v>
      </c>
      <c r="G911" s="57">
        <f t="shared" si="191"/>
        <v>0</v>
      </c>
      <c r="H911" s="57">
        <f t="shared" si="192"/>
        <v>0</v>
      </c>
      <c r="I911" s="57">
        <v>0</v>
      </c>
      <c r="J911" s="57">
        <f t="shared" si="193"/>
        <v>0</v>
      </c>
      <c r="K911" s="57">
        <f t="shared" si="194"/>
        <v>0</v>
      </c>
      <c r="L911" s="57">
        <v>0</v>
      </c>
      <c r="M911" s="57">
        <f t="shared" si="196"/>
        <v>0</v>
      </c>
      <c r="N911" s="57">
        <f t="shared" si="197"/>
        <v>0</v>
      </c>
      <c r="O911" s="57">
        <v>0</v>
      </c>
    </row>
    <row r="912" spans="1:15" ht="30" customHeight="1">
      <c r="A912" s="54" t="s">
        <v>933</v>
      </c>
      <c r="B912" s="56">
        <v>0</v>
      </c>
      <c r="C912" s="56">
        <v>0</v>
      </c>
      <c r="D912" s="57">
        <f t="shared" si="189"/>
        <v>0</v>
      </c>
      <c r="E912" s="57">
        <f t="shared" si="190"/>
        <v>0</v>
      </c>
      <c r="F912" s="57">
        <v>0</v>
      </c>
      <c r="G912" s="57">
        <f t="shared" si="191"/>
        <v>0</v>
      </c>
      <c r="H912" s="57">
        <f t="shared" si="192"/>
        <v>0</v>
      </c>
      <c r="I912" s="57">
        <v>0</v>
      </c>
      <c r="J912" s="57">
        <f t="shared" si="193"/>
        <v>0</v>
      </c>
      <c r="K912" s="57">
        <f t="shared" si="194"/>
        <v>0</v>
      </c>
      <c r="L912" s="57">
        <v>0</v>
      </c>
      <c r="M912" s="57">
        <f t="shared" si="196"/>
        <v>0</v>
      </c>
      <c r="N912" s="57">
        <f t="shared" si="197"/>
        <v>0</v>
      </c>
      <c r="O912" s="57">
        <v>0</v>
      </c>
    </row>
    <row r="913" spans="1:15" ht="30" customHeight="1">
      <c r="A913" s="54" t="s">
        <v>934</v>
      </c>
      <c r="B913" s="56">
        <v>870.6</v>
      </c>
      <c r="C913" s="56">
        <v>133.6</v>
      </c>
      <c r="D913" s="57">
        <f t="shared" si="189"/>
        <v>1114.0423956</v>
      </c>
      <c r="E913" s="57">
        <f t="shared" si="190"/>
        <v>1094.3442</v>
      </c>
      <c r="F913" s="57">
        <v>125.7</v>
      </c>
      <c r="G913" s="57">
        <f t="shared" si="191"/>
        <v>1237.4560121845682</v>
      </c>
      <c r="H913" s="57">
        <f t="shared" si="192"/>
        <v>1213.1921688084001</v>
      </c>
      <c r="I913" s="57">
        <v>108.9</v>
      </c>
      <c r="J913" s="57">
        <f t="shared" si="193"/>
        <v>1398.2139227274654</v>
      </c>
      <c r="K913" s="57">
        <f t="shared" si="194"/>
        <v>1357.4892453664713</v>
      </c>
      <c r="L913" s="57">
        <v>109.7</v>
      </c>
      <c r="M913" s="57">
        <f t="shared" si="196"/>
        <v>1564.0141296844884</v>
      </c>
      <c r="N913" s="57">
        <f t="shared" si="197"/>
        <v>1518.4603200820275</v>
      </c>
      <c r="O913" s="57">
        <v>108.6</v>
      </c>
    </row>
    <row r="914" spans="1:15" ht="18" customHeight="1">
      <c r="A914" s="54" t="s">
        <v>935</v>
      </c>
      <c r="B914" s="56">
        <v>295.5</v>
      </c>
      <c r="C914" s="56">
        <v>260.60000000000002</v>
      </c>
      <c r="D914" s="57">
        <f t="shared" si="189"/>
        <v>376.92620699999998</v>
      </c>
      <c r="E914" s="57">
        <f t="shared" si="190"/>
        <v>370.26150000000001</v>
      </c>
      <c r="F914" s="57">
        <v>125.3</v>
      </c>
      <c r="G914" s="57">
        <f t="shared" si="191"/>
        <v>417.52869801803996</v>
      </c>
      <c r="H914" s="57">
        <f t="shared" si="192"/>
        <v>409.34186080199993</v>
      </c>
      <c r="I914" s="57">
        <v>108.6</v>
      </c>
      <c r="J914" s="57">
        <f t="shared" si="193"/>
        <v>468.32941470589486</v>
      </c>
      <c r="K914" s="57">
        <f t="shared" si="194"/>
        <v>454.68875214164552</v>
      </c>
      <c r="L914" s="57">
        <v>108.9</v>
      </c>
      <c r="M914" s="57">
        <f t="shared" si="196"/>
        <v>527.72295107889647</v>
      </c>
      <c r="N914" s="57">
        <f t="shared" si="197"/>
        <v>512.35237968824902</v>
      </c>
      <c r="O914" s="57">
        <v>109.4</v>
      </c>
    </row>
    <row r="915" spans="1:15" ht="18" customHeight="1">
      <c r="A915" s="54" t="s">
        <v>936</v>
      </c>
      <c r="B915" s="56">
        <v>825</v>
      </c>
      <c r="C915" s="56">
        <v>129.1</v>
      </c>
      <c r="D915" s="57">
        <f t="shared" si="189"/>
        <v>1016.2184999999999</v>
      </c>
      <c r="E915" s="57">
        <f t="shared" si="190"/>
        <v>998.25</v>
      </c>
      <c r="F915" s="57">
        <v>121</v>
      </c>
      <c r="G915" s="57">
        <f t="shared" si="191"/>
        <v>1133.9778997799999</v>
      </c>
      <c r="H915" s="57">
        <f t="shared" si="192"/>
        <v>1111.743039</v>
      </c>
      <c r="I915" s="57">
        <v>109.4</v>
      </c>
      <c r="J915" s="57">
        <f t="shared" si="193"/>
        <v>1268.4449991359122</v>
      </c>
      <c r="K915" s="57">
        <f t="shared" si="194"/>
        <v>1231.4999991610798</v>
      </c>
      <c r="L915" s="57">
        <v>108.6</v>
      </c>
      <c r="M915" s="57">
        <f t="shared" si="196"/>
        <v>1437.1481840209883</v>
      </c>
      <c r="N915" s="57">
        <f t="shared" si="197"/>
        <v>1395.2894990495033</v>
      </c>
      <c r="O915" s="57">
        <v>110</v>
      </c>
    </row>
    <row r="916" spans="1:15" ht="18" customHeight="1">
      <c r="A916" s="54" t="s">
        <v>937</v>
      </c>
      <c r="B916" s="56">
        <v>5487.7</v>
      </c>
      <c r="C916" s="56">
        <v>126.7</v>
      </c>
      <c r="D916" s="57">
        <f t="shared" si="189"/>
        <v>7374.1517519999998</v>
      </c>
      <c r="E916" s="57">
        <f t="shared" si="190"/>
        <v>7243.7640000000001</v>
      </c>
      <c r="F916" s="57">
        <v>132</v>
      </c>
      <c r="G916" s="57">
        <f t="shared" si="191"/>
        <v>8251.2333613828796</v>
      </c>
      <c r="H916" s="57">
        <f t="shared" si="192"/>
        <v>8089.4444719439998</v>
      </c>
      <c r="I916" s="57">
        <v>109.7</v>
      </c>
      <c r="J916" s="57">
        <f t="shared" si="193"/>
        <v>9297.6547762734554</v>
      </c>
      <c r="K916" s="57">
        <f t="shared" si="194"/>
        <v>9026.8492973528701</v>
      </c>
      <c r="L916" s="57">
        <v>109.4</v>
      </c>
      <c r="M916" s="57">
        <f t="shared" si="196"/>
        <v>10582.125783615635</v>
      </c>
      <c r="N916" s="57">
        <f t="shared" si="197"/>
        <v>10273.908527782169</v>
      </c>
      <c r="O916" s="57">
        <v>110.5</v>
      </c>
    </row>
    <row r="917" spans="1:15" ht="29.25" customHeight="1">
      <c r="A917" s="54" t="s">
        <v>938</v>
      </c>
      <c r="B917" s="56">
        <v>646.5</v>
      </c>
      <c r="C917" s="56">
        <v>259.8</v>
      </c>
      <c r="D917" s="57">
        <f t="shared" si="189"/>
        <v>783.18303000000003</v>
      </c>
      <c r="E917" s="57">
        <f t="shared" si="190"/>
        <v>769.33500000000004</v>
      </c>
      <c r="F917" s="57">
        <v>119</v>
      </c>
      <c r="G917" s="57">
        <f t="shared" si="191"/>
        <v>869.94404606340004</v>
      </c>
      <c r="H917" s="57">
        <f t="shared" si="192"/>
        <v>852.88631967000003</v>
      </c>
      <c r="I917" s="57">
        <v>108.9</v>
      </c>
      <c r="J917" s="57">
        <f t="shared" si="193"/>
        <v>985.64660418983215</v>
      </c>
      <c r="K917" s="57">
        <f t="shared" si="194"/>
        <v>956.93845066973995</v>
      </c>
      <c r="L917" s="57">
        <v>110</v>
      </c>
      <c r="M917" s="57">
        <f t="shared" si="196"/>
        <v>1113.6919545401333</v>
      </c>
      <c r="N917" s="57">
        <f t="shared" si="197"/>
        <v>1081.254324796246</v>
      </c>
      <c r="O917" s="57">
        <v>109.7</v>
      </c>
    </row>
    <row r="918" spans="1:15" ht="30" customHeight="1">
      <c r="A918" s="54" t="s">
        <v>939</v>
      </c>
      <c r="B918" s="56">
        <v>841.6</v>
      </c>
      <c r="C918" s="56">
        <v>153.69999999999999</v>
      </c>
      <c r="D918" s="57">
        <f t="shared" si="189"/>
        <v>1045.233536</v>
      </c>
      <c r="E918" s="57">
        <f t="shared" si="190"/>
        <v>1026.752</v>
      </c>
      <c r="F918" s="57">
        <v>122</v>
      </c>
      <c r="G918" s="57">
        <f t="shared" si="191"/>
        <v>1157.8260924979199</v>
      </c>
      <c r="H918" s="57">
        <f t="shared" si="192"/>
        <v>1135.123620096</v>
      </c>
      <c r="I918" s="57">
        <v>108.6</v>
      </c>
      <c r="J918" s="57">
        <f t="shared" si="193"/>
        <v>1317.7797671765077</v>
      </c>
      <c r="K918" s="57">
        <f t="shared" si="194"/>
        <v>1279.3978322102016</v>
      </c>
      <c r="L918" s="57">
        <v>110.5</v>
      </c>
      <c r="M918" s="57">
        <f t="shared" si="196"/>
        <v>1478.1140314488737</v>
      </c>
      <c r="N918" s="57">
        <f t="shared" si="197"/>
        <v>1435.062166455217</v>
      </c>
      <c r="O918" s="57">
        <v>108.9</v>
      </c>
    </row>
    <row r="919" spans="1:15" ht="18" customHeight="1">
      <c r="A919" s="54" t="s">
        <v>940</v>
      </c>
      <c r="B919" s="56">
        <v>932.9</v>
      </c>
      <c r="C919" s="56">
        <v>286.2</v>
      </c>
      <c r="D919" s="57">
        <f t="shared" si="189"/>
        <v>1181.2203967974108</v>
      </c>
      <c r="E919" s="57">
        <f t="shared" si="190"/>
        <v>1160.3343779935274</v>
      </c>
      <c r="F919" s="57">
        <v>124.37928802588996</v>
      </c>
      <c r="G919" s="57">
        <f t="shared" si="191"/>
        <v>1318.1002163782948</v>
      </c>
      <c r="H919" s="57">
        <f t="shared" si="192"/>
        <v>1292.2551140963674</v>
      </c>
      <c r="I919" s="57">
        <v>109.4</v>
      </c>
      <c r="J919" s="57">
        <f t="shared" si="193"/>
        <v>1513.7721934996525</v>
      </c>
      <c r="K919" s="57">
        <f t="shared" si="194"/>
        <v>1469.6817412617986</v>
      </c>
      <c r="L919" s="57">
        <v>111.5</v>
      </c>
      <c r="M919" s="57">
        <f t="shared" si="196"/>
        <v>1693.2753002048412</v>
      </c>
      <c r="N919" s="57">
        <f t="shared" si="197"/>
        <v>1643.9566021406226</v>
      </c>
      <c r="O919" s="57">
        <v>108.6</v>
      </c>
    </row>
    <row r="920" spans="1:15" ht="30" customHeight="1">
      <c r="A920" s="54" t="s">
        <v>941</v>
      </c>
      <c r="B920" s="56">
        <v>240</v>
      </c>
      <c r="C920" s="56">
        <v>149.1</v>
      </c>
      <c r="D920" s="57">
        <f t="shared" si="189"/>
        <v>304.42272000000003</v>
      </c>
      <c r="E920" s="57">
        <f t="shared" si="190"/>
        <v>299.04000000000002</v>
      </c>
      <c r="F920" s="57">
        <v>124.6</v>
      </c>
      <c r="G920" s="57">
        <f t="shared" si="191"/>
        <v>341.56229184000006</v>
      </c>
      <c r="H920" s="57">
        <f t="shared" si="192"/>
        <v>334.86499200000003</v>
      </c>
      <c r="I920" s="57">
        <v>110</v>
      </c>
      <c r="J920" s="57">
        <f t="shared" si="193"/>
        <v>386.9900766547201</v>
      </c>
      <c r="K920" s="57">
        <f t="shared" si="194"/>
        <v>375.7185210240001</v>
      </c>
      <c r="L920" s="57">
        <v>110</v>
      </c>
      <c r="M920" s="57">
        <f t="shared" si="196"/>
        <v>436.06815817607173</v>
      </c>
      <c r="N920" s="57">
        <f t="shared" si="197"/>
        <v>423.36714386026381</v>
      </c>
      <c r="O920" s="57">
        <v>109.4</v>
      </c>
    </row>
    <row r="921" spans="1:15" ht="18" customHeight="1">
      <c r="A921" s="54" t="s">
        <v>942</v>
      </c>
      <c r="B921" s="56">
        <v>226.1</v>
      </c>
      <c r="C921" s="56">
        <v>131</v>
      </c>
      <c r="D921" s="57">
        <f t="shared" si="189"/>
        <v>284.25970299999994</v>
      </c>
      <c r="E921" s="57">
        <f t="shared" si="190"/>
        <v>279.23349999999999</v>
      </c>
      <c r="F921" s="57">
        <v>123.5</v>
      </c>
      <c r="G921" s="57">
        <f t="shared" si="191"/>
        <v>317.19971738363995</v>
      </c>
      <c r="H921" s="57">
        <f t="shared" si="192"/>
        <v>310.98011508199994</v>
      </c>
      <c r="I921" s="57">
        <v>109.4</v>
      </c>
      <c r="J921" s="57">
        <f t="shared" si="193"/>
        <v>361.02085834018976</v>
      </c>
      <c r="K921" s="57">
        <f t="shared" si="194"/>
        <v>350.5056877089221</v>
      </c>
      <c r="L921" s="57">
        <v>110.5</v>
      </c>
      <c r="M921" s="57">
        <f t="shared" si="196"/>
        <v>403.0870087539887</v>
      </c>
      <c r="N921" s="57">
        <f t="shared" si="197"/>
        <v>391.34661044076574</v>
      </c>
      <c r="O921" s="57">
        <v>108.4</v>
      </c>
    </row>
    <row r="922" spans="1:15" ht="30" customHeight="1">
      <c r="A922" s="54" t="s">
        <v>943</v>
      </c>
      <c r="B922" s="56">
        <v>204</v>
      </c>
      <c r="C922" s="56">
        <v>144.69999999999999</v>
      </c>
      <c r="D922" s="57">
        <f t="shared" si="189"/>
        <v>255.43655999999999</v>
      </c>
      <c r="E922" s="57">
        <f t="shared" si="190"/>
        <v>250.92</v>
      </c>
      <c r="F922" s="57">
        <v>123</v>
      </c>
      <c r="G922" s="57">
        <f t="shared" si="191"/>
        <v>286.59982031999999</v>
      </c>
      <c r="H922" s="57">
        <f t="shared" si="192"/>
        <v>280.98021599999998</v>
      </c>
      <c r="I922" s="57">
        <v>110</v>
      </c>
      <c r="J922" s="57">
        <f t="shared" si="193"/>
        <v>324.71759642256001</v>
      </c>
      <c r="K922" s="57">
        <f t="shared" si="194"/>
        <v>315.25980235200001</v>
      </c>
      <c r="L922" s="57">
        <v>110</v>
      </c>
      <c r="M922" s="57">
        <f t="shared" si="196"/>
        <v>362.88814988203194</v>
      </c>
      <c r="N922" s="57">
        <f t="shared" si="197"/>
        <v>352.31859211847762</v>
      </c>
      <c r="O922" s="57">
        <v>108.5</v>
      </c>
    </row>
    <row r="923" spans="1:15" ht="30" customHeight="1">
      <c r="A923" s="54" t="s">
        <v>944</v>
      </c>
      <c r="B923" s="56">
        <v>13831.3</v>
      </c>
      <c r="C923" s="56">
        <v>197.1</v>
      </c>
      <c r="D923" s="57">
        <f t="shared" si="189"/>
        <v>17037.118713999997</v>
      </c>
      <c r="E923" s="57">
        <f t="shared" si="190"/>
        <v>16735.873</v>
      </c>
      <c r="F923" s="57">
        <v>121</v>
      </c>
      <c r="G923" s="57">
        <f t="shared" si="191"/>
        <v>19202.536502549396</v>
      </c>
      <c r="H923" s="57">
        <f t="shared" si="192"/>
        <v>18826.016178969996</v>
      </c>
      <c r="I923" s="57">
        <v>110.5</v>
      </c>
      <c r="J923" s="57">
        <f t="shared" si="193"/>
        <v>21855.366920376593</v>
      </c>
      <c r="K923" s="57">
        <f t="shared" si="194"/>
        <v>21218.802835317081</v>
      </c>
      <c r="L923" s="57">
        <v>110.5</v>
      </c>
      <c r="M923" s="57">
        <f t="shared" si="196"/>
        <v>24739.619692858691</v>
      </c>
      <c r="N923" s="57">
        <f t="shared" si="197"/>
        <v>24019.048245493876</v>
      </c>
      <c r="O923" s="57">
        <v>109.9</v>
      </c>
    </row>
    <row r="924" spans="1:15" ht="18" customHeight="1">
      <c r="A924" s="54" t="s">
        <v>945</v>
      </c>
      <c r="B924" s="56">
        <v>318.8</v>
      </c>
      <c r="C924" s="56">
        <v>0</v>
      </c>
      <c r="D924" s="57">
        <f t="shared" si="189"/>
        <v>395.93684799999994</v>
      </c>
      <c r="E924" s="57">
        <f t="shared" si="190"/>
        <v>388.93599999999998</v>
      </c>
      <c r="F924" s="57">
        <v>122</v>
      </c>
      <c r="G924" s="57">
        <f t="shared" si="191"/>
        <v>443.02957670112005</v>
      </c>
      <c r="H924" s="57">
        <f t="shared" si="192"/>
        <v>434.342722256</v>
      </c>
      <c r="I924" s="57">
        <v>109.7</v>
      </c>
      <c r="J924" s="57">
        <f t="shared" si="193"/>
        <v>500.58354901036262</v>
      </c>
      <c r="K924" s="57">
        <f t="shared" si="194"/>
        <v>486.00344564112874</v>
      </c>
      <c r="L924" s="57">
        <v>109.7</v>
      </c>
      <c r="M924" s="57">
        <f t="shared" si="196"/>
        <v>565.6143578622989</v>
      </c>
      <c r="N924" s="57">
        <f t="shared" si="197"/>
        <v>549.14015326436788</v>
      </c>
      <c r="O924" s="57">
        <v>109.7</v>
      </c>
    </row>
    <row r="925" spans="1:15" ht="34.5" customHeight="1">
      <c r="A925" s="54" t="s">
        <v>946</v>
      </c>
      <c r="B925" s="56">
        <v>314</v>
      </c>
      <c r="C925" s="56">
        <v>179.6</v>
      </c>
      <c r="D925" s="57">
        <f t="shared" ref="D925:D988" si="198">E925*101.8/100</f>
        <v>398.28639200000003</v>
      </c>
      <c r="E925" s="57">
        <f t="shared" ref="E925:E988" si="199">B925*F925/100</f>
        <v>391.24400000000003</v>
      </c>
      <c r="F925" s="57">
        <v>124.6</v>
      </c>
      <c r="G925" s="57">
        <f t="shared" ref="G925:G988" si="200">H925*102/100</f>
        <v>442.40855850576003</v>
      </c>
      <c r="H925" s="57">
        <f t="shared" ref="H925:H988" si="201">D925*I925/100</f>
        <v>433.73388088800004</v>
      </c>
      <c r="I925" s="57">
        <v>108.9</v>
      </c>
      <c r="J925" s="57">
        <f t="shared" ref="J925:J988" si="202">K925*103/100</f>
        <v>496.23640781915577</v>
      </c>
      <c r="K925" s="57">
        <f t="shared" ref="K925:K988" si="203">G925*L925/100</f>
        <v>481.78292021277264</v>
      </c>
      <c r="L925" s="57">
        <v>108.9</v>
      </c>
      <c r="M925" s="57">
        <f t="shared" ref="M925:M988" si="204">N925*103/100</f>
        <v>556.61349155851235</v>
      </c>
      <c r="N925" s="57">
        <f t="shared" ref="N925:N988" si="205">J925*O925/100</f>
        <v>540.40144811506059</v>
      </c>
      <c r="O925" s="57">
        <v>108.9</v>
      </c>
    </row>
    <row r="926" spans="1:15" ht="40.5" customHeight="1">
      <c r="A926" s="54" t="s">
        <v>947</v>
      </c>
      <c r="B926" s="56">
        <v>381</v>
      </c>
      <c r="C926" s="56">
        <v>117.8</v>
      </c>
      <c r="D926" s="57">
        <f t="shared" si="198"/>
        <v>483.27106800000001</v>
      </c>
      <c r="E926" s="57">
        <f t="shared" si="199"/>
        <v>474.726</v>
      </c>
      <c r="F926" s="57">
        <v>124.6</v>
      </c>
      <c r="G926" s="57">
        <f t="shared" si="200"/>
        <v>535.32902744495993</v>
      </c>
      <c r="H926" s="57">
        <f t="shared" si="201"/>
        <v>524.83237984799996</v>
      </c>
      <c r="I926" s="57">
        <v>108.6</v>
      </c>
      <c r="J926" s="57">
        <f t="shared" si="202"/>
        <v>598.80834351938336</v>
      </c>
      <c r="K926" s="57">
        <f t="shared" si="203"/>
        <v>581.36732380522653</v>
      </c>
      <c r="L926" s="57">
        <v>108.6</v>
      </c>
      <c r="M926" s="57">
        <f t="shared" si="204"/>
        <v>669.81503689391184</v>
      </c>
      <c r="N926" s="57">
        <f t="shared" si="205"/>
        <v>650.30586106205033</v>
      </c>
      <c r="O926" s="57">
        <v>108.6</v>
      </c>
    </row>
    <row r="927" spans="1:15" ht="18" customHeight="1">
      <c r="A927" s="54" t="s">
        <v>948</v>
      </c>
      <c r="B927" s="56">
        <v>393.1</v>
      </c>
      <c r="C927" s="56">
        <v>184.8</v>
      </c>
      <c r="D927" s="57">
        <f t="shared" si="198"/>
        <v>494.21711300000004</v>
      </c>
      <c r="E927" s="57">
        <f t="shared" si="199"/>
        <v>485.47850000000005</v>
      </c>
      <c r="F927" s="57">
        <v>123.5</v>
      </c>
      <c r="G927" s="57">
        <f t="shared" si="200"/>
        <v>552.99929642022005</v>
      </c>
      <c r="H927" s="57">
        <f t="shared" si="201"/>
        <v>542.15617296100004</v>
      </c>
      <c r="I927" s="57">
        <v>109.7</v>
      </c>
      <c r="J927" s="57">
        <f t="shared" si="202"/>
        <v>623.13066719223241</v>
      </c>
      <c r="K927" s="57">
        <f t="shared" si="203"/>
        <v>604.98123028372083</v>
      </c>
      <c r="L927" s="57">
        <v>109.4</v>
      </c>
      <c r="M927" s="57">
        <f t="shared" si="204"/>
        <v>702.15609840555135</v>
      </c>
      <c r="N927" s="57">
        <f t="shared" si="205"/>
        <v>681.70494990830218</v>
      </c>
      <c r="O927" s="57">
        <v>109.4</v>
      </c>
    </row>
    <row r="928" spans="1:15" ht="18" customHeight="1">
      <c r="A928" s="54" t="s">
        <v>949</v>
      </c>
      <c r="B928" s="56">
        <v>6964.7</v>
      </c>
      <c r="C928" s="56">
        <v>93.3</v>
      </c>
      <c r="D928" s="57">
        <f t="shared" si="198"/>
        <v>8685.329135</v>
      </c>
      <c r="E928" s="57">
        <f t="shared" si="199"/>
        <v>8531.7574999999997</v>
      </c>
      <c r="F928" s="57">
        <v>122.5</v>
      </c>
      <c r="G928" s="57">
        <f t="shared" si="200"/>
        <v>9647.4898965752982</v>
      </c>
      <c r="H928" s="57">
        <f t="shared" si="201"/>
        <v>9458.3234280149991</v>
      </c>
      <c r="I928" s="57">
        <v>108.9</v>
      </c>
      <c r="J928" s="57">
        <f t="shared" si="202"/>
        <v>10930.606052819812</v>
      </c>
      <c r="K928" s="57">
        <f t="shared" si="203"/>
        <v>10612.238886232828</v>
      </c>
      <c r="L928" s="57">
        <v>110</v>
      </c>
      <c r="M928" s="57">
        <f t="shared" si="204"/>
        <v>12384.376657844847</v>
      </c>
      <c r="N928" s="57">
        <f t="shared" si="205"/>
        <v>12023.666658101794</v>
      </c>
      <c r="O928" s="57">
        <v>110</v>
      </c>
    </row>
    <row r="929" spans="1:15" ht="42.75" customHeight="1">
      <c r="A929" s="54" t="s">
        <v>950</v>
      </c>
      <c r="B929" s="56">
        <v>523.20000000000005</v>
      </c>
      <c r="C929" s="56">
        <v>147.80000000000001</v>
      </c>
      <c r="D929" s="57">
        <f t="shared" si="198"/>
        <v>671.63079360000006</v>
      </c>
      <c r="E929" s="57">
        <f t="shared" si="199"/>
        <v>659.75520000000006</v>
      </c>
      <c r="F929" s="57">
        <v>126.1</v>
      </c>
      <c r="G929" s="57">
        <f t="shared" si="200"/>
        <v>743.97886268659204</v>
      </c>
      <c r="H929" s="57">
        <f t="shared" si="201"/>
        <v>729.39104184960001</v>
      </c>
      <c r="I929" s="57">
        <v>108.6</v>
      </c>
      <c r="J929" s="57">
        <f t="shared" si="202"/>
        <v>846.75954256674481</v>
      </c>
      <c r="K929" s="57">
        <f t="shared" si="203"/>
        <v>822.09664326868426</v>
      </c>
      <c r="L929" s="57">
        <v>110.5</v>
      </c>
      <c r="M929" s="57">
        <f t="shared" si="204"/>
        <v>963.73937337234065</v>
      </c>
      <c r="N929" s="57">
        <f t="shared" si="205"/>
        <v>935.66929453625301</v>
      </c>
      <c r="O929" s="57">
        <v>110.5</v>
      </c>
    </row>
    <row r="930" spans="1:15" ht="18" customHeight="1">
      <c r="A930" s="54" t="s">
        <v>951</v>
      </c>
      <c r="B930" s="56">
        <v>190</v>
      </c>
      <c r="C930" s="56">
        <v>17.100000000000001</v>
      </c>
      <c r="D930" s="57">
        <f t="shared" si="198"/>
        <v>240.80790000000002</v>
      </c>
      <c r="E930" s="57">
        <f t="shared" si="199"/>
        <v>236.55</v>
      </c>
      <c r="F930" s="57">
        <v>124.5</v>
      </c>
      <c r="G930" s="57">
        <f t="shared" si="200"/>
        <v>268.71271945200004</v>
      </c>
      <c r="H930" s="57">
        <f t="shared" si="201"/>
        <v>263.44384260000004</v>
      </c>
      <c r="I930" s="57">
        <v>109.4</v>
      </c>
      <c r="J930" s="57">
        <f t="shared" si="202"/>
        <v>303.62118883600937</v>
      </c>
      <c r="K930" s="57">
        <f t="shared" si="203"/>
        <v>294.77785323884405</v>
      </c>
      <c r="L930" s="57">
        <v>109.7</v>
      </c>
      <c r="M930" s="57">
        <f t="shared" si="204"/>
        <v>343.06461747769538</v>
      </c>
      <c r="N930" s="57">
        <f t="shared" si="205"/>
        <v>333.07244415310225</v>
      </c>
      <c r="O930" s="57">
        <v>109.7</v>
      </c>
    </row>
    <row r="931" spans="1:15" ht="18" customHeight="1">
      <c r="A931" s="54" t="s">
        <v>952</v>
      </c>
      <c r="B931" s="56">
        <v>250.7</v>
      </c>
      <c r="C931" s="56">
        <v>86.2</v>
      </c>
      <c r="D931" s="57">
        <f t="shared" si="198"/>
        <v>314.67713579999997</v>
      </c>
      <c r="E931" s="57">
        <f t="shared" si="199"/>
        <v>309.11309999999997</v>
      </c>
      <c r="F931" s="57">
        <v>123.3</v>
      </c>
      <c r="G931" s="57">
        <f t="shared" si="200"/>
        <v>352.10483433205195</v>
      </c>
      <c r="H931" s="57">
        <f t="shared" si="201"/>
        <v>345.20081797259996</v>
      </c>
      <c r="I931" s="57">
        <v>109.7</v>
      </c>
      <c r="J931" s="57">
        <f t="shared" si="202"/>
        <v>398.93477729821484</v>
      </c>
      <c r="K931" s="57">
        <f t="shared" si="203"/>
        <v>387.31531776525713</v>
      </c>
      <c r="L931" s="57">
        <v>110</v>
      </c>
      <c r="M931" s="57">
        <f t="shared" si="204"/>
        <v>447.47317165208869</v>
      </c>
      <c r="N931" s="57">
        <f t="shared" si="205"/>
        <v>434.43997247775604</v>
      </c>
      <c r="O931" s="57">
        <v>108.9</v>
      </c>
    </row>
    <row r="932" spans="1:15" ht="18" customHeight="1">
      <c r="A932" s="54" t="s">
        <v>953</v>
      </c>
      <c r="B932" s="56">
        <v>370.2</v>
      </c>
      <c r="C932" s="56">
        <v>102</v>
      </c>
      <c r="D932" s="57">
        <f t="shared" si="198"/>
        <v>473.71754520000002</v>
      </c>
      <c r="E932" s="57">
        <f t="shared" si="199"/>
        <v>465.34140000000002</v>
      </c>
      <c r="F932" s="57">
        <v>125.7</v>
      </c>
      <c r="G932" s="57">
        <f t="shared" si="200"/>
        <v>526.19597485725603</v>
      </c>
      <c r="H932" s="57">
        <f t="shared" si="201"/>
        <v>515.87840672280004</v>
      </c>
      <c r="I932" s="57">
        <v>108.9</v>
      </c>
      <c r="J932" s="57">
        <f t="shared" si="202"/>
        <v>598.88994878378594</v>
      </c>
      <c r="K932" s="57">
        <f t="shared" si="203"/>
        <v>581.44655221726794</v>
      </c>
      <c r="L932" s="57">
        <v>110.5</v>
      </c>
      <c r="M932" s="57">
        <f t="shared" si="204"/>
        <v>669.90631891056717</v>
      </c>
      <c r="N932" s="57">
        <f t="shared" si="205"/>
        <v>650.39448437919145</v>
      </c>
      <c r="O932" s="57">
        <v>108.6</v>
      </c>
    </row>
    <row r="933" spans="1:15" ht="18" customHeight="1">
      <c r="A933" s="54" t="s">
        <v>954</v>
      </c>
      <c r="B933" s="56">
        <v>283.5</v>
      </c>
      <c r="C933" s="56">
        <v>0</v>
      </c>
      <c r="D933" s="57">
        <f t="shared" si="198"/>
        <v>361.61955899999992</v>
      </c>
      <c r="E933" s="57">
        <f t="shared" si="199"/>
        <v>355.22549999999995</v>
      </c>
      <c r="F933" s="57">
        <v>125.3</v>
      </c>
      <c r="G933" s="57">
        <f t="shared" si="200"/>
        <v>400.57321789547984</v>
      </c>
      <c r="H933" s="57">
        <f t="shared" si="201"/>
        <v>392.71884107399984</v>
      </c>
      <c r="I933" s="57">
        <v>108.6</v>
      </c>
      <c r="J933" s="57">
        <f t="shared" si="202"/>
        <v>452.61168463228159</v>
      </c>
      <c r="K933" s="57">
        <f t="shared" si="203"/>
        <v>439.42882003134139</v>
      </c>
      <c r="L933" s="57">
        <v>109.7</v>
      </c>
      <c r="M933" s="57">
        <f t="shared" si="204"/>
        <v>510.01189847734759</v>
      </c>
      <c r="N933" s="57">
        <f t="shared" si="205"/>
        <v>495.15718298771606</v>
      </c>
      <c r="O933" s="57">
        <v>109.4</v>
      </c>
    </row>
    <row r="934" spans="1:15" ht="18" customHeight="1">
      <c r="A934" s="54" t="s">
        <v>955</v>
      </c>
      <c r="B934" s="56">
        <v>14029.7</v>
      </c>
      <c r="C934" s="56">
        <v>130.5</v>
      </c>
      <c r="D934" s="57">
        <f t="shared" si="198"/>
        <v>17281.503865999999</v>
      </c>
      <c r="E934" s="57">
        <f t="shared" si="199"/>
        <v>16975.937000000002</v>
      </c>
      <c r="F934" s="57">
        <v>121</v>
      </c>
      <c r="G934" s="57">
        <f t="shared" si="200"/>
        <v>19284.084533992078</v>
      </c>
      <c r="H934" s="57">
        <f t="shared" si="201"/>
        <v>18905.965229403999</v>
      </c>
      <c r="I934" s="57">
        <v>109.4</v>
      </c>
      <c r="J934" s="57">
        <f t="shared" si="202"/>
        <v>21630.379099242891</v>
      </c>
      <c r="K934" s="57">
        <f t="shared" si="203"/>
        <v>21000.368057517371</v>
      </c>
      <c r="L934" s="57">
        <v>108.9</v>
      </c>
      <c r="M934" s="57">
        <f t="shared" si="204"/>
        <v>24507.219519442198</v>
      </c>
      <c r="N934" s="57">
        <f t="shared" si="205"/>
        <v>23793.417009167184</v>
      </c>
      <c r="O934" s="57">
        <v>110</v>
      </c>
    </row>
    <row r="935" spans="1:15" ht="30" customHeight="1">
      <c r="A935" s="54" t="s">
        <v>956</v>
      </c>
      <c r="B935" s="56">
        <v>181.2</v>
      </c>
      <c r="C935" s="56">
        <v>2131.8000000000002</v>
      </c>
      <c r="D935" s="57">
        <f t="shared" si="198"/>
        <v>243.48931199999996</v>
      </c>
      <c r="E935" s="57">
        <f t="shared" si="199"/>
        <v>239.18399999999997</v>
      </c>
      <c r="F935" s="57">
        <v>132</v>
      </c>
      <c r="G935" s="57">
        <f t="shared" si="200"/>
        <v>273.19500806399998</v>
      </c>
      <c r="H935" s="57">
        <f t="shared" si="201"/>
        <v>267.83824319999997</v>
      </c>
      <c r="I935" s="57">
        <v>110</v>
      </c>
      <c r="J935" s="57">
        <f t="shared" si="202"/>
        <v>305.59047212022909</v>
      </c>
      <c r="K935" s="57">
        <f t="shared" si="203"/>
        <v>296.68977875750397</v>
      </c>
      <c r="L935" s="57">
        <v>108.6</v>
      </c>
      <c r="M935" s="57">
        <f t="shared" si="204"/>
        <v>347.80779584363876</v>
      </c>
      <c r="N935" s="57">
        <f t="shared" si="205"/>
        <v>337.67747169285315</v>
      </c>
      <c r="O935" s="57">
        <v>110.5</v>
      </c>
    </row>
    <row r="936" spans="1:15" ht="30" customHeight="1">
      <c r="A936" s="54" t="s">
        <v>957</v>
      </c>
      <c r="B936" s="56">
        <v>50.6</v>
      </c>
      <c r="C936" s="56">
        <v>28.3</v>
      </c>
      <c r="D936" s="57">
        <f t="shared" si="198"/>
        <v>61.297852000000006</v>
      </c>
      <c r="E936" s="57">
        <f t="shared" si="199"/>
        <v>60.214000000000006</v>
      </c>
      <c r="F936" s="57">
        <v>119</v>
      </c>
      <c r="G936" s="57">
        <f t="shared" si="200"/>
        <v>68.713666134960008</v>
      </c>
      <c r="H936" s="57">
        <f t="shared" si="201"/>
        <v>67.366339348000011</v>
      </c>
      <c r="I936" s="57">
        <v>109.9</v>
      </c>
      <c r="J936" s="57">
        <f t="shared" si="202"/>
        <v>77.427933274195638</v>
      </c>
      <c r="K936" s="57">
        <f t="shared" si="203"/>
        <v>75.172750751646248</v>
      </c>
      <c r="L936" s="57">
        <v>109.4</v>
      </c>
      <c r="M936" s="57">
        <f t="shared" si="204"/>
        <v>87.486596085846415</v>
      </c>
      <c r="N936" s="57">
        <f t="shared" si="205"/>
        <v>84.938442801792633</v>
      </c>
      <c r="O936" s="57">
        <v>109.7</v>
      </c>
    </row>
    <row r="937" spans="1:15" ht="36.75" customHeight="1">
      <c r="A937" s="54" t="s">
        <v>958</v>
      </c>
      <c r="B937" s="56">
        <v>496.7</v>
      </c>
      <c r="C937" s="56">
        <v>79</v>
      </c>
      <c r="D937" s="57">
        <f t="shared" si="198"/>
        <v>626.99434399999996</v>
      </c>
      <c r="E937" s="57">
        <f t="shared" si="199"/>
        <v>615.9079999999999</v>
      </c>
      <c r="F937" s="57">
        <v>124</v>
      </c>
      <c r="G937" s="57">
        <f t="shared" si="200"/>
        <v>699.65044858271995</v>
      </c>
      <c r="H937" s="57">
        <f t="shared" si="201"/>
        <v>685.93181233600001</v>
      </c>
      <c r="I937" s="57">
        <v>109.4</v>
      </c>
      <c r="J937" s="57">
        <f t="shared" si="202"/>
        <v>792.70395824422167</v>
      </c>
      <c r="K937" s="57">
        <f t="shared" si="203"/>
        <v>769.61549344099194</v>
      </c>
      <c r="L937" s="57">
        <v>110</v>
      </c>
      <c r="M937" s="57">
        <f t="shared" si="204"/>
        <v>889.15224884379609</v>
      </c>
      <c r="N937" s="57">
        <f t="shared" si="205"/>
        <v>863.25461052795742</v>
      </c>
      <c r="O937" s="57">
        <v>108.9</v>
      </c>
    </row>
    <row r="938" spans="1:15" ht="18" customHeight="1">
      <c r="A938" s="54" t="s">
        <v>959</v>
      </c>
      <c r="B938" s="56">
        <v>370.5</v>
      </c>
      <c r="C938" s="56">
        <v>86.4</v>
      </c>
      <c r="D938" s="57">
        <f t="shared" si="198"/>
        <v>468.79310865034563</v>
      </c>
      <c r="E938" s="57">
        <f t="shared" si="199"/>
        <v>460.50403600230413</v>
      </c>
      <c r="F938" s="57">
        <v>124.29258731506184</v>
      </c>
      <c r="G938" s="57">
        <f t="shared" si="200"/>
        <v>525.98586790568777</v>
      </c>
      <c r="H938" s="57">
        <f t="shared" si="201"/>
        <v>515.67241951538017</v>
      </c>
      <c r="I938" s="57">
        <v>110</v>
      </c>
      <c r="J938" s="57">
        <f t="shared" si="202"/>
        <v>598.65081555685856</v>
      </c>
      <c r="K938" s="57">
        <f t="shared" si="203"/>
        <v>581.21438403578497</v>
      </c>
      <c r="L938" s="57">
        <v>110.5</v>
      </c>
      <c r="M938" s="57">
        <f t="shared" si="204"/>
        <v>669.63882926559074</v>
      </c>
      <c r="N938" s="57">
        <f t="shared" si="205"/>
        <v>650.1347856947483</v>
      </c>
      <c r="O938" s="57">
        <v>108.6</v>
      </c>
    </row>
    <row r="939" spans="1:15" ht="18" customHeight="1">
      <c r="A939" s="54" t="s">
        <v>960</v>
      </c>
      <c r="B939" s="56">
        <v>77.599999999999994</v>
      </c>
      <c r="C939" s="56">
        <v>0</v>
      </c>
      <c r="D939" s="57">
        <f t="shared" si="198"/>
        <v>98.430012799999986</v>
      </c>
      <c r="E939" s="57">
        <f t="shared" si="199"/>
        <v>96.689599999999984</v>
      </c>
      <c r="F939" s="57">
        <v>124.6</v>
      </c>
      <c r="G939" s="57">
        <f t="shared" si="200"/>
        <v>110.94046742688001</v>
      </c>
      <c r="H939" s="57">
        <f t="shared" si="201"/>
        <v>108.765164144</v>
      </c>
      <c r="I939" s="57">
        <v>110.5</v>
      </c>
      <c r="J939" s="57">
        <f t="shared" si="202"/>
        <v>127.40957981640035</v>
      </c>
      <c r="K939" s="57">
        <f t="shared" si="203"/>
        <v>123.6986211809712</v>
      </c>
      <c r="L939" s="57">
        <v>111.5</v>
      </c>
      <c r="M939" s="57">
        <f t="shared" si="204"/>
        <v>143.56766272871627</v>
      </c>
      <c r="N939" s="57">
        <f t="shared" si="205"/>
        <v>139.386080319142</v>
      </c>
      <c r="O939" s="57">
        <v>109.4</v>
      </c>
    </row>
    <row r="940" spans="1:15" ht="18" customHeight="1">
      <c r="A940" s="54" t="s">
        <v>961</v>
      </c>
      <c r="B940" s="56">
        <v>5340.8</v>
      </c>
      <c r="C940" s="56">
        <v>177.5</v>
      </c>
      <c r="D940" s="57">
        <f t="shared" si="198"/>
        <v>6714.6139840000005</v>
      </c>
      <c r="E940" s="57">
        <f t="shared" si="199"/>
        <v>6595.8880000000008</v>
      </c>
      <c r="F940" s="57">
        <v>123.5</v>
      </c>
      <c r="G940" s="57">
        <f t="shared" si="200"/>
        <v>7513.2501712569619</v>
      </c>
      <c r="H940" s="57">
        <f t="shared" si="201"/>
        <v>7365.9315404480012</v>
      </c>
      <c r="I940" s="57">
        <v>109.7</v>
      </c>
      <c r="J940" s="57">
        <f t="shared" si="202"/>
        <v>8512.5124440341369</v>
      </c>
      <c r="K940" s="57">
        <f t="shared" si="203"/>
        <v>8264.5751883826579</v>
      </c>
      <c r="L940" s="57">
        <v>110</v>
      </c>
      <c r="M940" s="57">
        <f t="shared" si="204"/>
        <v>9644.6765990906788</v>
      </c>
      <c r="N940" s="57">
        <f t="shared" si="205"/>
        <v>9363.7636884375515</v>
      </c>
      <c r="O940" s="57">
        <v>110</v>
      </c>
    </row>
    <row r="941" spans="1:15" ht="18" customHeight="1">
      <c r="A941" s="54" t="s">
        <v>962</v>
      </c>
      <c r="B941" s="56">
        <v>69757</v>
      </c>
      <c r="C941" s="56">
        <v>124.2</v>
      </c>
      <c r="D941" s="57">
        <f t="shared" si="198"/>
        <v>86990.466849999983</v>
      </c>
      <c r="E941" s="57">
        <f t="shared" si="199"/>
        <v>85452.324999999997</v>
      </c>
      <c r="F941" s="57">
        <v>122.5</v>
      </c>
      <c r="G941" s="57">
        <f t="shared" si="200"/>
        <v>96627.270767642985</v>
      </c>
      <c r="H941" s="57">
        <f t="shared" si="201"/>
        <v>94732.618399649989</v>
      </c>
      <c r="I941" s="57">
        <v>108.9</v>
      </c>
      <c r="J941" s="57">
        <f t="shared" si="202"/>
        <v>109976.32822419288</v>
      </c>
      <c r="K941" s="57">
        <f t="shared" si="203"/>
        <v>106773.13419824551</v>
      </c>
      <c r="L941" s="57">
        <v>110.5</v>
      </c>
      <c r="M941" s="57">
        <f t="shared" si="204"/>
        <v>125169.55796836512</v>
      </c>
      <c r="N941" s="57">
        <f t="shared" si="205"/>
        <v>121523.84268773314</v>
      </c>
      <c r="O941" s="57">
        <v>110.5</v>
      </c>
    </row>
    <row r="942" spans="1:15" ht="39" customHeight="1">
      <c r="A942" s="54" t="s">
        <v>963</v>
      </c>
      <c r="B942" s="56">
        <v>3710.2</v>
      </c>
      <c r="C942" s="56">
        <v>249.9</v>
      </c>
      <c r="D942" s="57">
        <f t="shared" si="198"/>
        <v>4762.7763195999987</v>
      </c>
      <c r="E942" s="57">
        <f t="shared" si="199"/>
        <v>4678.5621999999994</v>
      </c>
      <c r="F942" s="57">
        <v>126.1</v>
      </c>
      <c r="G942" s="57">
        <f t="shared" si="200"/>
        <v>5275.8225847473104</v>
      </c>
      <c r="H942" s="57">
        <f t="shared" si="201"/>
        <v>5172.3750830855979</v>
      </c>
      <c r="I942" s="57">
        <v>108.6</v>
      </c>
      <c r="J942" s="57">
        <f t="shared" si="202"/>
        <v>6124.2276146005261</v>
      </c>
      <c r="K942" s="57">
        <f t="shared" si="203"/>
        <v>5945.8520530102196</v>
      </c>
      <c r="L942" s="57">
        <v>112.7</v>
      </c>
      <c r="M942" s="57">
        <f t="shared" si="204"/>
        <v>6919.8260240132804</v>
      </c>
      <c r="N942" s="57">
        <f t="shared" si="205"/>
        <v>6718.2776932167772</v>
      </c>
      <c r="O942" s="57">
        <v>109.7</v>
      </c>
    </row>
    <row r="943" spans="1:15" ht="18" customHeight="1">
      <c r="A943" s="54" t="s">
        <v>964</v>
      </c>
      <c r="B943" s="56">
        <v>0</v>
      </c>
      <c r="C943" s="56">
        <v>0</v>
      </c>
      <c r="D943" s="57">
        <f t="shared" si="198"/>
        <v>0</v>
      </c>
      <c r="E943" s="57">
        <f t="shared" si="199"/>
        <v>0</v>
      </c>
      <c r="F943" s="57">
        <v>124.5</v>
      </c>
      <c r="G943" s="57">
        <f t="shared" si="200"/>
        <v>0</v>
      </c>
      <c r="H943" s="57">
        <f t="shared" si="201"/>
        <v>0</v>
      </c>
      <c r="I943" s="57">
        <v>109.7</v>
      </c>
      <c r="J943" s="57">
        <f t="shared" si="202"/>
        <v>0</v>
      </c>
      <c r="K943" s="57">
        <f t="shared" si="203"/>
        <v>0</v>
      </c>
      <c r="L943" s="57">
        <v>110</v>
      </c>
      <c r="M943" s="57">
        <f t="shared" si="204"/>
        <v>0</v>
      </c>
      <c r="N943" s="57">
        <f t="shared" si="205"/>
        <v>0</v>
      </c>
      <c r="O943" s="57">
        <v>108.9</v>
      </c>
    </row>
    <row r="944" spans="1:15" ht="18" customHeight="1">
      <c r="A944" s="54" t="s">
        <v>965</v>
      </c>
      <c r="B944" s="56">
        <v>0</v>
      </c>
      <c r="C944" s="56">
        <v>0</v>
      </c>
      <c r="D944" s="57">
        <f t="shared" si="198"/>
        <v>0</v>
      </c>
      <c r="E944" s="57">
        <f t="shared" si="199"/>
        <v>0</v>
      </c>
      <c r="F944" s="57">
        <v>123.3</v>
      </c>
      <c r="G944" s="57">
        <f t="shared" si="200"/>
        <v>0</v>
      </c>
      <c r="H944" s="57">
        <f t="shared" si="201"/>
        <v>0</v>
      </c>
      <c r="I944" s="57">
        <v>108.9</v>
      </c>
      <c r="J944" s="57">
        <f t="shared" si="202"/>
        <v>0</v>
      </c>
      <c r="K944" s="57">
        <f t="shared" si="203"/>
        <v>0</v>
      </c>
      <c r="L944" s="57">
        <v>110.5</v>
      </c>
      <c r="M944" s="57">
        <f t="shared" si="204"/>
        <v>0</v>
      </c>
      <c r="N944" s="57">
        <f t="shared" si="205"/>
        <v>0</v>
      </c>
      <c r="O944" s="57">
        <v>108.6</v>
      </c>
    </row>
    <row r="945" spans="1:15" ht="30" customHeight="1">
      <c r="A945" s="54" t="s">
        <v>966</v>
      </c>
      <c r="B945" s="56">
        <v>299.8</v>
      </c>
      <c r="C945" s="56">
        <v>115.5</v>
      </c>
      <c r="D945" s="57">
        <f t="shared" si="198"/>
        <v>383.63187479999999</v>
      </c>
      <c r="E945" s="57">
        <f t="shared" si="199"/>
        <v>376.84860000000003</v>
      </c>
      <c r="F945" s="57">
        <v>125.7</v>
      </c>
      <c r="G945" s="57">
        <f t="shared" si="200"/>
        <v>424.95670035345597</v>
      </c>
      <c r="H945" s="57">
        <f t="shared" si="201"/>
        <v>416.62421603279995</v>
      </c>
      <c r="I945" s="57">
        <v>108.6</v>
      </c>
      <c r="J945" s="57">
        <f t="shared" si="202"/>
        <v>480.16282529637351</v>
      </c>
      <c r="K945" s="57">
        <f t="shared" si="203"/>
        <v>466.17750028774122</v>
      </c>
      <c r="L945" s="57">
        <v>109.7</v>
      </c>
      <c r="M945" s="57">
        <f t="shared" si="204"/>
        <v>541.05707480045965</v>
      </c>
      <c r="N945" s="57">
        <f t="shared" si="205"/>
        <v>525.2981308742327</v>
      </c>
      <c r="O945" s="57">
        <v>109.4</v>
      </c>
    </row>
    <row r="946" spans="1:15" ht="45.75" customHeight="1">
      <c r="A946" s="54" t="s">
        <v>967</v>
      </c>
      <c r="B946" s="56">
        <v>5</v>
      </c>
      <c r="C946" s="56">
        <v>0</v>
      </c>
      <c r="D946" s="57">
        <f t="shared" si="198"/>
        <v>6.3777699999999991</v>
      </c>
      <c r="E946" s="57">
        <f t="shared" si="199"/>
        <v>6.2649999999999997</v>
      </c>
      <c r="F946" s="57">
        <v>125.3</v>
      </c>
      <c r="G946" s="57">
        <f t="shared" si="200"/>
        <v>7.1168259876000004</v>
      </c>
      <c r="H946" s="57">
        <f t="shared" si="201"/>
        <v>6.9772803799999998</v>
      </c>
      <c r="I946" s="57">
        <v>109.4</v>
      </c>
      <c r="J946" s="57">
        <f t="shared" si="202"/>
        <v>7.9827302055112934</v>
      </c>
      <c r="K946" s="57">
        <f t="shared" si="203"/>
        <v>7.7502235004964009</v>
      </c>
      <c r="L946" s="57">
        <v>108.9</v>
      </c>
      <c r="M946" s="57">
        <f t="shared" si="204"/>
        <v>8.9128779290574691</v>
      </c>
      <c r="N946" s="57">
        <f t="shared" si="205"/>
        <v>8.6532795427742428</v>
      </c>
      <c r="O946" s="57">
        <v>108.4</v>
      </c>
    </row>
    <row r="947" spans="1:15" ht="18" customHeight="1">
      <c r="A947" s="54" t="s">
        <v>968</v>
      </c>
      <c r="B947" s="56">
        <v>1674.8</v>
      </c>
      <c r="C947" s="56">
        <v>127.7</v>
      </c>
      <c r="D947" s="57">
        <f t="shared" si="198"/>
        <v>2131.183</v>
      </c>
      <c r="E947" s="57">
        <f t="shared" si="199"/>
        <v>2093.5</v>
      </c>
      <c r="F947" s="57">
        <v>125</v>
      </c>
      <c r="G947" s="57">
        <f t="shared" si="200"/>
        <v>2384.66590602</v>
      </c>
      <c r="H947" s="57">
        <f t="shared" si="201"/>
        <v>2337.9077510000002</v>
      </c>
      <c r="I947" s="57">
        <v>109.7</v>
      </c>
      <c r="J947" s="57">
        <f t="shared" si="202"/>
        <v>2667.4395891558511</v>
      </c>
      <c r="K947" s="57">
        <f t="shared" si="203"/>
        <v>2589.7471739377197</v>
      </c>
      <c r="L947" s="57">
        <v>108.6</v>
      </c>
      <c r="M947" s="57">
        <f t="shared" si="204"/>
        <v>2980.9971128611219</v>
      </c>
      <c r="N947" s="57">
        <f t="shared" si="205"/>
        <v>2894.1719542340988</v>
      </c>
      <c r="O947" s="57">
        <v>108.5</v>
      </c>
    </row>
    <row r="948" spans="1:15" ht="30" customHeight="1">
      <c r="A948" s="54" t="s">
        <v>969</v>
      </c>
      <c r="B948" s="56">
        <v>11248.7</v>
      </c>
      <c r="C948" s="56">
        <v>166.3</v>
      </c>
      <c r="D948" s="57">
        <f t="shared" si="198"/>
        <v>13948.097012462873</v>
      </c>
      <c r="E948" s="57">
        <f t="shared" si="199"/>
        <v>13701.470542694373</v>
      </c>
      <c r="F948" s="57">
        <v>121.80492450411489</v>
      </c>
      <c r="G948" s="57">
        <f t="shared" si="200"/>
        <v>15792.035437510465</v>
      </c>
      <c r="H948" s="57">
        <f t="shared" si="201"/>
        <v>15482.387683833789</v>
      </c>
      <c r="I948" s="57">
        <v>111</v>
      </c>
      <c r="J948" s="57">
        <f t="shared" si="202"/>
        <v>17794.781371695542</v>
      </c>
      <c r="K948" s="57">
        <f t="shared" si="203"/>
        <v>17276.486768636449</v>
      </c>
      <c r="L948" s="57">
        <v>109.4</v>
      </c>
      <c r="M948" s="57">
        <f t="shared" si="204"/>
        <v>20143.1586693182</v>
      </c>
      <c r="N948" s="57">
        <f t="shared" si="205"/>
        <v>19556.4647274934</v>
      </c>
      <c r="O948" s="57">
        <v>109.9</v>
      </c>
    </row>
    <row r="949" spans="1:15" ht="29.25" customHeight="1">
      <c r="A949" s="54" t="s">
        <v>970</v>
      </c>
      <c r="B949" s="56">
        <v>0</v>
      </c>
      <c r="C949" s="56">
        <v>0</v>
      </c>
      <c r="D949" s="57">
        <f t="shared" si="198"/>
        <v>0</v>
      </c>
      <c r="E949" s="57">
        <f t="shared" si="199"/>
        <v>0</v>
      </c>
      <c r="F949" s="57">
        <v>0</v>
      </c>
      <c r="G949" s="57">
        <f t="shared" si="200"/>
        <v>0</v>
      </c>
      <c r="H949" s="57">
        <f t="shared" si="201"/>
        <v>0</v>
      </c>
      <c r="I949" s="57">
        <v>0</v>
      </c>
      <c r="J949" s="57">
        <f t="shared" si="202"/>
        <v>0</v>
      </c>
      <c r="K949" s="57">
        <f t="shared" si="203"/>
        <v>0</v>
      </c>
      <c r="L949" s="57">
        <v>0</v>
      </c>
      <c r="M949" s="57">
        <f t="shared" si="204"/>
        <v>0</v>
      </c>
      <c r="N949" s="57">
        <f t="shared" si="205"/>
        <v>0</v>
      </c>
      <c r="O949" s="57">
        <v>0</v>
      </c>
    </row>
    <row r="950" spans="1:15" ht="18" customHeight="1">
      <c r="A950" s="54" t="s">
        <v>971</v>
      </c>
      <c r="B950" s="56">
        <v>161.6</v>
      </c>
      <c r="C950" s="56">
        <v>0</v>
      </c>
      <c r="D950" s="57">
        <f t="shared" si="198"/>
        <v>203.16836799999999</v>
      </c>
      <c r="E950" s="57">
        <f t="shared" si="199"/>
        <v>199.57599999999999</v>
      </c>
      <c r="F950" s="57">
        <v>123.5</v>
      </c>
      <c r="G950" s="57">
        <f t="shared" si="200"/>
        <v>226.71151848384</v>
      </c>
      <c r="H950" s="57">
        <f t="shared" si="201"/>
        <v>222.26619459200001</v>
      </c>
      <c r="I950" s="57">
        <v>109.4</v>
      </c>
      <c r="J950" s="57">
        <f t="shared" si="202"/>
        <v>258.03171476238253</v>
      </c>
      <c r="K950" s="57">
        <f t="shared" si="203"/>
        <v>250.5162279246432</v>
      </c>
      <c r="L950" s="57">
        <v>110.5</v>
      </c>
      <c r="M950" s="57">
        <f t="shared" si="204"/>
        <v>289.4264334975216</v>
      </c>
      <c r="N950" s="57">
        <f t="shared" si="205"/>
        <v>280.99653737623458</v>
      </c>
      <c r="O950" s="57">
        <v>108.9</v>
      </c>
    </row>
    <row r="951" spans="1:15" ht="30" customHeight="1">
      <c r="A951" s="54" t="s">
        <v>972</v>
      </c>
      <c r="B951" s="56">
        <v>179.5</v>
      </c>
      <c r="C951" s="56">
        <v>197.3</v>
      </c>
      <c r="D951" s="57">
        <f t="shared" si="198"/>
        <v>223.84547499999996</v>
      </c>
      <c r="E951" s="57">
        <f t="shared" si="199"/>
        <v>219.88749999999999</v>
      </c>
      <c r="F951" s="57">
        <v>122.5</v>
      </c>
      <c r="G951" s="57">
        <f t="shared" si="200"/>
        <v>251.15462294999998</v>
      </c>
      <c r="H951" s="57">
        <f t="shared" si="201"/>
        <v>246.23002249999999</v>
      </c>
      <c r="I951" s="57">
        <v>110</v>
      </c>
      <c r="J951" s="57">
        <f t="shared" si="202"/>
        <v>283.78212001743452</v>
      </c>
      <c r="K951" s="57">
        <f t="shared" si="203"/>
        <v>275.51662137615</v>
      </c>
      <c r="L951" s="57">
        <v>109.7</v>
      </c>
      <c r="M951" s="57">
        <f t="shared" si="204"/>
        <v>317.43300380910188</v>
      </c>
      <c r="N951" s="57">
        <f t="shared" si="205"/>
        <v>308.18738233893384</v>
      </c>
      <c r="O951" s="57">
        <v>108.6</v>
      </c>
    </row>
    <row r="952" spans="1:15" ht="18" customHeight="1">
      <c r="A952" s="54" t="s">
        <v>973</v>
      </c>
      <c r="B952" s="56">
        <v>152.6</v>
      </c>
      <c r="C952" s="56">
        <v>1192.2</v>
      </c>
      <c r="D952" s="57">
        <f t="shared" si="198"/>
        <v>195.89231479999995</v>
      </c>
      <c r="E952" s="57">
        <f t="shared" si="199"/>
        <v>192.42859999999996</v>
      </c>
      <c r="F952" s="57">
        <v>126.1</v>
      </c>
      <c r="G952" s="57">
        <f t="shared" si="200"/>
        <v>219.59136704450395</v>
      </c>
      <c r="H952" s="57">
        <f t="shared" si="201"/>
        <v>215.28565396519997</v>
      </c>
      <c r="I952" s="57">
        <v>109.9</v>
      </c>
      <c r="J952" s="57">
        <f t="shared" si="202"/>
        <v>248.797018861423</v>
      </c>
      <c r="K952" s="57">
        <f t="shared" si="203"/>
        <v>241.55050374895436</v>
      </c>
      <c r="L952" s="57">
        <v>110</v>
      </c>
      <c r="M952" s="57">
        <f t="shared" si="204"/>
        <v>280.34945679342871</v>
      </c>
      <c r="N952" s="57">
        <f t="shared" si="205"/>
        <v>272.18393863439678</v>
      </c>
      <c r="O952" s="57">
        <v>109.4</v>
      </c>
    </row>
    <row r="953" spans="1:15" ht="30" customHeight="1">
      <c r="A953" s="54" t="s">
        <v>974</v>
      </c>
      <c r="B953" s="56">
        <v>672.6</v>
      </c>
      <c r="C953" s="56">
        <v>141.80000000000001</v>
      </c>
      <c r="D953" s="57">
        <f t="shared" si="198"/>
        <v>852.45996600000001</v>
      </c>
      <c r="E953" s="57">
        <f t="shared" si="199"/>
        <v>837.38699999999994</v>
      </c>
      <c r="F953" s="57">
        <v>124.5</v>
      </c>
      <c r="G953" s="57">
        <f t="shared" si="200"/>
        <v>951.24302686008014</v>
      </c>
      <c r="H953" s="57">
        <f t="shared" si="201"/>
        <v>932.59120280400009</v>
      </c>
      <c r="I953" s="57">
        <v>109.4</v>
      </c>
      <c r="J953" s="57">
        <f t="shared" si="202"/>
        <v>1082.6572510208002</v>
      </c>
      <c r="K953" s="57">
        <f t="shared" si="203"/>
        <v>1051.1235446803885</v>
      </c>
      <c r="L953" s="57">
        <v>110.5</v>
      </c>
      <c r="M953" s="57">
        <f t="shared" si="204"/>
        <v>1226.6506654065668</v>
      </c>
      <c r="N953" s="57">
        <f t="shared" si="205"/>
        <v>1190.9229761228803</v>
      </c>
      <c r="O953" s="57">
        <v>110</v>
      </c>
    </row>
    <row r="954" spans="1:15" ht="44.25" customHeight="1">
      <c r="A954" s="54" t="s">
        <v>975</v>
      </c>
      <c r="B954" s="56">
        <v>329.9</v>
      </c>
      <c r="C954" s="56">
        <v>138.30000000000001</v>
      </c>
      <c r="D954" s="57">
        <f t="shared" si="198"/>
        <v>414.08850059999997</v>
      </c>
      <c r="E954" s="57">
        <f t="shared" si="199"/>
        <v>406.76669999999996</v>
      </c>
      <c r="F954" s="57">
        <v>123.3</v>
      </c>
      <c r="G954" s="57">
        <f t="shared" si="200"/>
        <v>464.60729767319992</v>
      </c>
      <c r="H954" s="57">
        <f t="shared" si="201"/>
        <v>455.49735065999994</v>
      </c>
      <c r="I954" s="57">
        <v>110</v>
      </c>
      <c r="J954" s="57">
        <f t="shared" si="202"/>
        <v>524.96443171392525</v>
      </c>
      <c r="K954" s="57">
        <f t="shared" si="203"/>
        <v>509.67420554750032</v>
      </c>
      <c r="L954" s="57">
        <v>109.7</v>
      </c>
      <c r="M954" s="57">
        <f t="shared" si="204"/>
        <v>597.48826795520404</v>
      </c>
      <c r="N954" s="57">
        <f t="shared" si="205"/>
        <v>580.08569704388742</v>
      </c>
      <c r="O954" s="57">
        <v>110.5</v>
      </c>
    </row>
    <row r="955" spans="1:15" ht="30" customHeight="1">
      <c r="A955" s="54" t="s">
        <v>976</v>
      </c>
      <c r="B955" s="56">
        <v>23.5</v>
      </c>
      <c r="C955" s="56">
        <v>39.6</v>
      </c>
      <c r="D955" s="57">
        <f t="shared" si="198"/>
        <v>30.071211000000002</v>
      </c>
      <c r="E955" s="57">
        <f t="shared" si="199"/>
        <v>29.539500000000004</v>
      </c>
      <c r="F955" s="57">
        <v>125.7</v>
      </c>
      <c r="G955" s="57">
        <f t="shared" si="200"/>
        <v>33.893261918100002</v>
      </c>
      <c r="H955" s="57">
        <f t="shared" si="201"/>
        <v>33.228688155</v>
      </c>
      <c r="I955" s="57">
        <v>110.5</v>
      </c>
      <c r="J955" s="57">
        <f t="shared" si="202"/>
        <v>38.017055095675232</v>
      </c>
      <c r="K955" s="57">
        <f t="shared" si="203"/>
        <v>36.909762228810905</v>
      </c>
      <c r="L955" s="57">
        <v>108.9</v>
      </c>
      <c r="M955" s="57">
        <f t="shared" si="204"/>
        <v>42.955850723154406</v>
      </c>
      <c r="N955" s="57">
        <f t="shared" si="205"/>
        <v>41.704709439955735</v>
      </c>
      <c r="O955" s="57">
        <v>109.7</v>
      </c>
    </row>
    <row r="956" spans="1:15" ht="18" customHeight="1">
      <c r="A956" s="54" t="s">
        <v>977</v>
      </c>
      <c r="B956" s="56">
        <v>200.6</v>
      </c>
      <c r="C956" s="56">
        <v>128.5</v>
      </c>
      <c r="D956" s="57">
        <f t="shared" si="198"/>
        <v>255.87613239999999</v>
      </c>
      <c r="E956" s="57">
        <f t="shared" si="199"/>
        <v>251.3518</v>
      </c>
      <c r="F956" s="57">
        <v>125.3</v>
      </c>
      <c r="G956" s="57">
        <f t="shared" si="200"/>
        <v>286.31003958765598</v>
      </c>
      <c r="H956" s="57">
        <f t="shared" si="201"/>
        <v>280.69611724279997</v>
      </c>
      <c r="I956" s="57">
        <v>109.7</v>
      </c>
      <c r="J956" s="57">
        <f t="shared" si="202"/>
        <v>320.26068408196022</v>
      </c>
      <c r="K956" s="57">
        <f t="shared" si="203"/>
        <v>310.93270299219438</v>
      </c>
      <c r="L956" s="57">
        <v>108.6</v>
      </c>
      <c r="M956" s="57">
        <f t="shared" si="204"/>
        <v>359.22680151421235</v>
      </c>
      <c r="N956" s="57">
        <f t="shared" si="205"/>
        <v>348.7638849652547</v>
      </c>
      <c r="O956" s="57">
        <v>108.9</v>
      </c>
    </row>
    <row r="957" spans="1:15" ht="30" customHeight="1">
      <c r="A957" s="54" t="s">
        <v>978</v>
      </c>
      <c r="B957" s="56">
        <v>148.5</v>
      </c>
      <c r="C957" s="56">
        <v>0</v>
      </c>
      <c r="D957" s="57">
        <f t="shared" si="198"/>
        <v>182.91933</v>
      </c>
      <c r="E957" s="57">
        <f t="shared" si="199"/>
        <v>179.685</v>
      </c>
      <c r="F957" s="57">
        <v>121</v>
      </c>
      <c r="G957" s="57">
        <f t="shared" si="200"/>
        <v>203.1831333774</v>
      </c>
      <c r="H957" s="57">
        <f t="shared" si="201"/>
        <v>199.19915037000001</v>
      </c>
      <c r="I957" s="57">
        <v>108.9</v>
      </c>
      <c r="J957" s="57">
        <f t="shared" si="202"/>
        <v>228.95081835232187</v>
      </c>
      <c r="K957" s="57">
        <f t="shared" si="203"/>
        <v>222.2823479148756</v>
      </c>
      <c r="L957" s="57">
        <v>109.4</v>
      </c>
      <c r="M957" s="57">
        <f t="shared" si="204"/>
        <v>256.09980639254013</v>
      </c>
      <c r="N957" s="57">
        <f t="shared" si="205"/>
        <v>248.64058873062152</v>
      </c>
      <c r="O957" s="57">
        <v>108.6</v>
      </c>
    </row>
    <row r="958" spans="1:15" ht="18" customHeight="1">
      <c r="A958" s="54" t="s">
        <v>979</v>
      </c>
      <c r="B958" s="56">
        <v>328.5</v>
      </c>
      <c r="C958" s="56">
        <v>131.5</v>
      </c>
      <c r="D958" s="57">
        <f t="shared" si="198"/>
        <v>441.42515999999995</v>
      </c>
      <c r="E958" s="57">
        <f t="shared" si="199"/>
        <v>433.62</v>
      </c>
      <c r="F958" s="57">
        <v>132</v>
      </c>
      <c r="G958" s="57">
        <f t="shared" si="200"/>
        <v>488.97547823519994</v>
      </c>
      <c r="H958" s="57">
        <f t="shared" si="201"/>
        <v>479.38772375999991</v>
      </c>
      <c r="I958" s="57">
        <v>108.6</v>
      </c>
      <c r="J958" s="57">
        <f t="shared" si="202"/>
        <v>554.00921684048149</v>
      </c>
      <c r="K958" s="57">
        <f t="shared" si="203"/>
        <v>537.87302605871992</v>
      </c>
      <c r="L958" s="57">
        <v>110</v>
      </c>
      <c r="M958" s="57">
        <f t="shared" si="204"/>
        <v>624.26866572019139</v>
      </c>
      <c r="N958" s="57">
        <f t="shared" si="205"/>
        <v>606.08608322348675</v>
      </c>
      <c r="O958" s="57">
        <v>109.4</v>
      </c>
    </row>
    <row r="959" spans="1:15" ht="45.75" customHeight="1">
      <c r="A959" s="54" t="s">
        <v>980</v>
      </c>
      <c r="B959" s="56">
        <v>197.6</v>
      </c>
      <c r="C959" s="56">
        <v>257.60000000000002</v>
      </c>
      <c r="D959" s="57">
        <f t="shared" si="198"/>
        <v>239.37659199999999</v>
      </c>
      <c r="E959" s="57">
        <f t="shared" si="199"/>
        <v>235.14399999999998</v>
      </c>
      <c r="F959" s="57">
        <v>119</v>
      </c>
      <c r="G959" s="57">
        <f t="shared" si="200"/>
        <v>267.84804385248003</v>
      </c>
      <c r="H959" s="57">
        <f t="shared" si="201"/>
        <v>262.59612142399999</v>
      </c>
      <c r="I959" s="57">
        <v>109.7</v>
      </c>
      <c r="J959" s="57">
        <f t="shared" si="202"/>
        <v>304.85125111070016</v>
      </c>
      <c r="K959" s="57">
        <f t="shared" si="203"/>
        <v>295.97208845699043</v>
      </c>
      <c r="L959" s="57">
        <v>110.5</v>
      </c>
      <c r="M959" s="57">
        <f t="shared" si="204"/>
        <v>345.39646750842331</v>
      </c>
      <c r="N959" s="57">
        <f t="shared" si="205"/>
        <v>335.33637622177019</v>
      </c>
      <c r="O959" s="57">
        <v>110</v>
      </c>
    </row>
    <row r="960" spans="1:15" ht="30" customHeight="1">
      <c r="A960" s="54" t="s">
        <v>981</v>
      </c>
      <c r="B960" s="56">
        <v>660.7</v>
      </c>
      <c r="C960" s="56">
        <v>87.9</v>
      </c>
      <c r="D960" s="57">
        <f t="shared" si="198"/>
        <v>820.56297200000006</v>
      </c>
      <c r="E960" s="57">
        <f t="shared" si="199"/>
        <v>806.05400000000009</v>
      </c>
      <c r="F960" s="57">
        <v>122</v>
      </c>
      <c r="G960" s="57">
        <f t="shared" si="200"/>
        <v>911.46493803816008</v>
      </c>
      <c r="H960" s="57">
        <f t="shared" si="201"/>
        <v>893.59307650800008</v>
      </c>
      <c r="I960" s="57">
        <v>108.9</v>
      </c>
      <c r="J960" s="57">
        <f t="shared" si="202"/>
        <v>1046.7719080899251</v>
      </c>
      <c r="K960" s="57">
        <f t="shared" si="203"/>
        <v>1016.2834059125485</v>
      </c>
      <c r="L960" s="57">
        <v>111.5</v>
      </c>
      <c r="M960" s="57">
        <f t="shared" si="204"/>
        <v>1191.3834471925481</v>
      </c>
      <c r="N960" s="57">
        <f t="shared" si="205"/>
        <v>1156.6829584393672</v>
      </c>
      <c r="O960" s="57">
        <v>110.5</v>
      </c>
    </row>
    <row r="961" spans="1:15" ht="18" customHeight="1">
      <c r="A961" s="54" t="s">
        <v>982</v>
      </c>
      <c r="B961" s="56">
        <v>4603.8</v>
      </c>
      <c r="C961" s="56">
        <v>371</v>
      </c>
      <c r="D961" s="57">
        <f t="shared" si="198"/>
        <v>5825.1814132374129</v>
      </c>
      <c r="E961" s="57">
        <f t="shared" si="199"/>
        <v>5722.1821348108178</v>
      </c>
      <c r="F961" s="57">
        <v>124.29258731506184</v>
      </c>
      <c r="G961" s="57">
        <f t="shared" si="200"/>
        <v>6452.6699550713474</v>
      </c>
      <c r="H961" s="57">
        <f t="shared" si="201"/>
        <v>6326.14701477583</v>
      </c>
      <c r="I961" s="57">
        <v>108.6</v>
      </c>
      <c r="J961" s="57">
        <f t="shared" si="202"/>
        <v>7310.8750590958361</v>
      </c>
      <c r="K961" s="57">
        <f t="shared" si="203"/>
        <v>7097.9369505784825</v>
      </c>
      <c r="L961" s="57">
        <v>110</v>
      </c>
      <c r="M961" s="57">
        <f t="shared" si="204"/>
        <v>8260.6308380229766</v>
      </c>
      <c r="N961" s="57">
        <f t="shared" si="205"/>
        <v>8020.0299398281322</v>
      </c>
      <c r="O961" s="57">
        <v>109.7</v>
      </c>
    </row>
    <row r="962" spans="1:15" ht="44.25" customHeight="1">
      <c r="A962" s="54" t="s">
        <v>983</v>
      </c>
      <c r="B962" s="56">
        <v>15746.3</v>
      </c>
      <c r="C962" s="56">
        <v>216.5</v>
      </c>
      <c r="D962" s="57">
        <f t="shared" si="198"/>
        <v>19973.047816399998</v>
      </c>
      <c r="E962" s="57">
        <f t="shared" si="199"/>
        <v>19619.889799999997</v>
      </c>
      <c r="F962" s="57">
        <v>124.6</v>
      </c>
      <c r="G962" s="57">
        <f t="shared" si="200"/>
        <v>22287.524597364431</v>
      </c>
      <c r="H962" s="57">
        <f t="shared" si="201"/>
        <v>21850.5143111416</v>
      </c>
      <c r="I962" s="57">
        <v>109.4</v>
      </c>
      <c r="J962" s="57">
        <f t="shared" si="202"/>
        <v>25366.546120490329</v>
      </c>
      <c r="K962" s="57">
        <f t="shared" si="203"/>
        <v>24627.714680087698</v>
      </c>
      <c r="L962" s="57">
        <v>110.5</v>
      </c>
      <c r="M962" s="57">
        <f t="shared" si="204"/>
        <v>28740.296754515544</v>
      </c>
      <c r="N962" s="57">
        <f t="shared" si="205"/>
        <v>27903.200732539361</v>
      </c>
      <c r="O962" s="57">
        <v>110</v>
      </c>
    </row>
    <row r="963" spans="1:15" ht="30" customHeight="1">
      <c r="A963" s="54" t="s">
        <v>984</v>
      </c>
      <c r="B963" s="56">
        <v>401.6</v>
      </c>
      <c r="C963" s="56">
        <v>470.8</v>
      </c>
      <c r="D963" s="57">
        <f t="shared" si="198"/>
        <v>504.90356800000001</v>
      </c>
      <c r="E963" s="57">
        <f t="shared" si="199"/>
        <v>495.97600000000006</v>
      </c>
      <c r="F963" s="57">
        <v>123.5</v>
      </c>
      <c r="G963" s="57">
        <f t="shared" si="200"/>
        <v>564.95679837791988</v>
      </c>
      <c r="H963" s="57">
        <f t="shared" si="201"/>
        <v>553.87921409599994</v>
      </c>
      <c r="I963" s="57">
        <v>109.7</v>
      </c>
      <c r="J963" s="57">
        <f t="shared" si="202"/>
        <v>655.80750112507314</v>
      </c>
      <c r="K963" s="57">
        <f t="shared" si="203"/>
        <v>636.70631177191569</v>
      </c>
      <c r="L963" s="57">
        <v>112.7</v>
      </c>
      <c r="M963" s="57">
        <f t="shared" si="204"/>
        <v>735.59959978696077</v>
      </c>
      <c r="N963" s="57">
        <f t="shared" si="205"/>
        <v>714.17436872520466</v>
      </c>
      <c r="O963" s="57">
        <v>108.9</v>
      </c>
    </row>
    <row r="964" spans="1:15" ht="30" customHeight="1">
      <c r="A964" s="54" t="s">
        <v>985</v>
      </c>
      <c r="B964" s="56">
        <v>268</v>
      </c>
      <c r="C964" s="56">
        <v>0</v>
      </c>
      <c r="D964" s="57">
        <f t="shared" si="198"/>
        <v>334.20940000000002</v>
      </c>
      <c r="E964" s="57">
        <f t="shared" si="199"/>
        <v>328.3</v>
      </c>
      <c r="F964" s="57">
        <v>122.5</v>
      </c>
      <c r="G964" s="57">
        <f t="shared" si="200"/>
        <v>371.23311733200006</v>
      </c>
      <c r="H964" s="57">
        <f t="shared" si="201"/>
        <v>363.95403660000005</v>
      </c>
      <c r="I964" s="57">
        <v>108.9</v>
      </c>
      <c r="J964" s="57">
        <f t="shared" si="202"/>
        <v>420.60712193715602</v>
      </c>
      <c r="K964" s="57">
        <f t="shared" si="203"/>
        <v>408.35642906520008</v>
      </c>
      <c r="L964" s="57">
        <v>110</v>
      </c>
      <c r="M964" s="57">
        <f t="shared" si="204"/>
        <v>470.48271445646395</v>
      </c>
      <c r="N964" s="57">
        <f t="shared" si="205"/>
        <v>456.77933442375144</v>
      </c>
      <c r="O964" s="57">
        <v>108.6</v>
      </c>
    </row>
    <row r="965" spans="1:15" ht="18" customHeight="1">
      <c r="A965" s="54" t="s">
        <v>986</v>
      </c>
      <c r="B965" s="56">
        <v>118.1</v>
      </c>
      <c r="C965" s="56">
        <v>94.2</v>
      </c>
      <c r="D965" s="57">
        <f t="shared" si="198"/>
        <v>151.60473379999996</v>
      </c>
      <c r="E965" s="57">
        <f t="shared" si="199"/>
        <v>148.92409999999998</v>
      </c>
      <c r="F965" s="57">
        <v>126.1</v>
      </c>
      <c r="G965" s="57">
        <f t="shared" si="200"/>
        <v>167.93559572493595</v>
      </c>
      <c r="H965" s="57">
        <f t="shared" si="201"/>
        <v>164.64274090679996</v>
      </c>
      <c r="I965" s="57">
        <v>108.6</v>
      </c>
      <c r="J965" s="57">
        <f t="shared" si="202"/>
        <v>191.13589827433586</v>
      </c>
      <c r="K965" s="57">
        <f t="shared" si="203"/>
        <v>185.56883327605422</v>
      </c>
      <c r="L965" s="57">
        <v>110.5</v>
      </c>
      <c r="M965" s="57">
        <f t="shared" si="204"/>
        <v>215.37575289348712</v>
      </c>
      <c r="N965" s="57">
        <f t="shared" si="205"/>
        <v>209.10267271212342</v>
      </c>
      <c r="O965" s="57">
        <v>109.4</v>
      </c>
    </row>
    <row r="966" spans="1:15" ht="30" customHeight="1">
      <c r="A966" s="54" t="s">
        <v>987</v>
      </c>
      <c r="B966" s="56">
        <v>85.1</v>
      </c>
      <c r="C966" s="56">
        <v>0</v>
      </c>
      <c r="D966" s="57">
        <f t="shared" si="198"/>
        <v>107.85659099999999</v>
      </c>
      <c r="E966" s="57">
        <f t="shared" si="199"/>
        <v>105.94949999999999</v>
      </c>
      <c r="F966" s="57">
        <v>124.5</v>
      </c>
      <c r="G966" s="57">
        <f t="shared" si="200"/>
        <v>120.35501276508001</v>
      </c>
      <c r="H966" s="57">
        <f t="shared" si="201"/>
        <v>117.99511055400001</v>
      </c>
      <c r="I966" s="57">
        <v>109.4</v>
      </c>
      <c r="J966" s="57">
        <f t="shared" si="202"/>
        <v>135.99033247339156</v>
      </c>
      <c r="K966" s="57">
        <f t="shared" si="203"/>
        <v>132.02944900329277</v>
      </c>
      <c r="L966" s="57">
        <v>109.7</v>
      </c>
      <c r="M966" s="57">
        <f t="shared" si="204"/>
        <v>154.07704669235264</v>
      </c>
      <c r="N966" s="57">
        <f t="shared" si="205"/>
        <v>149.58936572073071</v>
      </c>
      <c r="O966" s="57">
        <v>110</v>
      </c>
    </row>
    <row r="967" spans="1:15" ht="29.25" customHeight="1">
      <c r="A967" s="54" t="s">
        <v>988</v>
      </c>
      <c r="B967" s="56">
        <v>415.4</v>
      </c>
      <c r="C967" s="56">
        <v>123.1</v>
      </c>
      <c r="D967" s="57">
        <f t="shared" si="198"/>
        <v>521.40758759999994</v>
      </c>
      <c r="E967" s="57">
        <f t="shared" si="199"/>
        <v>512.18819999999994</v>
      </c>
      <c r="F967" s="57">
        <v>123.3</v>
      </c>
      <c r="G967" s="57">
        <f t="shared" si="200"/>
        <v>585.01931328719979</v>
      </c>
      <c r="H967" s="57">
        <f t="shared" si="201"/>
        <v>573.54834635999987</v>
      </c>
      <c r="I967" s="57">
        <v>110</v>
      </c>
      <c r="J967" s="57">
        <f t="shared" si="202"/>
        <v>656.19861313485342</v>
      </c>
      <c r="K967" s="57">
        <f t="shared" si="203"/>
        <v>637.08603216976053</v>
      </c>
      <c r="L967" s="57">
        <v>108.9</v>
      </c>
      <c r="M967" s="57">
        <f t="shared" si="204"/>
        <v>746.85245153943356</v>
      </c>
      <c r="N967" s="57">
        <f t="shared" si="205"/>
        <v>725.0994675140131</v>
      </c>
      <c r="O967" s="57">
        <v>110.5</v>
      </c>
    </row>
    <row r="968" spans="1:15" ht="30" customHeight="1">
      <c r="A968" s="54" t="s">
        <v>989</v>
      </c>
      <c r="B968" s="56">
        <v>301.5</v>
      </c>
      <c r="C968" s="56">
        <v>71.8</v>
      </c>
      <c r="D968" s="57">
        <f t="shared" si="198"/>
        <v>385.80723899999998</v>
      </c>
      <c r="E968" s="57">
        <f t="shared" si="199"/>
        <v>378.9855</v>
      </c>
      <c r="F968" s="57">
        <v>125.7</v>
      </c>
      <c r="G968" s="57">
        <f t="shared" si="200"/>
        <v>430.51458185531999</v>
      </c>
      <c r="H968" s="57">
        <f t="shared" si="201"/>
        <v>422.07311946599998</v>
      </c>
      <c r="I968" s="57">
        <v>109.4</v>
      </c>
      <c r="J968" s="57">
        <f t="shared" si="202"/>
        <v>481.5650009717238</v>
      </c>
      <c r="K968" s="57">
        <f t="shared" si="203"/>
        <v>467.53883589487748</v>
      </c>
      <c r="L968" s="57">
        <v>108.6</v>
      </c>
      <c r="M968" s="57">
        <f t="shared" si="204"/>
        <v>544.12511024796038</v>
      </c>
      <c r="N968" s="57">
        <f t="shared" si="205"/>
        <v>528.27680606598096</v>
      </c>
      <c r="O968" s="57">
        <v>109.7</v>
      </c>
    </row>
    <row r="969" spans="1:15" ht="42.75" customHeight="1">
      <c r="A969" s="54" t="s">
        <v>990</v>
      </c>
      <c r="B969" s="56">
        <v>528.79999999999995</v>
      </c>
      <c r="C969" s="56">
        <v>107.4</v>
      </c>
      <c r="D969" s="57">
        <f t="shared" si="198"/>
        <v>674.51295519999996</v>
      </c>
      <c r="E969" s="57">
        <f t="shared" si="199"/>
        <v>662.58640000000003</v>
      </c>
      <c r="F969" s="57">
        <v>125.3</v>
      </c>
      <c r="G969" s="57">
        <f t="shared" si="200"/>
        <v>756.80353573440004</v>
      </c>
      <c r="H969" s="57">
        <f t="shared" si="201"/>
        <v>741.96425072</v>
      </c>
      <c r="I969" s="57">
        <v>110</v>
      </c>
      <c r="J969" s="57">
        <f t="shared" si="202"/>
        <v>852.7813601362368</v>
      </c>
      <c r="K969" s="57">
        <f t="shared" si="203"/>
        <v>827.94306809343368</v>
      </c>
      <c r="L969" s="57">
        <v>109.4</v>
      </c>
      <c r="M969" s="57">
        <f t="shared" si="204"/>
        <v>956.53926822401274</v>
      </c>
      <c r="N969" s="57">
        <f t="shared" si="205"/>
        <v>928.67890118836192</v>
      </c>
      <c r="O969" s="57">
        <v>108.9</v>
      </c>
    </row>
    <row r="970" spans="1:15" ht="30" customHeight="1">
      <c r="A970" s="54" t="s">
        <v>991</v>
      </c>
      <c r="B970" s="56">
        <v>408.4</v>
      </c>
      <c r="C970" s="56">
        <v>128.30000000000001</v>
      </c>
      <c r="D970" s="57">
        <f t="shared" si="198"/>
        <v>507.21646399999992</v>
      </c>
      <c r="E970" s="57">
        <f t="shared" si="199"/>
        <v>498.24799999999993</v>
      </c>
      <c r="F970" s="57">
        <v>122</v>
      </c>
      <c r="G970" s="57">
        <f t="shared" si="200"/>
        <v>571.6836765743999</v>
      </c>
      <c r="H970" s="57">
        <f t="shared" si="201"/>
        <v>560.47419271999991</v>
      </c>
      <c r="I970" s="57">
        <v>110.5</v>
      </c>
      <c r="J970" s="57">
        <f t="shared" si="202"/>
        <v>647.71760555879519</v>
      </c>
      <c r="K970" s="57">
        <f t="shared" si="203"/>
        <v>628.85204423183995</v>
      </c>
      <c r="L970" s="57">
        <v>110</v>
      </c>
      <c r="M970" s="57">
        <f t="shared" si="204"/>
        <v>724.52395922595713</v>
      </c>
      <c r="N970" s="57">
        <f t="shared" si="205"/>
        <v>703.42131963685154</v>
      </c>
      <c r="O970" s="57">
        <v>108.6</v>
      </c>
    </row>
    <row r="971" spans="1:15" ht="45.75" customHeight="1">
      <c r="A971" s="54" t="s">
        <v>992</v>
      </c>
      <c r="B971" s="56">
        <v>682</v>
      </c>
      <c r="C971" s="56">
        <v>101.5</v>
      </c>
      <c r="D971" s="57">
        <f t="shared" si="198"/>
        <v>865.06789599999991</v>
      </c>
      <c r="E971" s="57">
        <f t="shared" si="199"/>
        <v>849.77199999999993</v>
      </c>
      <c r="F971" s="57">
        <v>124.6</v>
      </c>
      <c r="G971" s="57">
        <f t="shared" si="200"/>
        <v>967.95907155023986</v>
      </c>
      <c r="H971" s="57">
        <f t="shared" si="201"/>
        <v>948.97948191199987</v>
      </c>
      <c r="I971" s="57">
        <v>109.7</v>
      </c>
      <c r="J971" s="57">
        <f t="shared" si="202"/>
        <v>1101.6826172849055</v>
      </c>
      <c r="K971" s="57">
        <f t="shared" si="203"/>
        <v>1069.5947740630152</v>
      </c>
      <c r="L971" s="57">
        <v>110.5</v>
      </c>
      <c r="M971" s="57">
        <f t="shared" si="204"/>
        <v>1241.3980068089775</v>
      </c>
      <c r="N971" s="57">
        <f t="shared" si="205"/>
        <v>1205.2407833096868</v>
      </c>
      <c r="O971" s="57">
        <v>109.4</v>
      </c>
    </row>
    <row r="972" spans="1:15" ht="30" customHeight="1">
      <c r="A972" s="54" t="s">
        <v>993</v>
      </c>
      <c r="B972" s="56">
        <v>572.4</v>
      </c>
      <c r="C972" s="56">
        <v>178</v>
      </c>
      <c r="D972" s="57">
        <f t="shared" si="198"/>
        <v>726.04818719999992</v>
      </c>
      <c r="E972" s="57">
        <f t="shared" si="199"/>
        <v>713.21039999999994</v>
      </c>
      <c r="F972" s="57">
        <v>124.6</v>
      </c>
      <c r="G972" s="57">
        <f t="shared" si="200"/>
        <v>806.47980537801607</v>
      </c>
      <c r="H972" s="57">
        <f t="shared" si="201"/>
        <v>790.66647586080001</v>
      </c>
      <c r="I972" s="57">
        <v>108.9</v>
      </c>
      <c r="J972" s="57">
        <f t="shared" si="202"/>
        <v>911.24959689467414</v>
      </c>
      <c r="K972" s="57">
        <f t="shared" si="203"/>
        <v>884.70834649968367</v>
      </c>
      <c r="L972" s="57">
        <v>109.7</v>
      </c>
      <c r="M972" s="57">
        <f t="shared" si="204"/>
        <v>1017.4283999248416</v>
      </c>
      <c r="N972" s="57">
        <f t="shared" si="205"/>
        <v>987.79456303382688</v>
      </c>
      <c r="O972" s="57">
        <v>108.4</v>
      </c>
    </row>
    <row r="973" spans="1:15" ht="18" customHeight="1">
      <c r="A973" s="54" t="s">
        <v>994</v>
      </c>
      <c r="B973" s="56">
        <v>119.3</v>
      </c>
      <c r="C973" s="56">
        <v>146</v>
      </c>
      <c r="D973" s="57">
        <f t="shared" si="198"/>
        <v>149.987539</v>
      </c>
      <c r="E973" s="57">
        <f t="shared" si="199"/>
        <v>147.3355</v>
      </c>
      <c r="F973" s="57">
        <v>123.5</v>
      </c>
      <c r="G973" s="57">
        <f t="shared" si="200"/>
        <v>166.14419670108001</v>
      </c>
      <c r="H973" s="57">
        <f t="shared" si="201"/>
        <v>162.88646735399999</v>
      </c>
      <c r="I973" s="57">
        <v>108.6</v>
      </c>
      <c r="J973" s="57">
        <f t="shared" si="202"/>
        <v>188.24137486232365</v>
      </c>
      <c r="K973" s="57">
        <f t="shared" si="203"/>
        <v>182.758616371188</v>
      </c>
      <c r="L973" s="57">
        <v>110</v>
      </c>
      <c r="M973" s="57">
        <f t="shared" si="204"/>
        <v>210.36914847738979</v>
      </c>
      <c r="N973" s="57">
        <f t="shared" si="205"/>
        <v>204.24189172562117</v>
      </c>
      <c r="O973" s="57">
        <v>108.5</v>
      </c>
    </row>
    <row r="974" spans="1:15" ht="18" customHeight="1">
      <c r="A974" s="54" t="s">
        <v>995</v>
      </c>
      <c r="B974" s="56">
        <v>387</v>
      </c>
      <c r="C974" s="56">
        <v>173.5</v>
      </c>
      <c r="D974" s="57">
        <f t="shared" si="198"/>
        <v>482.60834999999997</v>
      </c>
      <c r="E974" s="57">
        <f t="shared" si="199"/>
        <v>474.07499999999999</v>
      </c>
      <c r="F974" s="57">
        <v>122.5</v>
      </c>
      <c r="G974" s="57">
        <f t="shared" si="200"/>
        <v>540.00978714900009</v>
      </c>
      <c r="H974" s="57">
        <f t="shared" si="201"/>
        <v>529.42135995000001</v>
      </c>
      <c r="I974" s="57">
        <v>109.7</v>
      </c>
      <c r="J974" s="57">
        <f t="shared" si="202"/>
        <v>614.61213924363437</v>
      </c>
      <c r="K974" s="57">
        <f t="shared" si="203"/>
        <v>596.71081479964505</v>
      </c>
      <c r="L974" s="57">
        <v>110.5</v>
      </c>
      <c r="M974" s="57">
        <f t="shared" si="204"/>
        <v>695.72250325961681</v>
      </c>
      <c r="N974" s="57">
        <f t="shared" si="205"/>
        <v>675.45874102875416</v>
      </c>
      <c r="O974" s="57">
        <v>109.9</v>
      </c>
    </row>
    <row r="975" spans="1:15" ht="42" customHeight="1">
      <c r="A975" s="54" t="s">
        <v>996</v>
      </c>
      <c r="B975" s="56">
        <v>264.5</v>
      </c>
      <c r="C975" s="56">
        <v>213.1</v>
      </c>
      <c r="D975" s="57">
        <f t="shared" si="198"/>
        <v>339.53812099999993</v>
      </c>
      <c r="E975" s="57">
        <f t="shared" si="199"/>
        <v>333.53449999999998</v>
      </c>
      <c r="F975" s="57">
        <v>126.1</v>
      </c>
      <c r="G975" s="57">
        <f t="shared" si="200"/>
        <v>377.15215404437998</v>
      </c>
      <c r="H975" s="57">
        <f t="shared" si="201"/>
        <v>369.75701376899997</v>
      </c>
      <c r="I975" s="57">
        <v>108.9</v>
      </c>
      <c r="J975" s="57">
        <f t="shared" si="202"/>
        <v>426.14799037628541</v>
      </c>
      <c r="K975" s="57">
        <f t="shared" si="203"/>
        <v>413.73591298668487</v>
      </c>
      <c r="L975" s="57">
        <v>109.7</v>
      </c>
      <c r="M975" s="57">
        <f t="shared" si="204"/>
        <v>481.50887580606866</v>
      </c>
      <c r="N975" s="57">
        <f t="shared" si="205"/>
        <v>467.48434544278513</v>
      </c>
      <c r="O975" s="57">
        <v>109.7</v>
      </c>
    </row>
    <row r="976" spans="1:15" ht="30" customHeight="1">
      <c r="A976" s="54" t="s">
        <v>997</v>
      </c>
      <c r="B976" s="56">
        <v>298.2</v>
      </c>
      <c r="C976" s="56">
        <v>122.5</v>
      </c>
      <c r="D976" s="57">
        <f t="shared" si="198"/>
        <v>377.94166200000001</v>
      </c>
      <c r="E976" s="57">
        <f t="shared" si="199"/>
        <v>371.25900000000001</v>
      </c>
      <c r="F976" s="57">
        <v>124.5</v>
      </c>
      <c r="G976" s="57">
        <f t="shared" si="200"/>
        <v>418.65353783064006</v>
      </c>
      <c r="H976" s="57">
        <f t="shared" si="201"/>
        <v>410.44464493200002</v>
      </c>
      <c r="I976" s="57">
        <v>108.6</v>
      </c>
      <c r="J976" s="57">
        <f t="shared" si="202"/>
        <v>469.59111377849405</v>
      </c>
      <c r="K976" s="57">
        <f t="shared" si="203"/>
        <v>455.91370269756703</v>
      </c>
      <c r="L976" s="57">
        <v>108.9</v>
      </c>
      <c r="M976" s="57">
        <f t="shared" si="204"/>
        <v>526.7262645919235</v>
      </c>
      <c r="N976" s="57">
        <f t="shared" si="205"/>
        <v>511.38472290478006</v>
      </c>
      <c r="O976" s="57">
        <v>108.9</v>
      </c>
    </row>
    <row r="977" spans="1:15" ht="46.5" customHeight="1">
      <c r="A977" s="54" t="s">
        <v>998</v>
      </c>
      <c r="B977" s="56">
        <v>512.29999999999995</v>
      </c>
      <c r="C977" s="56">
        <v>148.69999999999999</v>
      </c>
      <c r="D977" s="57">
        <f t="shared" si="198"/>
        <v>643.03588619999994</v>
      </c>
      <c r="E977" s="57">
        <f t="shared" si="199"/>
        <v>631.66589999999997</v>
      </c>
      <c r="F977" s="57">
        <v>123.3</v>
      </c>
      <c r="G977" s="57">
        <f t="shared" si="200"/>
        <v>717.5508846928559</v>
      </c>
      <c r="H977" s="57">
        <f t="shared" si="201"/>
        <v>703.48125950279996</v>
      </c>
      <c r="I977" s="57">
        <v>109.4</v>
      </c>
      <c r="J977" s="57">
        <f t="shared" si="202"/>
        <v>802.63806859973465</v>
      </c>
      <c r="K977" s="57">
        <f t="shared" si="203"/>
        <v>779.26026077644144</v>
      </c>
      <c r="L977" s="57">
        <v>108.6</v>
      </c>
      <c r="M977" s="57">
        <f t="shared" si="204"/>
        <v>897.81489077429103</v>
      </c>
      <c r="N977" s="57">
        <f t="shared" si="205"/>
        <v>871.66494249931168</v>
      </c>
      <c r="O977" s="57">
        <v>108.6</v>
      </c>
    </row>
    <row r="978" spans="1:15" ht="35.25" customHeight="1">
      <c r="A978" s="54" t="s">
        <v>999</v>
      </c>
      <c r="B978" s="56">
        <v>270</v>
      </c>
      <c r="C978" s="56">
        <v>147.5</v>
      </c>
      <c r="D978" s="57">
        <f t="shared" si="198"/>
        <v>345.49901999999997</v>
      </c>
      <c r="E978" s="57">
        <f t="shared" si="199"/>
        <v>339.39</v>
      </c>
      <c r="F978" s="57">
        <v>125.7</v>
      </c>
      <c r="G978" s="57">
        <f t="shared" si="200"/>
        <v>386.59267343879998</v>
      </c>
      <c r="H978" s="57">
        <f t="shared" si="201"/>
        <v>379.01242493999996</v>
      </c>
      <c r="I978" s="57">
        <v>109.7</v>
      </c>
      <c r="J978" s="57">
        <f t="shared" si="202"/>
        <v>435.62035628430857</v>
      </c>
      <c r="K978" s="57">
        <f t="shared" si="203"/>
        <v>422.93238474204719</v>
      </c>
      <c r="L978" s="57">
        <v>109.4</v>
      </c>
      <c r="M978" s="57">
        <f t="shared" si="204"/>
        <v>490.86572986828463</v>
      </c>
      <c r="N978" s="57">
        <f t="shared" si="205"/>
        <v>476.56866977503364</v>
      </c>
      <c r="O978" s="57">
        <v>109.4</v>
      </c>
    </row>
    <row r="979" spans="1:15" ht="30" customHeight="1">
      <c r="A979" s="54" t="s">
        <v>1000</v>
      </c>
      <c r="B979" s="56">
        <v>388.4</v>
      </c>
      <c r="C979" s="56">
        <v>101.4</v>
      </c>
      <c r="D979" s="57">
        <f t="shared" si="198"/>
        <v>495.42517359999999</v>
      </c>
      <c r="E979" s="57">
        <f t="shared" si="199"/>
        <v>486.66519999999997</v>
      </c>
      <c r="F979" s="57">
        <v>125.3</v>
      </c>
      <c r="G979" s="57">
        <f t="shared" si="200"/>
        <v>550.308374331408</v>
      </c>
      <c r="H979" s="57">
        <f t="shared" si="201"/>
        <v>539.51801405039998</v>
      </c>
      <c r="I979" s="57">
        <v>108.9</v>
      </c>
      <c r="J979" s="57">
        <f t="shared" si="202"/>
        <v>623.4993881174853</v>
      </c>
      <c r="K979" s="57">
        <f t="shared" si="203"/>
        <v>605.33921176454885</v>
      </c>
      <c r="L979" s="57">
        <v>110</v>
      </c>
      <c r="M979" s="57">
        <f t="shared" si="204"/>
        <v>706.42480673711077</v>
      </c>
      <c r="N979" s="57">
        <f t="shared" si="205"/>
        <v>685.84932692923383</v>
      </c>
      <c r="O979" s="57">
        <v>110</v>
      </c>
    </row>
    <row r="980" spans="1:15" ht="30" customHeight="1">
      <c r="A980" s="54" t="s">
        <v>1001</v>
      </c>
      <c r="B980" s="56">
        <v>347</v>
      </c>
      <c r="C980" s="56">
        <v>154.9</v>
      </c>
      <c r="D980" s="57">
        <f t="shared" si="198"/>
        <v>427.42765999999995</v>
      </c>
      <c r="E980" s="57">
        <f t="shared" si="199"/>
        <v>419.87</v>
      </c>
      <c r="F980" s="57">
        <v>121</v>
      </c>
      <c r="G980" s="57">
        <f t="shared" si="200"/>
        <v>473.47016753519995</v>
      </c>
      <c r="H980" s="57">
        <f t="shared" si="201"/>
        <v>464.18643875999993</v>
      </c>
      <c r="I980" s="57">
        <v>108.6</v>
      </c>
      <c r="J980" s="57">
        <f t="shared" si="202"/>
        <v>538.88007118018788</v>
      </c>
      <c r="K980" s="57">
        <f t="shared" si="203"/>
        <v>523.18453512639599</v>
      </c>
      <c r="L980" s="57">
        <v>110.5</v>
      </c>
      <c r="M980" s="57">
        <f t="shared" si="204"/>
        <v>613.3263530137308</v>
      </c>
      <c r="N980" s="57">
        <f t="shared" si="205"/>
        <v>595.4624786541076</v>
      </c>
      <c r="O980" s="57">
        <v>110.5</v>
      </c>
    </row>
    <row r="981" spans="1:15" ht="30" customHeight="1">
      <c r="A981" s="54" t="s">
        <v>1002</v>
      </c>
      <c r="B981" s="56">
        <v>190.1</v>
      </c>
      <c r="C981" s="56">
        <v>62.6</v>
      </c>
      <c r="D981" s="57">
        <f t="shared" si="198"/>
        <v>255.44877600000001</v>
      </c>
      <c r="E981" s="57">
        <f t="shared" si="199"/>
        <v>250.93200000000002</v>
      </c>
      <c r="F981" s="57">
        <v>132</v>
      </c>
      <c r="G981" s="57">
        <f t="shared" si="200"/>
        <v>285.05018016288</v>
      </c>
      <c r="H981" s="57">
        <f t="shared" si="201"/>
        <v>279.46096094400002</v>
      </c>
      <c r="I981" s="57">
        <v>109.4</v>
      </c>
      <c r="J981" s="57">
        <f t="shared" si="202"/>
        <v>327.36587940805953</v>
      </c>
      <c r="K981" s="57">
        <f t="shared" si="203"/>
        <v>317.83095088161122</v>
      </c>
      <c r="L981" s="57">
        <v>111.5</v>
      </c>
      <c r="M981" s="57">
        <f t="shared" si="204"/>
        <v>369.89398080196059</v>
      </c>
      <c r="N981" s="57">
        <f t="shared" si="205"/>
        <v>359.12036971064134</v>
      </c>
      <c r="O981" s="57">
        <v>109.7</v>
      </c>
    </row>
    <row r="982" spans="1:15" ht="18" customHeight="1">
      <c r="A982" s="54" t="s">
        <v>1003</v>
      </c>
      <c r="B982" s="56">
        <v>471</v>
      </c>
      <c r="C982" s="56">
        <v>227.8</v>
      </c>
      <c r="D982" s="57">
        <f t="shared" si="198"/>
        <v>570.57881999999995</v>
      </c>
      <c r="E982" s="57">
        <f t="shared" si="199"/>
        <v>560.49</v>
      </c>
      <c r="F982" s="57">
        <v>119</v>
      </c>
      <c r="G982" s="57">
        <f t="shared" si="200"/>
        <v>640.18943603999992</v>
      </c>
      <c r="H982" s="57">
        <f t="shared" si="201"/>
        <v>627.6367019999999</v>
      </c>
      <c r="I982" s="57">
        <v>110</v>
      </c>
      <c r="J982" s="57">
        <f t="shared" si="202"/>
        <v>725.33463103331985</v>
      </c>
      <c r="K982" s="57">
        <f t="shared" si="203"/>
        <v>704.20837964399993</v>
      </c>
      <c r="L982" s="57">
        <v>110</v>
      </c>
      <c r="M982" s="57">
        <f t="shared" si="204"/>
        <v>813.58609559114382</v>
      </c>
      <c r="N982" s="57">
        <f t="shared" si="205"/>
        <v>789.88941319528533</v>
      </c>
      <c r="O982" s="57">
        <v>108.9</v>
      </c>
    </row>
    <row r="983" spans="1:15" ht="30" customHeight="1">
      <c r="A983" s="54" t="s">
        <v>1004</v>
      </c>
      <c r="B983" s="56">
        <v>360</v>
      </c>
      <c r="C983" s="56">
        <v>319.7</v>
      </c>
      <c r="D983" s="57">
        <f t="shared" si="198"/>
        <v>447.10559999999998</v>
      </c>
      <c r="E983" s="57">
        <f t="shared" si="199"/>
        <v>439.2</v>
      </c>
      <c r="F983" s="57">
        <v>122</v>
      </c>
      <c r="G983" s="57">
        <f t="shared" si="200"/>
        <v>501.65248320000001</v>
      </c>
      <c r="H983" s="57">
        <f t="shared" si="201"/>
        <v>491.81615999999997</v>
      </c>
      <c r="I983" s="57">
        <f t="shared" ref="I983:I994" si="206">I501</f>
        <v>110</v>
      </c>
      <c r="J983" s="57">
        <f t="shared" si="202"/>
        <v>570.95577375408004</v>
      </c>
      <c r="K983" s="57">
        <f t="shared" si="203"/>
        <v>554.32599393600003</v>
      </c>
      <c r="L983" s="57">
        <v>110.5</v>
      </c>
      <c r="M983" s="57">
        <f t="shared" si="204"/>
        <v>638.65970940583884</v>
      </c>
      <c r="N983" s="57">
        <f t="shared" si="205"/>
        <v>620.05797029693088</v>
      </c>
      <c r="O983" s="57">
        <v>108.6</v>
      </c>
    </row>
    <row r="984" spans="1:15" ht="18" customHeight="1">
      <c r="A984" s="54" t="s">
        <v>1005</v>
      </c>
      <c r="B984" s="56">
        <v>782.9</v>
      </c>
      <c r="C984" s="56">
        <v>108.5</v>
      </c>
      <c r="D984" s="57">
        <f t="shared" si="198"/>
        <v>991.29322398187696</v>
      </c>
      <c r="E984" s="57">
        <f t="shared" si="199"/>
        <v>973.7654459546925</v>
      </c>
      <c r="F984" s="57">
        <v>124.37928802588996</v>
      </c>
      <c r="G984" s="57">
        <f t="shared" si="200"/>
        <v>1112.230997307666</v>
      </c>
      <c r="H984" s="57">
        <f t="shared" si="201"/>
        <v>1090.4225463800647</v>
      </c>
      <c r="I984" s="57">
        <f t="shared" si="206"/>
        <v>110</v>
      </c>
      <c r="J984" s="57">
        <f t="shared" si="202"/>
        <v>1291.0888639847117</v>
      </c>
      <c r="K984" s="57">
        <f t="shared" si="203"/>
        <v>1253.4843339657396</v>
      </c>
      <c r="L984" s="57">
        <v>112.7</v>
      </c>
      <c r="M984" s="57">
        <f t="shared" si="204"/>
        <v>1454.8247537152531</v>
      </c>
      <c r="N984" s="57">
        <f t="shared" si="205"/>
        <v>1412.4512171992747</v>
      </c>
      <c r="O984" s="57">
        <v>109.4</v>
      </c>
    </row>
    <row r="985" spans="1:15" ht="18" customHeight="1">
      <c r="A985" s="54" t="s">
        <v>1006</v>
      </c>
      <c r="B985" s="56">
        <v>280.89999999999998</v>
      </c>
      <c r="C985" s="56">
        <v>217.4</v>
      </c>
      <c r="D985" s="57">
        <f t="shared" si="198"/>
        <v>356.30142519999993</v>
      </c>
      <c r="E985" s="57">
        <f t="shared" si="199"/>
        <v>350.00139999999993</v>
      </c>
      <c r="F985" s="57">
        <v>124.6</v>
      </c>
      <c r="G985" s="57">
        <f t="shared" si="200"/>
        <v>401.58733634291997</v>
      </c>
      <c r="H985" s="57">
        <f t="shared" si="201"/>
        <v>393.71307484599993</v>
      </c>
      <c r="I985" s="57">
        <f t="shared" si="206"/>
        <v>110.5</v>
      </c>
      <c r="J985" s="57">
        <f t="shared" si="202"/>
        <v>454.99845207652834</v>
      </c>
      <c r="K985" s="57">
        <f t="shared" si="203"/>
        <v>441.74606997721196</v>
      </c>
      <c r="L985" s="57">
        <f t="shared" ref="L985:L994" si="207">L53</f>
        <v>110</v>
      </c>
      <c r="M985" s="57">
        <f t="shared" si="204"/>
        <v>515.51324620270657</v>
      </c>
      <c r="N985" s="57">
        <f t="shared" si="205"/>
        <v>500.49829728418115</v>
      </c>
      <c r="O985" s="57">
        <v>110</v>
      </c>
    </row>
    <row r="986" spans="1:15" ht="29.25" customHeight="1">
      <c r="A986" s="54" t="s">
        <v>1007</v>
      </c>
      <c r="B986" s="56">
        <v>4</v>
      </c>
      <c r="C986" s="56">
        <v>9.1</v>
      </c>
      <c r="D986" s="57">
        <f t="shared" si="198"/>
        <v>5.0289200000000003</v>
      </c>
      <c r="E986" s="57">
        <f t="shared" si="199"/>
        <v>4.9400000000000004</v>
      </c>
      <c r="F986" s="57">
        <v>123.5</v>
      </c>
      <c r="G986" s="57">
        <f t="shared" si="200"/>
        <v>5.6270597448000004</v>
      </c>
      <c r="H986" s="57">
        <f t="shared" si="201"/>
        <v>5.5167252400000004</v>
      </c>
      <c r="I986" s="57">
        <f t="shared" si="206"/>
        <v>109.7</v>
      </c>
      <c r="J986" s="57">
        <f t="shared" si="202"/>
        <v>6.4044380485441206</v>
      </c>
      <c r="K986" s="57">
        <f t="shared" si="203"/>
        <v>6.2179010180040004</v>
      </c>
      <c r="L986" s="57">
        <f t="shared" si="207"/>
        <v>110.5</v>
      </c>
      <c r="M986" s="57">
        <f t="shared" si="204"/>
        <v>7.2892111649504905</v>
      </c>
      <c r="N986" s="57">
        <f t="shared" si="205"/>
        <v>7.0769040436412531</v>
      </c>
      <c r="O986" s="57">
        <v>110.5</v>
      </c>
    </row>
    <row r="987" spans="1:15" ht="30" customHeight="1">
      <c r="A987" s="54" t="s">
        <v>1008</v>
      </c>
      <c r="B987" s="56">
        <v>816.6</v>
      </c>
      <c r="C987" s="56">
        <v>110.8</v>
      </c>
      <c r="D987" s="57">
        <f t="shared" si="198"/>
        <v>1014.184536</v>
      </c>
      <c r="E987" s="57">
        <f t="shared" si="199"/>
        <v>996.25199999999995</v>
      </c>
      <c r="F987" s="57">
        <v>122</v>
      </c>
      <c r="G987" s="57">
        <f t="shared" si="200"/>
        <v>1126.5358988980799</v>
      </c>
      <c r="H987" s="57">
        <f t="shared" si="201"/>
        <v>1104.4469597039999</v>
      </c>
      <c r="I987" s="57">
        <f t="shared" si="206"/>
        <v>108.9</v>
      </c>
      <c r="J987" s="57">
        <f t="shared" si="202"/>
        <v>1272.8841775239293</v>
      </c>
      <c r="K987" s="57">
        <f t="shared" si="203"/>
        <v>1235.8098810911936</v>
      </c>
      <c r="L987" s="57">
        <f t="shared" si="207"/>
        <v>109.7</v>
      </c>
      <c r="M987" s="57">
        <f t="shared" si="204"/>
        <v>1438.2445610260631</v>
      </c>
      <c r="N987" s="57">
        <f t="shared" si="205"/>
        <v>1396.3539427437506</v>
      </c>
      <c r="O987" s="57">
        <v>109.7</v>
      </c>
    </row>
    <row r="988" spans="1:15" ht="40.5" customHeight="1">
      <c r="A988" s="54" t="s">
        <v>1009</v>
      </c>
      <c r="B988" s="56">
        <v>320.60000000000002</v>
      </c>
      <c r="C988" s="56">
        <v>140.6</v>
      </c>
      <c r="D988" s="57">
        <f t="shared" si="198"/>
        <v>401.43608400000005</v>
      </c>
      <c r="E988" s="57">
        <f t="shared" si="199"/>
        <v>394.33800000000002</v>
      </c>
      <c r="F988" s="57">
        <v>123</v>
      </c>
      <c r="G988" s="57">
        <f t="shared" si="200"/>
        <v>470.884526532</v>
      </c>
      <c r="H988" s="57">
        <f t="shared" si="201"/>
        <v>461.65149660000003</v>
      </c>
      <c r="I988" s="57">
        <f t="shared" si="206"/>
        <v>115</v>
      </c>
      <c r="J988" s="57">
        <f t="shared" si="202"/>
        <v>528.17704687514845</v>
      </c>
      <c r="K988" s="57">
        <f t="shared" si="203"/>
        <v>512.79324939334799</v>
      </c>
      <c r="L988" s="57">
        <f t="shared" si="207"/>
        <v>108.9</v>
      </c>
      <c r="M988" s="57">
        <f t="shared" si="204"/>
        <v>592.44034816844771</v>
      </c>
      <c r="N988" s="57">
        <f t="shared" si="205"/>
        <v>575.18480404703666</v>
      </c>
      <c r="O988" s="57">
        <f t="shared" ref="O988:O994" si="208">O53</f>
        <v>108.9</v>
      </c>
    </row>
    <row r="989" spans="1:15" ht="30" customHeight="1">
      <c r="A989" s="54" t="s">
        <v>1010</v>
      </c>
      <c r="B989" s="56">
        <v>1392.9</v>
      </c>
      <c r="C989" s="56">
        <v>116.3</v>
      </c>
      <c r="D989" s="57">
        <f t="shared" ref="D989:D994" si="209">E989*101.8/100</f>
        <v>1758.2855280000001</v>
      </c>
      <c r="E989" s="57">
        <f t="shared" ref="E989:E994" si="210">B989*F989/100</f>
        <v>1727.1960000000001</v>
      </c>
      <c r="F989" s="57">
        <v>124</v>
      </c>
      <c r="G989" s="57">
        <f t="shared" ref="G989:G994" si="211">H989*102/100</f>
        <v>1972.7963624160004</v>
      </c>
      <c r="H989" s="57">
        <f t="shared" ref="H989:H994" si="212">D989*I989/100</f>
        <v>1934.1140808000002</v>
      </c>
      <c r="I989" s="57">
        <f t="shared" si="206"/>
        <v>110</v>
      </c>
      <c r="J989" s="57">
        <f t="shared" ref="J989:J994" si="213">K989*103/100</f>
        <v>2206.7305550712895</v>
      </c>
      <c r="K989" s="57">
        <f t="shared" ref="K989:K994" si="214">G989*L989/100</f>
        <v>2142.4568495837761</v>
      </c>
      <c r="L989" s="57">
        <f t="shared" si="207"/>
        <v>108.6</v>
      </c>
      <c r="M989" s="57">
        <f t="shared" ref="M989:M994" si="215">N989*103/100</f>
        <v>2468.4046642916433</v>
      </c>
      <c r="N989" s="57">
        <f t="shared" ref="N989:N994" si="216">J989*O989/100</f>
        <v>2396.5093828074205</v>
      </c>
      <c r="O989" s="57">
        <f t="shared" si="208"/>
        <v>108.6</v>
      </c>
    </row>
    <row r="990" spans="1:15" ht="30" customHeight="1">
      <c r="A990" s="54" t="s">
        <v>1011</v>
      </c>
      <c r="B990" s="56">
        <v>303.8</v>
      </c>
      <c r="C990" s="56">
        <v>128.80000000000001</v>
      </c>
      <c r="D990" s="57">
        <f t="shared" si="209"/>
        <v>385.34842640000005</v>
      </c>
      <c r="E990" s="57">
        <f t="shared" si="210"/>
        <v>378.53480000000002</v>
      </c>
      <c r="F990" s="57">
        <v>124.6</v>
      </c>
      <c r="G990" s="57">
        <f t="shared" si="211"/>
        <v>440.22204231936007</v>
      </c>
      <c r="H990" s="57">
        <f t="shared" si="212"/>
        <v>431.59023756800008</v>
      </c>
      <c r="I990" s="57">
        <f t="shared" si="206"/>
        <v>112</v>
      </c>
      <c r="J990" s="57">
        <f t="shared" si="213"/>
        <v>496.05100172630142</v>
      </c>
      <c r="K990" s="57">
        <f t="shared" si="214"/>
        <v>481.60291429737998</v>
      </c>
      <c r="L990" s="57">
        <f t="shared" si="207"/>
        <v>109.4</v>
      </c>
      <c r="M990" s="57">
        <f t="shared" si="215"/>
        <v>558.96018976523101</v>
      </c>
      <c r="N990" s="57">
        <f t="shared" si="216"/>
        <v>542.67979588857384</v>
      </c>
      <c r="O990" s="57">
        <f t="shared" si="208"/>
        <v>109.4</v>
      </c>
    </row>
    <row r="991" spans="1:15" ht="30" customHeight="1">
      <c r="A991" s="54" t="s">
        <v>1012</v>
      </c>
      <c r="B991" s="56">
        <v>271.2</v>
      </c>
      <c r="C991" s="56">
        <v>149.80000000000001</v>
      </c>
      <c r="D991" s="57">
        <f t="shared" si="209"/>
        <v>343.99767359999998</v>
      </c>
      <c r="E991" s="57">
        <f t="shared" si="210"/>
        <v>337.91519999999997</v>
      </c>
      <c r="F991" s="57">
        <v>124.6</v>
      </c>
      <c r="G991" s="57">
        <f t="shared" si="211"/>
        <v>421.05315248639999</v>
      </c>
      <c r="H991" s="57">
        <f t="shared" si="212"/>
        <v>412.79720831999998</v>
      </c>
      <c r="I991" s="57">
        <f t="shared" si="206"/>
        <v>120</v>
      </c>
      <c r="J991" s="57">
        <f t="shared" si="213"/>
        <v>477.05322176709126</v>
      </c>
      <c r="K991" s="57">
        <f t="shared" si="214"/>
        <v>463.15846773504001</v>
      </c>
      <c r="L991" s="57">
        <f t="shared" si="207"/>
        <v>110</v>
      </c>
      <c r="M991" s="57">
        <f t="shared" si="215"/>
        <v>540.50130026211446</v>
      </c>
      <c r="N991" s="57">
        <f t="shared" si="216"/>
        <v>524.75854394380042</v>
      </c>
      <c r="O991" s="57">
        <f t="shared" si="208"/>
        <v>110</v>
      </c>
    </row>
    <row r="992" spans="1:15" ht="29.25" customHeight="1">
      <c r="A992" s="54" t="s">
        <v>1013</v>
      </c>
      <c r="B992" s="56">
        <v>749</v>
      </c>
      <c r="C992" s="56">
        <v>119.4</v>
      </c>
      <c r="D992" s="57">
        <f t="shared" si="209"/>
        <v>941.66526999999996</v>
      </c>
      <c r="E992" s="57">
        <f t="shared" si="210"/>
        <v>925.01499999999999</v>
      </c>
      <c r="F992" s="57">
        <v>123.5</v>
      </c>
      <c r="G992" s="57">
        <f t="shared" si="211"/>
        <v>1056.5484329399997</v>
      </c>
      <c r="H992" s="57">
        <f t="shared" si="212"/>
        <v>1035.8317969999998</v>
      </c>
      <c r="I992" s="57">
        <f t="shared" si="206"/>
        <v>110</v>
      </c>
      <c r="J992" s="57">
        <f t="shared" si="213"/>
        <v>1202.5105989506606</v>
      </c>
      <c r="K992" s="57">
        <f t="shared" si="214"/>
        <v>1167.4860183986996</v>
      </c>
      <c r="L992" s="57">
        <f t="shared" si="207"/>
        <v>110.5</v>
      </c>
      <c r="M992" s="57">
        <f t="shared" si="215"/>
        <v>1368.6374381956944</v>
      </c>
      <c r="N992" s="57">
        <f t="shared" si="216"/>
        <v>1328.7742118404799</v>
      </c>
      <c r="O992" s="57">
        <f t="shared" si="208"/>
        <v>110.5</v>
      </c>
    </row>
    <row r="993" spans="1:15" ht="30" customHeight="1">
      <c r="A993" s="54" t="s">
        <v>1014</v>
      </c>
      <c r="B993" s="56">
        <v>82475.199999999997</v>
      </c>
      <c r="C993" s="56">
        <v>162.5</v>
      </c>
      <c r="D993" s="57">
        <f t="shared" si="209"/>
        <v>102850.69816</v>
      </c>
      <c r="E993" s="57">
        <f t="shared" si="210"/>
        <v>101032.12</v>
      </c>
      <c r="F993" s="57">
        <v>122.5</v>
      </c>
      <c r="G993" s="57">
        <f t="shared" si="211"/>
        <v>115083.76019915041</v>
      </c>
      <c r="H993" s="57">
        <f t="shared" si="212"/>
        <v>112827.21588152001</v>
      </c>
      <c r="I993" s="57">
        <f t="shared" si="206"/>
        <v>109.7</v>
      </c>
      <c r="J993" s="57">
        <f t="shared" si="213"/>
        <v>130034.29148662204</v>
      </c>
      <c r="K993" s="57">
        <f t="shared" si="214"/>
        <v>126246.88493846801</v>
      </c>
      <c r="L993" s="57">
        <f t="shared" si="207"/>
        <v>109.7</v>
      </c>
      <c r="M993" s="57">
        <f t="shared" si="215"/>
        <v>146927.04629364912</v>
      </c>
      <c r="N993" s="57">
        <f t="shared" si="216"/>
        <v>142647.61776082439</v>
      </c>
      <c r="O993" s="57">
        <f t="shared" si="208"/>
        <v>109.7</v>
      </c>
    </row>
    <row r="994" spans="1:15" ht="30" customHeight="1">
      <c r="A994" s="54" t="s">
        <v>1015</v>
      </c>
      <c r="B994" s="56">
        <v>0.8</v>
      </c>
      <c r="C994" s="56">
        <v>100</v>
      </c>
      <c r="D994" s="57">
        <f t="shared" si="209"/>
        <v>1.0269583999999998</v>
      </c>
      <c r="E994" s="57">
        <f t="shared" si="210"/>
        <v>1.0087999999999999</v>
      </c>
      <c r="F994" s="57">
        <v>126.1</v>
      </c>
      <c r="G994" s="57">
        <f t="shared" si="211"/>
        <v>1.1407248515519999</v>
      </c>
      <c r="H994" s="57">
        <f t="shared" si="212"/>
        <v>1.1183576975999998</v>
      </c>
      <c r="I994" s="57">
        <f t="shared" si="206"/>
        <v>108.9</v>
      </c>
      <c r="J994" s="57">
        <f t="shared" si="213"/>
        <v>1.2924412568084158</v>
      </c>
      <c r="K994" s="57">
        <f t="shared" si="214"/>
        <v>1.2547973367071998</v>
      </c>
      <c r="L994" s="57">
        <f t="shared" si="207"/>
        <v>110</v>
      </c>
      <c r="M994" s="57">
        <f t="shared" si="215"/>
        <v>1.4496925845242958</v>
      </c>
      <c r="N994" s="57">
        <f t="shared" si="216"/>
        <v>1.4074685286643649</v>
      </c>
      <c r="O994" s="57">
        <f t="shared" si="208"/>
        <v>108.9</v>
      </c>
    </row>
    <row r="995" spans="1:15" ht="25.5" customHeight="1">
      <c r="A995" s="684" t="s">
        <v>1016</v>
      </c>
      <c r="B995" s="685"/>
      <c r="C995" s="685"/>
      <c r="D995" s="685"/>
      <c r="E995" s="685"/>
      <c r="F995" s="685"/>
      <c r="G995" s="685"/>
      <c r="H995" s="685"/>
      <c r="I995" s="685"/>
      <c r="J995" s="685"/>
      <c r="K995" s="685"/>
      <c r="L995" s="685"/>
      <c r="M995" s="685"/>
      <c r="N995" s="685"/>
      <c r="O995" s="686"/>
    </row>
    <row r="996" spans="1:15" ht="18" customHeight="1">
      <c r="A996" s="51" t="s">
        <v>58</v>
      </c>
      <c r="B996" s="52">
        <v>1063090.8</v>
      </c>
      <c r="C996" s="52">
        <v>93.8</v>
      </c>
      <c r="D996" s="53">
        <f>SUM(D997:D1277)</f>
        <v>1281029.2247037222</v>
      </c>
      <c r="E996" s="53">
        <f>SUM(E997:E1277)</f>
        <v>1258378.4132649533</v>
      </c>
      <c r="F996" s="53">
        <f>E996/B996*100</f>
        <v>118.36979618908876</v>
      </c>
      <c r="G996" s="53">
        <f>SUM(G997:G1277)</f>
        <v>1429984.8919106906</v>
      </c>
      <c r="H996" s="53">
        <f>SUM(H997:H1277)</f>
        <v>1401945.9724614613</v>
      </c>
      <c r="I996" s="53">
        <f>H996/D996*100</f>
        <v>109.43903116540568</v>
      </c>
      <c r="J996" s="53">
        <f>SUM(J997:J1277)</f>
        <v>1619356.6010355125</v>
      </c>
      <c r="K996" s="53">
        <f>SUM(K997:K1277)</f>
        <v>1572190.8747917598</v>
      </c>
      <c r="L996" s="53">
        <f>K996/G996*100</f>
        <v>109.94457939279758</v>
      </c>
      <c r="M996" s="53">
        <f>SUM(M997:M1277)</f>
        <v>1820128.1876720369</v>
      </c>
      <c r="N996" s="53">
        <f>SUM(N997:N1277)</f>
        <v>1767114.7453126579</v>
      </c>
      <c r="O996" s="53">
        <f>N996/J996*100</f>
        <v>109.12449698742452</v>
      </c>
    </row>
    <row r="997" spans="1:15" ht="46.5" customHeight="1">
      <c r="A997" s="54" t="s">
        <v>1017</v>
      </c>
      <c r="B997" s="56">
        <v>7878.9</v>
      </c>
      <c r="C997" s="56">
        <v>112.9</v>
      </c>
      <c r="D997" s="57">
        <f t="shared" ref="D997:D1060" si="217">E997*101.8/100</f>
        <v>9384.2426340000002</v>
      </c>
      <c r="E997" s="57">
        <f>B997*F997/100</f>
        <v>9218.3130000000001</v>
      </c>
      <c r="F997" s="58">
        <v>117</v>
      </c>
      <c r="G997" s="57">
        <f t="shared" ref="G997:G1060" si="218">H997*102/100</f>
        <v>10471.68867042792</v>
      </c>
      <c r="H997" s="57">
        <f t="shared" ref="H997:H1060" si="219">D997*I997/100</f>
        <v>10266.361441596</v>
      </c>
      <c r="I997" s="57">
        <v>109.4</v>
      </c>
      <c r="J997" s="57">
        <f t="shared" ref="J997:J1060" si="220">K997*103/100</f>
        <v>11864.423263594832</v>
      </c>
      <c r="K997" s="57">
        <f t="shared" ref="K997:K1060" si="221">G997*L997/100</f>
        <v>11518.857537470711</v>
      </c>
      <c r="L997" s="57">
        <v>110</v>
      </c>
      <c r="M997" s="57">
        <f t="shared" ref="M997:M1060" si="222">N997*103/100</f>
        <v>13307.967642076415</v>
      </c>
      <c r="N997" s="57">
        <f t="shared" ref="N997:N1060" si="223">J997*O997/100</f>
        <v>12920.356934054773</v>
      </c>
      <c r="O997" s="57">
        <v>108.9</v>
      </c>
    </row>
    <row r="998" spans="1:15" ht="30" customHeight="1">
      <c r="A998" s="54" t="s">
        <v>1018</v>
      </c>
      <c r="B998" s="56">
        <v>2951.2</v>
      </c>
      <c r="C998" s="56">
        <v>100.6</v>
      </c>
      <c r="D998" s="57">
        <f t="shared" si="217"/>
        <v>3527.073558399999</v>
      </c>
      <c r="E998" s="57">
        <f t="shared" ref="E998:E1061" si="224">B998*F998/100</f>
        <v>3464.7087999999994</v>
      </c>
      <c r="F998" s="58">
        <v>117.39999999999999</v>
      </c>
      <c r="G998" s="57">
        <f t="shared" si="218"/>
        <v>3957.3765325247987</v>
      </c>
      <c r="H998" s="57">
        <f t="shared" si="219"/>
        <v>3879.7809142399988</v>
      </c>
      <c r="I998" s="57">
        <v>110</v>
      </c>
      <c r="J998" s="57">
        <f t="shared" si="220"/>
        <v>4504.0881004930998</v>
      </c>
      <c r="K998" s="57">
        <f t="shared" si="221"/>
        <v>4372.9010684399027</v>
      </c>
      <c r="L998" s="57">
        <v>110.5</v>
      </c>
      <c r="M998" s="57">
        <f t="shared" si="222"/>
        <v>5038.1828674495709</v>
      </c>
      <c r="N998" s="57">
        <f t="shared" si="223"/>
        <v>4891.4396771355059</v>
      </c>
      <c r="O998" s="57">
        <v>108.6</v>
      </c>
    </row>
    <row r="999" spans="1:15" ht="18" customHeight="1">
      <c r="A999" s="54" t="s">
        <v>1019</v>
      </c>
      <c r="B999" s="56">
        <v>470.1</v>
      </c>
      <c r="C999" s="56">
        <v>101.2</v>
      </c>
      <c r="D999" s="57">
        <f t="shared" si="217"/>
        <v>558.00305879999996</v>
      </c>
      <c r="E999" s="57">
        <f t="shared" si="224"/>
        <v>548.13660000000004</v>
      </c>
      <c r="F999" s="58">
        <v>116.6</v>
      </c>
      <c r="G999" s="57">
        <f t="shared" si="218"/>
        <v>628.92524757347996</v>
      </c>
      <c r="H999" s="57">
        <f t="shared" si="219"/>
        <v>616.59337997399996</v>
      </c>
      <c r="I999" s="57">
        <v>110.5</v>
      </c>
      <c r="J999" s="57">
        <f t="shared" si="220"/>
        <v>710.62892648575075</v>
      </c>
      <c r="K999" s="57">
        <f t="shared" si="221"/>
        <v>689.93099658810752</v>
      </c>
      <c r="L999" s="57">
        <v>109.7</v>
      </c>
      <c r="M999" s="57">
        <f t="shared" si="222"/>
        <v>800.75088694267367</v>
      </c>
      <c r="N999" s="57">
        <f t="shared" si="223"/>
        <v>777.42804557541137</v>
      </c>
      <c r="O999" s="57">
        <v>109.4</v>
      </c>
    </row>
    <row r="1000" spans="1:15" ht="30" customHeight="1">
      <c r="A1000" s="54" t="s">
        <v>1020</v>
      </c>
      <c r="B1000" s="56">
        <v>12939.5</v>
      </c>
      <c r="C1000" s="56">
        <v>102.3</v>
      </c>
      <c r="D1000" s="57">
        <f t="shared" si="217"/>
        <v>15411.720870000001</v>
      </c>
      <c r="E1000" s="57">
        <f t="shared" si="224"/>
        <v>15139.215</v>
      </c>
      <c r="F1000" s="58">
        <v>117</v>
      </c>
      <c r="G1000" s="57">
        <f t="shared" si="218"/>
        <v>17244.790950277802</v>
      </c>
      <c r="H1000" s="57">
        <f t="shared" si="219"/>
        <v>16906.657794390001</v>
      </c>
      <c r="I1000" s="57">
        <v>109.7</v>
      </c>
      <c r="J1000" s="57">
        <f t="shared" si="220"/>
        <v>19342.964665198106</v>
      </c>
      <c r="K1000" s="57">
        <f t="shared" si="221"/>
        <v>18779.577344852529</v>
      </c>
      <c r="L1000" s="57">
        <v>108.9</v>
      </c>
      <c r="M1000" s="57">
        <f t="shared" si="222"/>
        <v>21915.578965669454</v>
      </c>
      <c r="N1000" s="57">
        <f t="shared" si="223"/>
        <v>21277.261131717918</v>
      </c>
      <c r="O1000" s="57">
        <v>110</v>
      </c>
    </row>
    <row r="1001" spans="1:15" ht="30" customHeight="1">
      <c r="A1001" s="54" t="s">
        <v>1021</v>
      </c>
      <c r="B1001" s="56">
        <v>2841.9</v>
      </c>
      <c r="C1001" s="56">
        <v>108.2</v>
      </c>
      <c r="D1001" s="57">
        <f t="shared" si="217"/>
        <v>3543.9913950000005</v>
      </c>
      <c r="E1001" s="57">
        <f t="shared" si="224"/>
        <v>3481.3275000000008</v>
      </c>
      <c r="F1001" s="58">
        <v>122.50000000000001</v>
      </c>
      <c r="G1001" s="57">
        <f t="shared" si="218"/>
        <v>3936.5947617381007</v>
      </c>
      <c r="H1001" s="57">
        <f t="shared" si="219"/>
        <v>3859.4066291550007</v>
      </c>
      <c r="I1001" s="57">
        <v>108.9</v>
      </c>
      <c r="J1001" s="57">
        <f t="shared" si="220"/>
        <v>4403.3961685850045</v>
      </c>
      <c r="K1001" s="57">
        <f t="shared" si="221"/>
        <v>4275.1419112475769</v>
      </c>
      <c r="L1001" s="57">
        <v>108.6</v>
      </c>
      <c r="M1001" s="57">
        <f t="shared" si="222"/>
        <v>5011.7253492750224</v>
      </c>
      <c r="N1001" s="57">
        <f t="shared" si="223"/>
        <v>4865.7527662864295</v>
      </c>
      <c r="O1001" s="57">
        <v>110.5</v>
      </c>
    </row>
    <row r="1002" spans="1:15" ht="29.25" customHeight="1">
      <c r="A1002" s="54" t="s">
        <v>1022</v>
      </c>
      <c r="B1002" s="56">
        <v>4</v>
      </c>
      <c r="C1002" s="56">
        <v>190.5</v>
      </c>
      <c r="D1002" s="57">
        <f t="shared" si="217"/>
        <v>4.7560959999999994</v>
      </c>
      <c r="E1002" s="57">
        <f t="shared" si="224"/>
        <v>4.6719999999999997</v>
      </c>
      <c r="F1002" s="58">
        <v>116.8</v>
      </c>
      <c r="G1002" s="57">
        <f t="shared" si="218"/>
        <v>5.268422661119998</v>
      </c>
      <c r="H1002" s="57">
        <f t="shared" si="219"/>
        <v>5.1651202559999989</v>
      </c>
      <c r="I1002" s="57">
        <v>108.6</v>
      </c>
      <c r="J1002" s="57">
        <f t="shared" si="220"/>
        <v>5.9365640230032364</v>
      </c>
      <c r="K1002" s="57">
        <f t="shared" si="221"/>
        <v>5.7636543912652778</v>
      </c>
      <c r="L1002" s="57">
        <v>109.4</v>
      </c>
      <c r="M1002" s="57">
        <f t="shared" si="222"/>
        <v>6.7077830552315856</v>
      </c>
      <c r="N1002" s="57">
        <f t="shared" si="223"/>
        <v>6.5124107332345496</v>
      </c>
      <c r="O1002" s="57">
        <v>109.7</v>
      </c>
    </row>
    <row r="1003" spans="1:15" ht="39" customHeight="1">
      <c r="A1003" s="54" t="s">
        <v>1023</v>
      </c>
      <c r="B1003" s="56">
        <v>37.700000000000003</v>
      </c>
      <c r="C1003" s="56">
        <v>1396.3</v>
      </c>
      <c r="D1003" s="57">
        <f t="shared" si="217"/>
        <v>46.207834400000003</v>
      </c>
      <c r="E1003" s="57">
        <f t="shared" si="224"/>
        <v>45.390799999999999</v>
      </c>
      <c r="F1003" s="58">
        <v>120.39999999999999</v>
      </c>
      <c r="G1003" s="57">
        <f t="shared" si="218"/>
        <v>51.703794223535994</v>
      </c>
      <c r="H1003" s="57">
        <f t="shared" si="219"/>
        <v>50.689994336799998</v>
      </c>
      <c r="I1003" s="57">
        <v>109.7</v>
      </c>
      <c r="J1003" s="57">
        <f t="shared" si="220"/>
        <v>58.580398855266282</v>
      </c>
      <c r="K1003" s="57">
        <f t="shared" si="221"/>
        <v>56.874173645889599</v>
      </c>
      <c r="L1003" s="57">
        <v>110</v>
      </c>
      <c r="M1003" s="57">
        <f t="shared" si="222"/>
        <v>65.707875983986526</v>
      </c>
      <c r="N1003" s="57">
        <f t="shared" si="223"/>
        <v>63.794054353384979</v>
      </c>
      <c r="O1003" s="57">
        <v>108.9</v>
      </c>
    </row>
    <row r="1004" spans="1:15" ht="18" customHeight="1">
      <c r="A1004" s="54" t="s">
        <v>1024</v>
      </c>
      <c r="B1004" s="56">
        <v>0</v>
      </c>
      <c r="C1004" s="56">
        <v>0</v>
      </c>
      <c r="D1004" s="57">
        <f t="shared" si="217"/>
        <v>0</v>
      </c>
      <c r="E1004" s="57">
        <f t="shared" si="224"/>
        <v>0</v>
      </c>
      <c r="F1004" s="58">
        <v>118.9</v>
      </c>
      <c r="G1004" s="57">
        <f t="shared" si="218"/>
        <v>0</v>
      </c>
      <c r="H1004" s="57">
        <f t="shared" si="219"/>
        <v>0</v>
      </c>
      <c r="I1004" s="57">
        <v>0</v>
      </c>
      <c r="J1004" s="57">
        <f t="shared" si="220"/>
        <v>0</v>
      </c>
      <c r="K1004" s="57">
        <f t="shared" si="221"/>
        <v>0</v>
      </c>
      <c r="L1004" s="57">
        <v>0</v>
      </c>
      <c r="M1004" s="57">
        <f t="shared" si="222"/>
        <v>0</v>
      </c>
      <c r="N1004" s="57">
        <f t="shared" si="223"/>
        <v>0</v>
      </c>
      <c r="O1004" s="57">
        <v>0</v>
      </c>
    </row>
    <row r="1005" spans="1:15" ht="30" customHeight="1">
      <c r="A1005" s="54" t="s">
        <v>1025</v>
      </c>
      <c r="B1005" s="56">
        <v>10613.8</v>
      </c>
      <c r="C1005" s="56">
        <v>153.6</v>
      </c>
      <c r="D1005" s="57">
        <f t="shared" si="217"/>
        <v>12641.672627999998</v>
      </c>
      <c r="E1005" s="57">
        <f t="shared" si="224"/>
        <v>12418.145999999999</v>
      </c>
      <c r="F1005" s="58">
        <v>117</v>
      </c>
      <c r="G1005" s="57">
        <f t="shared" si="218"/>
        <v>14003.433603488156</v>
      </c>
      <c r="H1005" s="57">
        <f t="shared" si="219"/>
        <v>13728.856474007996</v>
      </c>
      <c r="I1005" s="57">
        <v>108.6</v>
      </c>
      <c r="J1005" s="57">
        <f t="shared" si="220"/>
        <v>15822.619662917303</v>
      </c>
      <c r="K1005" s="57">
        <f t="shared" si="221"/>
        <v>15361.766663026507</v>
      </c>
      <c r="L1005" s="57">
        <v>109.7</v>
      </c>
      <c r="M1005" s="57">
        <f t="shared" si="222"/>
        <v>17829.244288568476</v>
      </c>
      <c r="N1005" s="57">
        <f t="shared" si="223"/>
        <v>17309.945911231531</v>
      </c>
      <c r="O1005" s="57">
        <v>109.4</v>
      </c>
    </row>
    <row r="1006" spans="1:15" ht="43.5" customHeight="1">
      <c r="A1006" s="54" t="s">
        <v>1026</v>
      </c>
      <c r="B1006" s="56">
        <v>38462.800000000003</v>
      </c>
      <c r="C1006" s="56">
        <v>281.60000000000002</v>
      </c>
      <c r="D1006" s="57">
        <f t="shared" si="217"/>
        <v>45028.399960000002</v>
      </c>
      <c r="E1006" s="57">
        <f t="shared" si="224"/>
        <v>44232.22</v>
      </c>
      <c r="F1006" s="58">
        <v>114.99999999999999</v>
      </c>
      <c r="G1006" s="57">
        <f t="shared" si="218"/>
        <v>50246.290947364803</v>
      </c>
      <c r="H1006" s="57">
        <f t="shared" si="219"/>
        <v>49261.06955624</v>
      </c>
      <c r="I1006" s="57">
        <v>109.4</v>
      </c>
      <c r="J1006" s="57">
        <f t="shared" si="220"/>
        <v>56929.04764336432</v>
      </c>
      <c r="K1006" s="57">
        <f t="shared" si="221"/>
        <v>55270.920042101287</v>
      </c>
      <c r="L1006" s="57">
        <v>110</v>
      </c>
      <c r="M1006" s="57">
        <f t="shared" si="222"/>
        <v>63562.420274769131</v>
      </c>
      <c r="N1006" s="57">
        <f t="shared" si="223"/>
        <v>61711.087645406929</v>
      </c>
      <c r="O1006" s="57">
        <v>108.4</v>
      </c>
    </row>
    <row r="1007" spans="1:15" ht="44.25" customHeight="1">
      <c r="A1007" s="54" t="s">
        <v>1027</v>
      </c>
      <c r="B1007" s="56">
        <v>0</v>
      </c>
      <c r="C1007" s="56">
        <v>0</v>
      </c>
      <c r="D1007" s="57">
        <f t="shared" si="217"/>
        <v>0</v>
      </c>
      <c r="E1007" s="57">
        <f t="shared" si="224"/>
        <v>0</v>
      </c>
      <c r="F1007" s="58">
        <v>120.55</v>
      </c>
      <c r="G1007" s="57">
        <f t="shared" si="218"/>
        <v>0</v>
      </c>
      <c r="H1007" s="57">
        <f t="shared" si="219"/>
        <v>0</v>
      </c>
      <c r="I1007" s="57">
        <v>0</v>
      </c>
      <c r="J1007" s="57">
        <f t="shared" si="220"/>
        <v>0</v>
      </c>
      <c r="K1007" s="57">
        <f t="shared" si="221"/>
        <v>0</v>
      </c>
      <c r="L1007" s="57">
        <v>0</v>
      </c>
      <c r="M1007" s="57">
        <f t="shared" si="222"/>
        <v>0</v>
      </c>
      <c r="N1007" s="57">
        <f t="shared" si="223"/>
        <v>0</v>
      </c>
      <c r="O1007" s="57">
        <v>0</v>
      </c>
    </row>
    <row r="1008" spans="1:15" ht="43.5" customHeight="1">
      <c r="A1008" s="54" t="s">
        <v>1028</v>
      </c>
      <c r="B1008" s="56">
        <v>789.8</v>
      </c>
      <c r="C1008" s="56">
        <v>7.2</v>
      </c>
      <c r="D1008" s="57">
        <f t="shared" si="217"/>
        <v>940.69918799999982</v>
      </c>
      <c r="E1008" s="57">
        <f t="shared" si="224"/>
        <v>924.06599999999992</v>
      </c>
      <c r="F1008" s="58">
        <v>117</v>
      </c>
      <c r="G1008" s="57">
        <f t="shared" si="218"/>
        <v>1074.6547523711999</v>
      </c>
      <c r="H1008" s="57">
        <f t="shared" si="219"/>
        <v>1053.5830905599998</v>
      </c>
      <c r="I1008" s="57">
        <v>112</v>
      </c>
      <c r="J1008" s="57">
        <f t="shared" si="220"/>
        <v>1217.5838344365695</v>
      </c>
      <c r="K1008" s="57">
        <f t="shared" si="221"/>
        <v>1182.12022760832</v>
      </c>
      <c r="L1008" s="57">
        <v>110</v>
      </c>
      <c r="M1008" s="57">
        <f t="shared" si="222"/>
        <v>1392.0635979113299</v>
      </c>
      <c r="N1008" s="57">
        <f t="shared" si="223"/>
        <v>1351.5180562245921</v>
      </c>
      <c r="O1008" s="57">
        <v>111</v>
      </c>
    </row>
    <row r="1009" spans="1:15" ht="43.5" customHeight="1">
      <c r="A1009" s="54" t="s">
        <v>1029</v>
      </c>
      <c r="B1009" s="56">
        <v>18953.8</v>
      </c>
      <c r="C1009" s="56">
        <v>33</v>
      </c>
      <c r="D1009" s="57">
        <f t="shared" si="217"/>
        <v>22575.113027999996</v>
      </c>
      <c r="E1009" s="57">
        <f t="shared" si="224"/>
        <v>22175.946</v>
      </c>
      <c r="F1009" s="58">
        <v>117</v>
      </c>
      <c r="G1009" s="57">
        <f t="shared" si="218"/>
        <v>25006.904203376162</v>
      </c>
      <c r="H1009" s="57">
        <f t="shared" si="219"/>
        <v>24516.572748407998</v>
      </c>
      <c r="I1009" s="57">
        <v>108.6</v>
      </c>
      <c r="J1009" s="57">
        <f t="shared" si="220"/>
        <v>28049.49423780094</v>
      </c>
      <c r="K1009" s="57">
        <f t="shared" si="221"/>
        <v>27232.518677476641</v>
      </c>
      <c r="L1009" s="57">
        <v>108.9</v>
      </c>
      <c r="M1009" s="57">
        <f t="shared" si="222"/>
        <v>31693.404034233656</v>
      </c>
      <c r="N1009" s="57">
        <f t="shared" si="223"/>
        <v>30770.295178867629</v>
      </c>
      <c r="O1009" s="57">
        <v>109.7</v>
      </c>
    </row>
    <row r="1010" spans="1:15" ht="43.5" customHeight="1">
      <c r="A1010" s="54" t="s">
        <v>1030</v>
      </c>
      <c r="B1010" s="56">
        <v>496.6</v>
      </c>
      <c r="C1010" s="56">
        <v>12.7</v>
      </c>
      <c r="D1010" s="57">
        <f t="shared" si="217"/>
        <v>594.51362879999988</v>
      </c>
      <c r="E1010" s="57">
        <f t="shared" si="224"/>
        <v>584.00159999999994</v>
      </c>
      <c r="F1010" s="58">
        <v>117.6</v>
      </c>
      <c r="G1010" s="57">
        <f t="shared" si="218"/>
        <v>663.40586810534398</v>
      </c>
      <c r="H1010" s="57">
        <f t="shared" si="219"/>
        <v>650.39790990719996</v>
      </c>
      <c r="I1010" s="57">
        <v>109.4</v>
      </c>
      <c r="J1010" s="57">
        <f t="shared" si="220"/>
        <v>742.0725359452756</v>
      </c>
      <c r="K1010" s="57">
        <f t="shared" si="221"/>
        <v>720.45877276240356</v>
      </c>
      <c r="L1010" s="57">
        <v>108.6</v>
      </c>
      <c r="M1010" s="57">
        <f t="shared" si="222"/>
        <v>832.36050139373731</v>
      </c>
      <c r="N1010" s="57">
        <f t="shared" si="223"/>
        <v>808.11699164440518</v>
      </c>
      <c r="O1010" s="57">
        <v>108.9</v>
      </c>
    </row>
    <row r="1011" spans="1:15" ht="43.5" customHeight="1">
      <c r="A1011" s="54" t="s">
        <v>1031</v>
      </c>
      <c r="B1011" s="56">
        <v>15.6</v>
      </c>
      <c r="C1011" s="56">
        <v>0.2</v>
      </c>
      <c r="D1011" s="57">
        <f t="shared" si="217"/>
        <v>19.771596000000002</v>
      </c>
      <c r="E1011" s="57">
        <f t="shared" si="224"/>
        <v>19.422000000000004</v>
      </c>
      <c r="F1011" s="58">
        <v>124.50000000000001</v>
      </c>
      <c r="G1011" s="57">
        <f t="shared" si="218"/>
        <v>22.183730712000003</v>
      </c>
      <c r="H1011" s="57">
        <f t="shared" si="219"/>
        <v>21.748755600000003</v>
      </c>
      <c r="I1011" s="57">
        <v>110</v>
      </c>
      <c r="J1011" s="57">
        <f t="shared" si="220"/>
        <v>24.997071440895844</v>
      </c>
      <c r="K1011" s="57">
        <f t="shared" si="221"/>
        <v>24.269001398928005</v>
      </c>
      <c r="L1011" s="57">
        <v>109.4</v>
      </c>
      <c r="M1011" s="57">
        <f t="shared" si="222"/>
        <v>27.961224172357269</v>
      </c>
      <c r="N1011" s="57">
        <f t="shared" si="223"/>
        <v>27.146819584812885</v>
      </c>
      <c r="O1011" s="57">
        <v>108.6</v>
      </c>
    </row>
    <row r="1012" spans="1:15" ht="44.25" customHeight="1">
      <c r="A1012" s="54" t="s">
        <v>1032</v>
      </c>
      <c r="B1012" s="56">
        <v>0</v>
      </c>
      <c r="C1012" s="56">
        <v>0</v>
      </c>
      <c r="D1012" s="57">
        <f t="shared" si="217"/>
        <v>0</v>
      </c>
      <c r="E1012" s="57">
        <f t="shared" si="224"/>
        <v>0</v>
      </c>
      <c r="F1012" s="58">
        <v>120.11</v>
      </c>
      <c r="G1012" s="57">
        <f t="shared" si="218"/>
        <v>0</v>
      </c>
      <c r="H1012" s="57">
        <f t="shared" si="219"/>
        <v>0</v>
      </c>
      <c r="I1012" s="57">
        <v>0</v>
      </c>
      <c r="J1012" s="57">
        <f t="shared" si="220"/>
        <v>0</v>
      </c>
      <c r="K1012" s="57">
        <f t="shared" si="221"/>
        <v>0</v>
      </c>
      <c r="L1012" s="57">
        <v>0</v>
      </c>
      <c r="M1012" s="57">
        <f t="shared" si="222"/>
        <v>0</v>
      </c>
      <c r="N1012" s="57">
        <f t="shared" si="223"/>
        <v>0</v>
      </c>
      <c r="O1012" s="57">
        <v>0</v>
      </c>
    </row>
    <row r="1013" spans="1:15" ht="43.5" customHeight="1">
      <c r="A1013" s="54" t="s">
        <v>1033</v>
      </c>
      <c r="B1013" s="56">
        <v>986.3</v>
      </c>
      <c r="C1013" s="56">
        <v>12.9</v>
      </c>
      <c r="D1013" s="57">
        <f t="shared" si="217"/>
        <v>1185.7870654000001</v>
      </c>
      <c r="E1013" s="57">
        <f t="shared" si="224"/>
        <v>1164.8203000000001</v>
      </c>
      <c r="F1013" s="58">
        <v>118.10000000000001</v>
      </c>
      <c r="G1013" s="57">
        <f t="shared" si="218"/>
        <v>1323.196070538552</v>
      </c>
      <c r="H1013" s="57">
        <f t="shared" si="219"/>
        <v>1297.2510495476001</v>
      </c>
      <c r="I1013" s="57">
        <v>109.4</v>
      </c>
      <c r="J1013" s="57">
        <f t="shared" si="220"/>
        <v>1505.9956076834528</v>
      </c>
      <c r="K1013" s="57">
        <f t="shared" si="221"/>
        <v>1462.1316579451</v>
      </c>
      <c r="L1013" s="57">
        <v>110.5</v>
      </c>
      <c r="M1013" s="57">
        <f t="shared" si="222"/>
        <v>1706.293023505352</v>
      </c>
      <c r="N1013" s="57">
        <f t="shared" si="223"/>
        <v>1656.5951684517981</v>
      </c>
      <c r="O1013" s="57">
        <v>110</v>
      </c>
    </row>
    <row r="1014" spans="1:15" ht="43.5" customHeight="1">
      <c r="A1014" s="54" t="s">
        <v>1034</v>
      </c>
      <c r="B1014" s="56">
        <v>564.5</v>
      </c>
      <c r="C1014" s="56">
        <v>1.8</v>
      </c>
      <c r="D1014" s="57">
        <f t="shared" si="217"/>
        <v>672.35337000000004</v>
      </c>
      <c r="E1014" s="57">
        <f t="shared" si="224"/>
        <v>660.46500000000003</v>
      </c>
      <c r="F1014" s="58">
        <v>117</v>
      </c>
      <c r="G1014" s="57">
        <f t="shared" si="218"/>
        <v>754.38048114000003</v>
      </c>
      <c r="H1014" s="57">
        <f t="shared" si="219"/>
        <v>739.588707</v>
      </c>
      <c r="I1014" s="57">
        <v>110</v>
      </c>
      <c r="J1014" s="57">
        <f t="shared" si="220"/>
        <v>866.36826356523306</v>
      </c>
      <c r="K1014" s="57">
        <f t="shared" si="221"/>
        <v>841.13423647110005</v>
      </c>
      <c r="L1014" s="57">
        <v>111.5</v>
      </c>
      <c r="M1014" s="57">
        <f t="shared" si="222"/>
        <v>986.05703917676988</v>
      </c>
      <c r="N1014" s="57">
        <f t="shared" si="223"/>
        <v>957.33693123958244</v>
      </c>
      <c r="O1014" s="57">
        <v>110.5</v>
      </c>
    </row>
    <row r="1015" spans="1:15" ht="43.5" customHeight="1">
      <c r="A1015" s="54" t="s">
        <v>1035</v>
      </c>
      <c r="B1015" s="56">
        <v>6290.6</v>
      </c>
      <c r="C1015" s="56">
        <v>1458.9</v>
      </c>
      <c r="D1015" s="57">
        <f t="shared" si="217"/>
        <v>7486.0782052000004</v>
      </c>
      <c r="E1015" s="57">
        <f t="shared" si="224"/>
        <v>7353.711400000001</v>
      </c>
      <c r="F1015" s="58">
        <v>116.9</v>
      </c>
      <c r="G1015" s="57">
        <f t="shared" si="218"/>
        <v>8437.5587450809198</v>
      </c>
      <c r="H1015" s="57">
        <f t="shared" si="219"/>
        <v>8272.1164167460011</v>
      </c>
      <c r="I1015" s="57">
        <v>110.5</v>
      </c>
      <c r="J1015" s="57">
        <f t="shared" si="220"/>
        <v>9559.7540581766825</v>
      </c>
      <c r="K1015" s="57">
        <f t="shared" si="221"/>
        <v>9281.3146195890113</v>
      </c>
      <c r="L1015" s="57">
        <v>110</v>
      </c>
      <c r="M1015" s="57">
        <f t="shared" si="222"/>
        <v>10801.661707874415</v>
      </c>
      <c r="N1015" s="57">
        <f t="shared" si="223"/>
        <v>10487.05020181982</v>
      </c>
      <c r="O1015" s="57">
        <v>109.7</v>
      </c>
    </row>
    <row r="1016" spans="1:15" ht="43.5" customHeight="1">
      <c r="A1016" s="54" t="s">
        <v>1036</v>
      </c>
      <c r="B1016" s="56">
        <v>146.69999999999999</v>
      </c>
      <c r="C1016" s="56">
        <v>1.8</v>
      </c>
      <c r="D1016" s="57">
        <f t="shared" si="217"/>
        <v>174.72850199999996</v>
      </c>
      <c r="E1016" s="57">
        <f t="shared" si="224"/>
        <v>171.63899999999998</v>
      </c>
      <c r="F1016" s="58">
        <v>117</v>
      </c>
      <c r="G1016" s="57">
        <f t="shared" si="218"/>
        <v>195.51071002787998</v>
      </c>
      <c r="H1016" s="57">
        <f t="shared" si="219"/>
        <v>191.67716669399996</v>
      </c>
      <c r="I1016" s="57">
        <v>109.7</v>
      </c>
      <c r="J1016" s="57">
        <f t="shared" si="220"/>
        <v>222.5205146182316</v>
      </c>
      <c r="K1016" s="57">
        <f t="shared" si="221"/>
        <v>216.03933458080738</v>
      </c>
      <c r="L1016" s="57">
        <v>110.5</v>
      </c>
      <c r="M1016" s="57">
        <f t="shared" si="222"/>
        <v>249.59458563183182</v>
      </c>
      <c r="N1016" s="57">
        <f t="shared" si="223"/>
        <v>242.3248404192542</v>
      </c>
      <c r="O1016" s="57">
        <v>108.9</v>
      </c>
    </row>
    <row r="1017" spans="1:15" ht="44.25" customHeight="1">
      <c r="A1017" s="54" t="s">
        <v>1037</v>
      </c>
      <c r="B1017" s="56">
        <v>0</v>
      </c>
      <c r="C1017" s="56">
        <v>0</v>
      </c>
      <c r="D1017" s="57">
        <f t="shared" si="217"/>
        <v>0</v>
      </c>
      <c r="E1017" s="57">
        <f t="shared" si="224"/>
        <v>0</v>
      </c>
      <c r="F1017" s="58">
        <v>117</v>
      </c>
      <c r="G1017" s="57">
        <f t="shared" si="218"/>
        <v>0</v>
      </c>
      <c r="H1017" s="57">
        <f t="shared" si="219"/>
        <v>0</v>
      </c>
      <c r="I1017" s="57">
        <v>0</v>
      </c>
      <c r="J1017" s="57">
        <f t="shared" si="220"/>
        <v>0</v>
      </c>
      <c r="K1017" s="57">
        <f t="shared" si="221"/>
        <v>0</v>
      </c>
      <c r="L1017" s="57">
        <v>0</v>
      </c>
      <c r="M1017" s="57">
        <f t="shared" si="222"/>
        <v>0</v>
      </c>
      <c r="N1017" s="57">
        <f t="shared" si="223"/>
        <v>0</v>
      </c>
      <c r="O1017" s="57">
        <v>0</v>
      </c>
    </row>
    <row r="1018" spans="1:15" ht="43.5" customHeight="1">
      <c r="A1018" s="54" t="s">
        <v>1038</v>
      </c>
      <c r="B1018" s="56">
        <v>7290.2</v>
      </c>
      <c r="C1018" s="56">
        <v>30.4</v>
      </c>
      <c r="D1018" s="57">
        <f t="shared" si="217"/>
        <v>8925.7461637199995</v>
      </c>
      <c r="E1018" s="57">
        <f t="shared" si="224"/>
        <v>8767.9235399999998</v>
      </c>
      <c r="F1018" s="58">
        <v>120.27000000000001</v>
      </c>
      <c r="G1018" s="57">
        <f t="shared" si="218"/>
        <v>9887.2275404759184</v>
      </c>
      <c r="H1018" s="57">
        <f t="shared" si="219"/>
        <v>9693.3603337999193</v>
      </c>
      <c r="I1018" s="57">
        <v>108.6</v>
      </c>
      <c r="J1018" s="57">
        <f t="shared" si="220"/>
        <v>11202.228803359214</v>
      </c>
      <c r="K1018" s="57">
        <f t="shared" si="221"/>
        <v>10875.950294523509</v>
      </c>
      <c r="L1018" s="57">
        <v>110</v>
      </c>
      <c r="M1018" s="57">
        <f t="shared" si="222"/>
        <v>12622.895460201229</v>
      </c>
      <c r="N1018" s="57">
        <f t="shared" si="223"/>
        <v>12255.23831087498</v>
      </c>
      <c r="O1018" s="57">
        <v>109.4</v>
      </c>
    </row>
    <row r="1019" spans="1:15" ht="43.5" customHeight="1">
      <c r="A1019" s="54" t="s">
        <v>1039</v>
      </c>
      <c r="B1019" s="56">
        <v>0</v>
      </c>
      <c r="C1019" s="56">
        <v>0</v>
      </c>
      <c r="D1019" s="57">
        <f t="shared" si="217"/>
        <v>0</v>
      </c>
      <c r="E1019" s="57">
        <f t="shared" si="224"/>
        <v>0</v>
      </c>
      <c r="F1019" s="58">
        <v>118.7</v>
      </c>
      <c r="G1019" s="57">
        <f t="shared" si="218"/>
        <v>0</v>
      </c>
      <c r="H1019" s="57">
        <f t="shared" si="219"/>
        <v>0</v>
      </c>
      <c r="I1019" s="57">
        <v>0</v>
      </c>
      <c r="J1019" s="57">
        <f t="shared" si="220"/>
        <v>0</v>
      </c>
      <c r="K1019" s="57">
        <f t="shared" si="221"/>
        <v>0</v>
      </c>
      <c r="L1019" s="57">
        <v>0</v>
      </c>
      <c r="M1019" s="57">
        <f t="shared" si="222"/>
        <v>0</v>
      </c>
      <c r="N1019" s="57">
        <f t="shared" si="223"/>
        <v>0</v>
      </c>
      <c r="O1019" s="57">
        <v>0</v>
      </c>
    </row>
    <row r="1020" spans="1:15" ht="43.5" customHeight="1">
      <c r="A1020" s="54" t="s">
        <v>1040</v>
      </c>
      <c r="B1020" s="56">
        <v>7042</v>
      </c>
      <c r="C1020" s="56">
        <v>13.7</v>
      </c>
      <c r="D1020" s="57">
        <f t="shared" si="217"/>
        <v>8509.3133719999987</v>
      </c>
      <c r="E1020" s="57">
        <f t="shared" si="224"/>
        <v>8358.8539999999994</v>
      </c>
      <c r="F1020" s="58">
        <v>118.7</v>
      </c>
      <c r="G1020" s="57">
        <f t="shared" si="218"/>
        <v>9451.9751073501593</v>
      </c>
      <c r="H1020" s="57">
        <f t="shared" si="219"/>
        <v>9266.6422621079982</v>
      </c>
      <c r="I1020" s="57">
        <v>108.9</v>
      </c>
      <c r="J1020" s="57">
        <f t="shared" si="220"/>
        <v>10679.88119354602</v>
      </c>
      <c r="K1020" s="57">
        <f t="shared" si="221"/>
        <v>10368.816692763125</v>
      </c>
      <c r="L1020" s="57">
        <v>109.7</v>
      </c>
      <c r="M1020" s="57">
        <f t="shared" si="222"/>
        <v>12155.306780434403</v>
      </c>
      <c r="N1020" s="57">
        <f t="shared" si="223"/>
        <v>11801.268718868352</v>
      </c>
      <c r="O1020" s="57">
        <v>110.5</v>
      </c>
    </row>
    <row r="1021" spans="1:15" ht="43.5" customHeight="1">
      <c r="A1021" s="54" t="s">
        <v>1041</v>
      </c>
      <c r="B1021" s="56">
        <v>14024.4</v>
      </c>
      <c r="C1021" s="56">
        <v>45.4</v>
      </c>
      <c r="D1021" s="57">
        <f t="shared" si="217"/>
        <v>16703.901863999999</v>
      </c>
      <c r="E1021" s="57">
        <f t="shared" si="224"/>
        <v>16408.547999999999</v>
      </c>
      <c r="F1021" s="58">
        <v>117</v>
      </c>
      <c r="G1021" s="57">
        <f t="shared" si="218"/>
        <v>18503.246172790081</v>
      </c>
      <c r="H1021" s="57">
        <f t="shared" si="219"/>
        <v>18140.437424304</v>
      </c>
      <c r="I1021" s="57">
        <v>108.6</v>
      </c>
      <c r="J1021" s="57">
        <f t="shared" si="220"/>
        <v>20754.536134633454</v>
      </c>
      <c r="K1021" s="57">
        <f t="shared" si="221"/>
        <v>20150.035082168401</v>
      </c>
      <c r="L1021" s="57">
        <v>108.9</v>
      </c>
      <c r="M1021" s="57">
        <f t="shared" si="222"/>
        <v>23450.757923883688</v>
      </c>
      <c r="N1021" s="57">
        <f t="shared" si="223"/>
        <v>22767.726139692903</v>
      </c>
      <c r="O1021" s="57">
        <v>109.7</v>
      </c>
    </row>
    <row r="1022" spans="1:15" ht="44.25" customHeight="1">
      <c r="A1022" s="54" t="s">
        <v>1042</v>
      </c>
      <c r="B1022" s="56">
        <v>3450.3</v>
      </c>
      <c r="C1022" s="56">
        <v>9.6999999999999993</v>
      </c>
      <c r="D1022" s="57">
        <f t="shared" si="217"/>
        <v>4095.4649305720682</v>
      </c>
      <c r="E1022" s="57">
        <f t="shared" si="224"/>
        <v>4023.0500300315011</v>
      </c>
      <c r="F1022" s="58">
        <v>116.60000666699999</v>
      </c>
      <c r="G1022" s="57">
        <f t="shared" si="218"/>
        <v>4570.0474067267605</v>
      </c>
      <c r="H1022" s="57">
        <f t="shared" si="219"/>
        <v>4480.4386340458432</v>
      </c>
      <c r="I1022" s="57">
        <v>109.4</v>
      </c>
      <c r="J1022" s="57">
        <f t="shared" si="220"/>
        <v>5111.9636282164192</v>
      </c>
      <c r="K1022" s="57">
        <f t="shared" si="221"/>
        <v>4963.0714837052619</v>
      </c>
      <c r="L1022" s="57">
        <v>108.6</v>
      </c>
      <c r="M1022" s="57">
        <f t="shared" si="222"/>
        <v>5791.8547907692027</v>
      </c>
      <c r="N1022" s="57">
        <f t="shared" si="223"/>
        <v>5623.159991038061</v>
      </c>
      <c r="O1022" s="57">
        <v>110</v>
      </c>
    </row>
    <row r="1023" spans="1:15" ht="43.5" customHeight="1">
      <c r="A1023" s="54" t="s">
        <v>1043</v>
      </c>
      <c r="B1023" s="56">
        <v>1497.2</v>
      </c>
      <c r="C1023" s="56">
        <v>2.7</v>
      </c>
      <c r="D1023" s="57">
        <f t="shared" si="217"/>
        <v>1783.2550319999998</v>
      </c>
      <c r="E1023" s="57">
        <f t="shared" si="224"/>
        <v>1751.7239999999999</v>
      </c>
      <c r="F1023" s="58">
        <v>117</v>
      </c>
      <c r="G1023" s="57">
        <f t="shared" si="218"/>
        <v>1995.35538550608</v>
      </c>
      <c r="H1023" s="57">
        <f t="shared" si="219"/>
        <v>1956.2307701039999</v>
      </c>
      <c r="I1023" s="57">
        <v>109.7</v>
      </c>
      <c r="J1023" s="57">
        <f t="shared" si="220"/>
        <v>2248.4063554959612</v>
      </c>
      <c r="K1023" s="57">
        <f t="shared" si="221"/>
        <v>2182.9187917436516</v>
      </c>
      <c r="L1023" s="57">
        <v>109.4</v>
      </c>
      <c r="M1023" s="57">
        <f t="shared" si="222"/>
        <v>2521.969956769155</v>
      </c>
      <c r="N1023" s="57">
        <f t="shared" si="223"/>
        <v>2448.5145211351019</v>
      </c>
      <c r="O1023" s="57">
        <v>108.9</v>
      </c>
    </row>
    <row r="1024" spans="1:15" ht="30" customHeight="1">
      <c r="A1024" s="54" t="s">
        <v>1044</v>
      </c>
      <c r="B1024" s="56">
        <v>89.6</v>
      </c>
      <c r="C1024" s="56">
        <v>200</v>
      </c>
      <c r="D1024" s="57">
        <f t="shared" si="217"/>
        <v>108.44016153599999</v>
      </c>
      <c r="E1024" s="57">
        <f t="shared" si="224"/>
        <v>106.522752</v>
      </c>
      <c r="F1024" s="58">
        <v>118.88700000000001</v>
      </c>
      <c r="G1024" s="57">
        <f t="shared" si="218"/>
        <v>120.45316263095806</v>
      </c>
      <c r="H1024" s="57">
        <f t="shared" si="219"/>
        <v>118.091335912704</v>
      </c>
      <c r="I1024" s="57">
        <v>108.9</v>
      </c>
      <c r="J1024" s="57">
        <f t="shared" si="220"/>
        <v>136.47343326087545</v>
      </c>
      <c r="K1024" s="57">
        <f t="shared" si="221"/>
        <v>132.49847889405385</v>
      </c>
      <c r="L1024" s="57">
        <v>110</v>
      </c>
      <c r="M1024" s="57">
        <f t="shared" si="222"/>
        <v>152.65645297695005</v>
      </c>
      <c r="N1024" s="57">
        <f t="shared" si="223"/>
        <v>148.21014852131074</v>
      </c>
      <c r="O1024" s="57">
        <v>108.6</v>
      </c>
    </row>
    <row r="1025" spans="1:15" ht="29.25" customHeight="1">
      <c r="A1025" s="54" t="s">
        <v>1045</v>
      </c>
      <c r="B1025" s="56">
        <v>3962</v>
      </c>
      <c r="C1025" s="56">
        <v>180.3</v>
      </c>
      <c r="D1025" s="57">
        <f t="shared" si="217"/>
        <v>4718.9797200000003</v>
      </c>
      <c r="E1025" s="57">
        <f t="shared" si="224"/>
        <v>4635.54</v>
      </c>
      <c r="F1025" s="58">
        <v>117</v>
      </c>
      <c r="G1025" s="57">
        <f t="shared" si="218"/>
        <v>5227.3082154384001</v>
      </c>
      <c r="H1025" s="57">
        <f t="shared" si="219"/>
        <v>5124.8119759199999</v>
      </c>
      <c r="I1025" s="57">
        <v>108.6</v>
      </c>
      <c r="J1025" s="57">
        <f t="shared" si="220"/>
        <v>5949.460845401215</v>
      </c>
      <c r="K1025" s="57">
        <f t="shared" si="221"/>
        <v>5776.1755780594322</v>
      </c>
      <c r="L1025" s="57">
        <v>110.5</v>
      </c>
      <c r="M1025" s="57">
        <f t="shared" si="222"/>
        <v>6703.9714698149974</v>
      </c>
      <c r="N1025" s="57">
        <f t="shared" si="223"/>
        <v>6508.7101648689295</v>
      </c>
      <c r="O1025" s="57">
        <v>109.4</v>
      </c>
    </row>
    <row r="1026" spans="1:15" ht="54" customHeight="1">
      <c r="A1026" s="54" t="s">
        <v>1046</v>
      </c>
      <c r="B1026" s="56">
        <v>376.2</v>
      </c>
      <c r="C1026" s="56">
        <v>56</v>
      </c>
      <c r="D1026" s="57">
        <f t="shared" si="217"/>
        <v>449.60865839999997</v>
      </c>
      <c r="E1026" s="57">
        <f t="shared" si="224"/>
        <v>441.65879999999999</v>
      </c>
      <c r="F1026" s="58">
        <v>117.39999999999999</v>
      </c>
      <c r="G1026" s="57">
        <f t="shared" si="218"/>
        <v>501.70930973539203</v>
      </c>
      <c r="H1026" s="57">
        <f t="shared" si="219"/>
        <v>491.87187228959999</v>
      </c>
      <c r="I1026" s="57">
        <v>109.4</v>
      </c>
      <c r="J1026" s="57">
        <f t="shared" si="220"/>
        <v>566.8863661631168</v>
      </c>
      <c r="K1026" s="57">
        <f t="shared" si="221"/>
        <v>550.3751127797251</v>
      </c>
      <c r="L1026" s="57">
        <v>109.7</v>
      </c>
      <c r="M1026" s="57">
        <f t="shared" si="222"/>
        <v>642.28225286281133</v>
      </c>
      <c r="N1026" s="57">
        <f t="shared" si="223"/>
        <v>623.57500277942847</v>
      </c>
      <c r="O1026" s="57">
        <v>110</v>
      </c>
    </row>
    <row r="1027" spans="1:15" ht="18" customHeight="1">
      <c r="A1027" s="54" t="s">
        <v>1047</v>
      </c>
      <c r="B1027" s="56">
        <v>84.9</v>
      </c>
      <c r="C1027" s="56">
        <v>100.7</v>
      </c>
      <c r="D1027" s="57">
        <f t="shared" si="217"/>
        <v>102.67670160000002</v>
      </c>
      <c r="E1027" s="57">
        <f t="shared" si="224"/>
        <v>100.86120000000001</v>
      </c>
      <c r="F1027" s="58">
        <v>118.8</v>
      </c>
      <c r="G1027" s="57">
        <f t="shared" si="218"/>
        <v>115.2032591952</v>
      </c>
      <c r="H1027" s="57">
        <f t="shared" si="219"/>
        <v>112.94437176000001</v>
      </c>
      <c r="I1027" s="57">
        <v>110</v>
      </c>
      <c r="J1027" s="57">
        <f t="shared" si="220"/>
        <v>130.5252926681616</v>
      </c>
      <c r="K1027" s="57">
        <f t="shared" si="221"/>
        <v>126.72358511472001</v>
      </c>
      <c r="L1027" s="57">
        <v>110</v>
      </c>
      <c r="M1027" s="57">
        <f t="shared" si="222"/>
        <v>148.55736185026814</v>
      </c>
      <c r="N1027" s="57">
        <f t="shared" si="223"/>
        <v>144.23044839831857</v>
      </c>
      <c r="O1027" s="57">
        <v>110.5</v>
      </c>
    </row>
    <row r="1028" spans="1:15" ht="50.25" customHeight="1">
      <c r="A1028" s="54" t="s">
        <v>1048</v>
      </c>
      <c r="B1028" s="56">
        <v>193.9</v>
      </c>
      <c r="C1028" s="56">
        <v>300.60000000000002</v>
      </c>
      <c r="D1028" s="57">
        <f t="shared" si="217"/>
        <v>237.99336414000001</v>
      </c>
      <c r="E1028" s="57">
        <f t="shared" si="224"/>
        <v>233.78523000000001</v>
      </c>
      <c r="F1028" s="58">
        <v>120.57</v>
      </c>
      <c r="G1028" s="57">
        <f t="shared" si="218"/>
        <v>266.78580133365728</v>
      </c>
      <c r="H1028" s="57">
        <f t="shared" si="219"/>
        <v>261.55470718986004</v>
      </c>
      <c r="I1028" s="57">
        <v>109.9</v>
      </c>
      <c r="J1028" s="57">
        <f t="shared" si="220"/>
        <v>303.64225978790205</v>
      </c>
      <c r="K1028" s="57">
        <f t="shared" si="221"/>
        <v>294.79831047369129</v>
      </c>
      <c r="L1028" s="57">
        <v>110.5</v>
      </c>
      <c r="M1028" s="57">
        <f t="shared" si="222"/>
        <v>343.08842575694842</v>
      </c>
      <c r="N1028" s="57">
        <f t="shared" si="223"/>
        <v>333.09555898732856</v>
      </c>
      <c r="O1028" s="57">
        <v>109.7</v>
      </c>
    </row>
    <row r="1029" spans="1:15" ht="30" customHeight="1">
      <c r="A1029" s="54" t="s">
        <v>1049</v>
      </c>
      <c r="B1029" s="56">
        <v>292.39999999999998</v>
      </c>
      <c r="C1029" s="56">
        <v>198.9</v>
      </c>
      <c r="D1029" s="57">
        <f t="shared" si="217"/>
        <v>348.26594399999993</v>
      </c>
      <c r="E1029" s="57">
        <f t="shared" si="224"/>
        <v>342.10799999999995</v>
      </c>
      <c r="F1029" s="58">
        <v>117</v>
      </c>
      <c r="G1029" s="57">
        <f t="shared" si="218"/>
        <v>388.62300159071992</v>
      </c>
      <c r="H1029" s="57">
        <f t="shared" si="219"/>
        <v>381.00294273599997</v>
      </c>
      <c r="I1029" s="57">
        <v>109.4</v>
      </c>
      <c r="J1029" s="57">
        <f t="shared" si="220"/>
        <v>439.10901572737038</v>
      </c>
      <c r="K1029" s="57">
        <f t="shared" si="221"/>
        <v>426.31943274501975</v>
      </c>
      <c r="L1029" s="57">
        <v>109.7</v>
      </c>
      <c r="M1029" s="57">
        <f t="shared" si="222"/>
        <v>492.53540967091959</v>
      </c>
      <c r="N1029" s="57">
        <f t="shared" si="223"/>
        <v>478.1897181271064</v>
      </c>
      <c r="O1029" s="57">
        <v>108.9</v>
      </c>
    </row>
    <row r="1030" spans="1:15" ht="30" customHeight="1">
      <c r="A1030" s="54" t="s">
        <v>1050</v>
      </c>
      <c r="B1030" s="56">
        <v>620.5</v>
      </c>
      <c r="C1030" s="56">
        <v>104</v>
      </c>
      <c r="D1030" s="57">
        <f t="shared" si="217"/>
        <v>749.79110300000002</v>
      </c>
      <c r="E1030" s="57">
        <f t="shared" si="224"/>
        <v>736.5335</v>
      </c>
      <c r="F1030" s="58">
        <v>118.7</v>
      </c>
      <c r="G1030" s="57">
        <f t="shared" si="218"/>
        <v>841.26561756599995</v>
      </c>
      <c r="H1030" s="57">
        <f t="shared" si="219"/>
        <v>824.77021330000002</v>
      </c>
      <c r="I1030" s="57">
        <v>110</v>
      </c>
      <c r="J1030" s="57">
        <f t="shared" si="220"/>
        <v>943.6224052552551</v>
      </c>
      <c r="K1030" s="57">
        <f t="shared" si="221"/>
        <v>916.13825752937396</v>
      </c>
      <c r="L1030" s="57">
        <v>108.9</v>
      </c>
      <c r="M1030" s="57">
        <f t="shared" si="222"/>
        <v>1055.5171500704232</v>
      </c>
      <c r="N1030" s="57">
        <f t="shared" si="223"/>
        <v>1024.773932107207</v>
      </c>
      <c r="O1030" s="57">
        <v>108.6</v>
      </c>
    </row>
    <row r="1031" spans="1:15" ht="18" customHeight="1">
      <c r="A1031" s="54" t="s">
        <v>1051</v>
      </c>
      <c r="B1031" s="56">
        <v>4428.5</v>
      </c>
      <c r="C1031" s="56">
        <v>123.6</v>
      </c>
      <c r="D1031" s="57">
        <f t="shared" si="217"/>
        <v>5274.6092099999996</v>
      </c>
      <c r="E1031" s="57">
        <f t="shared" si="224"/>
        <v>5181.3450000000003</v>
      </c>
      <c r="F1031" s="58">
        <v>117</v>
      </c>
      <c r="G1031" s="57">
        <f t="shared" si="218"/>
        <v>5945.0120405910002</v>
      </c>
      <c r="H1031" s="57">
        <f t="shared" si="219"/>
        <v>5828.4431770499996</v>
      </c>
      <c r="I1031" s="57">
        <v>110.5</v>
      </c>
      <c r="J1031" s="57">
        <f t="shared" si="220"/>
        <v>6649.9715683642798</v>
      </c>
      <c r="K1031" s="57">
        <f t="shared" si="221"/>
        <v>6456.2830760818251</v>
      </c>
      <c r="L1031" s="57">
        <v>108.6</v>
      </c>
      <c r="M1031" s="57">
        <f t="shared" si="222"/>
        <v>7493.3209626642383</v>
      </c>
      <c r="N1031" s="57">
        <f t="shared" si="223"/>
        <v>7275.0688957905222</v>
      </c>
      <c r="O1031" s="57">
        <v>109.4</v>
      </c>
    </row>
    <row r="1032" spans="1:15" ht="30" customHeight="1">
      <c r="A1032" s="54" t="s">
        <v>1052</v>
      </c>
      <c r="B1032" s="56">
        <v>0</v>
      </c>
      <c r="C1032" s="56">
        <v>0</v>
      </c>
      <c r="D1032" s="57">
        <f t="shared" si="217"/>
        <v>0</v>
      </c>
      <c r="E1032" s="57">
        <f t="shared" si="224"/>
        <v>0</v>
      </c>
      <c r="F1032" s="58">
        <v>120.22216999999999</v>
      </c>
      <c r="G1032" s="57">
        <f t="shared" si="218"/>
        <v>0</v>
      </c>
      <c r="H1032" s="57">
        <f t="shared" si="219"/>
        <v>0</v>
      </c>
      <c r="I1032" s="57">
        <v>0</v>
      </c>
      <c r="J1032" s="57">
        <f t="shared" si="220"/>
        <v>0</v>
      </c>
      <c r="K1032" s="57">
        <f t="shared" si="221"/>
        <v>0</v>
      </c>
      <c r="L1032" s="57">
        <v>0</v>
      </c>
      <c r="M1032" s="57">
        <f t="shared" si="222"/>
        <v>0</v>
      </c>
      <c r="N1032" s="57">
        <f t="shared" si="223"/>
        <v>0</v>
      </c>
      <c r="O1032" s="57">
        <v>0</v>
      </c>
    </row>
    <row r="1033" spans="1:15" ht="18" customHeight="1">
      <c r="A1033" s="54" t="s">
        <v>1053</v>
      </c>
      <c r="B1033" s="56">
        <v>919.1</v>
      </c>
      <c r="C1033" s="56">
        <v>126.8</v>
      </c>
      <c r="D1033" s="57">
        <f t="shared" si="217"/>
        <v>1094.703246</v>
      </c>
      <c r="E1033" s="57">
        <f t="shared" si="224"/>
        <v>1075.347</v>
      </c>
      <c r="F1033" s="58">
        <v>117</v>
      </c>
      <c r="G1033" s="57">
        <f t="shared" si="218"/>
        <v>1215.97447159188</v>
      </c>
      <c r="H1033" s="57">
        <f t="shared" si="219"/>
        <v>1192.1318348940001</v>
      </c>
      <c r="I1033" s="57">
        <v>108.9</v>
      </c>
      <c r="J1033" s="57">
        <f t="shared" si="220"/>
        <v>1377.6990763136002</v>
      </c>
      <c r="K1033" s="57">
        <f t="shared" si="221"/>
        <v>1337.5719187510681</v>
      </c>
      <c r="L1033" s="57">
        <v>110</v>
      </c>
      <c r="M1033" s="57">
        <f t="shared" si="222"/>
        <v>1539.647602734264</v>
      </c>
      <c r="N1033" s="57">
        <f t="shared" si="223"/>
        <v>1494.8034978002563</v>
      </c>
      <c r="O1033" s="57">
        <v>108.5</v>
      </c>
    </row>
    <row r="1034" spans="1:15" ht="18" customHeight="1">
      <c r="A1034" s="54" t="s">
        <v>1054</v>
      </c>
      <c r="B1034" s="56">
        <v>57991.6</v>
      </c>
      <c r="C1034" s="56">
        <v>141.1</v>
      </c>
      <c r="D1034" s="57">
        <f t="shared" si="217"/>
        <v>69793.30152847759</v>
      </c>
      <c r="E1034" s="57">
        <f t="shared" si="224"/>
        <v>68559.235293199992</v>
      </c>
      <c r="F1034" s="58">
        <v>118.22269999999999</v>
      </c>
      <c r="G1034" s="57">
        <f t="shared" si="218"/>
        <v>77311.435969125203</v>
      </c>
      <c r="H1034" s="57">
        <f t="shared" si="219"/>
        <v>75795.525459926663</v>
      </c>
      <c r="I1034" s="57">
        <v>108.6</v>
      </c>
      <c r="J1034" s="57">
        <f t="shared" si="220"/>
        <v>87992.010848259844</v>
      </c>
      <c r="K1034" s="57">
        <f t="shared" si="221"/>
        <v>85429.136745883356</v>
      </c>
      <c r="L1034" s="57">
        <v>110.5</v>
      </c>
      <c r="M1034" s="57">
        <f t="shared" si="222"/>
        <v>99604.316519904707</v>
      </c>
      <c r="N1034" s="57">
        <f t="shared" si="223"/>
        <v>96703.219922237578</v>
      </c>
      <c r="O1034" s="57">
        <v>109.9</v>
      </c>
    </row>
    <row r="1035" spans="1:15" ht="18" customHeight="1">
      <c r="A1035" s="54" t="s">
        <v>1055</v>
      </c>
      <c r="B1035" s="56">
        <v>100</v>
      </c>
      <c r="C1035" s="56">
        <v>0</v>
      </c>
      <c r="D1035" s="57">
        <f t="shared" si="217"/>
        <v>120.8366</v>
      </c>
      <c r="E1035" s="57">
        <f t="shared" si="224"/>
        <v>118.7</v>
      </c>
      <c r="F1035" s="58">
        <v>118.7</v>
      </c>
      <c r="G1035" s="57">
        <f t="shared" si="218"/>
        <v>135.20890520400002</v>
      </c>
      <c r="H1035" s="57">
        <f t="shared" si="219"/>
        <v>132.55775020000002</v>
      </c>
      <c r="I1035" s="57">
        <v>109.7</v>
      </c>
      <c r="J1035" s="57">
        <f t="shared" si="220"/>
        <v>155.2806671815338</v>
      </c>
      <c r="K1035" s="57">
        <f t="shared" si="221"/>
        <v>150.75792930246001</v>
      </c>
      <c r="L1035" s="57">
        <v>111.5</v>
      </c>
      <c r="M1035" s="57">
        <f t="shared" si="222"/>
        <v>175.45317865508687</v>
      </c>
      <c r="N1035" s="57">
        <f t="shared" si="223"/>
        <v>170.3428918981426</v>
      </c>
      <c r="O1035" s="57">
        <v>109.7</v>
      </c>
    </row>
    <row r="1036" spans="1:15" ht="30" customHeight="1">
      <c r="A1036" s="54" t="s">
        <v>1056</v>
      </c>
      <c r="B1036" s="56">
        <v>247.9</v>
      </c>
      <c r="C1036" s="56">
        <v>152.30000000000001</v>
      </c>
      <c r="D1036" s="57">
        <f t="shared" si="217"/>
        <v>295.26377400000001</v>
      </c>
      <c r="E1036" s="57">
        <f t="shared" si="224"/>
        <v>290.04300000000001</v>
      </c>
      <c r="F1036" s="58">
        <v>117</v>
      </c>
      <c r="G1036" s="57">
        <f t="shared" si="218"/>
        <v>327.97309488372002</v>
      </c>
      <c r="H1036" s="57">
        <f t="shared" si="219"/>
        <v>321.54224988600004</v>
      </c>
      <c r="I1036" s="57">
        <v>108.9</v>
      </c>
      <c r="J1036" s="57">
        <f t="shared" si="220"/>
        <v>371.59351650325482</v>
      </c>
      <c r="K1036" s="57">
        <f t="shared" si="221"/>
        <v>360.770404372092</v>
      </c>
      <c r="L1036" s="57">
        <v>110</v>
      </c>
      <c r="M1036" s="57">
        <f t="shared" si="222"/>
        <v>416.80529965620582</v>
      </c>
      <c r="N1036" s="57">
        <f t="shared" si="223"/>
        <v>404.66533947204448</v>
      </c>
      <c r="O1036" s="57">
        <v>108.9</v>
      </c>
    </row>
    <row r="1037" spans="1:15" ht="29.25" customHeight="1">
      <c r="A1037" s="54" t="s">
        <v>1057</v>
      </c>
      <c r="B1037" s="56">
        <v>29.8</v>
      </c>
      <c r="C1037" s="56">
        <v>0</v>
      </c>
      <c r="D1037" s="57">
        <f t="shared" si="217"/>
        <v>35.493588000000003</v>
      </c>
      <c r="E1037" s="57">
        <f t="shared" si="224"/>
        <v>34.866</v>
      </c>
      <c r="F1037" s="58">
        <v>117</v>
      </c>
      <c r="G1037" s="57">
        <f t="shared" si="218"/>
        <v>39.316957299359999</v>
      </c>
      <c r="H1037" s="57">
        <f t="shared" si="219"/>
        <v>38.546036567999998</v>
      </c>
      <c r="I1037" s="57">
        <v>108.6</v>
      </c>
      <c r="J1037" s="57">
        <f t="shared" si="220"/>
        <v>44.748594950266586</v>
      </c>
      <c r="K1037" s="57">
        <f t="shared" si="221"/>
        <v>43.445237815792801</v>
      </c>
      <c r="L1037" s="57">
        <v>110.5</v>
      </c>
      <c r="M1037" s="57">
        <f t="shared" si="222"/>
        <v>50.054883339469185</v>
      </c>
      <c r="N1037" s="57">
        <f t="shared" si="223"/>
        <v>48.596974115989504</v>
      </c>
      <c r="O1037" s="57">
        <v>108.6</v>
      </c>
    </row>
    <row r="1038" spans="1:15" ht="30" customHeight="1">
      <c r="A1038" s="54" t="s">
        <v>1058</v>
      </c>
      <c r="B1038" s="56">
        <v>245.6</v>
      </c>
      <c r="C1038" s="56">
        <v>436.2</v>
      </c>
      <c r="D1038" s="57">
        <f t="shared" si="217"/>
        <v>297.77477280000005</v>
      </c>
      <c r="E1038" s="57">
        <f t="shared" si="224"/>
        <v>292.50960000000003</v>
      </c>
      <c r="F1038" s="58">
        <v>119.10000000000001</v>
      </c>
      <c r="G1038" s="57">
        <f t="shared" si="218"/>
        <v>332.28091347206407</v>
      </c>
      <c r="H1038" s="57">
        <f t="shared" si="219"/>
        <v>325.76560144320007</v>
      </c>
      <c r="I1038" s="57">
        <v>109.4</v>
      </c>
      <c r="J1038" s="57">
        <f t="shared" si="220"/>
        <v>376.47427496384859</v>
      </c>
      <c r="K1038" s="57">
        <f t="shared" si="221"/>
        <v>365.5090048192705</v>
      </c>
      <c r="L1038" s="57">
        <v>110</v>
      </c>
      <c r="M1038" s="57">
        <f t="shared" si="222"/>
        <v>424.21874251476396</v>
      </c>
      <c r="N1038" s="57">
        <f t="shared" si="223"/>
        <v>411.86285681045041</v>
      </c>
      <c r="O1038" s="57">
        <v>109.4</v>
      </c>
    </row>
    <row r="1039" spans="1:15" ht="34.5" customHeight="1">
      <c r="A1039" s="54" t="s">
        <v>1059</v>
      </c>
      <c r="B1039" s="56">
        <v>294</v>
      </c>
      <c r="C1039" s="56">
        <v>165.2</v>
      </c>
      <c r="D1039" s="57">
        <f t="shared" si="217"/>
        <v>360.79650599999991</v>
      </c>
      <c r="E1039" s="57">
        <f t="shared" si="224"/>
        <v>354.41699999999997</v>
      </c>
      <c r="F1039" s="58">
        <v>120.55</v>
      </c>
      <c r="G1039" s="57">
        <f t="shared" si="218"/>
        <v>403.70964242363993</v>
      </c>
      <c r="H1039" s="57">
        <f t="shared" si="219"/>
        <v>395.79376708199993</v>
      </c>
      <c r="I1039" s="57">
        <v>109.7</v>
      </c>
      <c r="J1039" s="57">
        <f t="shared" si="220"/>
        <v>459.48212952446579</v>
      </c>
      <c r="K1039" s="57">
        <f t="shared" si="221"/>
        <v>446.09915487812214</v>
      </c>
      <c r="L1039" s="57">
        <v>110.5</v>
      </c>
      <c r="M1039" s="57">
        <f t="shared" si="222"/>
        <v>520.59325275121967</v>
      </c>
      <c r="N1039" s="57">
        <f t="shared" si="223"/>
        <v>505.43034247691236</v>
      </c>
      <c r="O1039" s="57">
        <v>110</v>
      </c>
    </row>
    <row r="1040" spans="1:15" ht="18" customHeight="1">
      <c r="A1040" s="54" t="s">
        <v>1060</v>
      </c>
      <c r="B1040" s="56">
        <v>13.9</v>
      </c>
      <c r="C1040" s="56">
        <v>16.600000000000001</v>
      </c>
      <c r="D1040" s="57">
        <f t="shared" si="217"/>
        <v>16.499133199999999</v>
      </c>
      <c r="E1040" s="57">
        <f t="shared" si="224"/>
        <v>16.2074</v>
      </c>
      <c r="F1040" s="58">
        <v>116.6</v>
      </c>
      <c r="G1040" s="57">
        <f t="shared" si="218"/>
        <v>18.326907175896</v>
      </c>
      <c r="H1040" s="57">
        <f t="shared" si="219"/>
        <v>17.967556054799999</v>
      </c>
      <c r="I1040" s="57">
        <v>108.9</v>
      </c>
      <c r="J1040" s="57">
        <f t="shared" si="220"/>
        <v>20.707755687116652</v>
      </c>
      <c r="K1040" s="57">
        <f t="shared" si="221"/>
        <v>20.104617171957912</v>
      </c>
      <c r="L1040" s="57">
        <v>109.7</v>
      </c>
      <c r="M1040" s="57">
        <f t="shared" si="222"/>
        <v>23.568532135291818</v>
      </c>
      <c r="N1040" s="57">
        <f t="shared" si="223"/>
        <v>22.882070034263901</v>
      </c>
      <c r="O1040" s="57">
        <v>110.5</v>
      </c>
    </row>
    <row r="1041" spans="1:15" ht="18" customHeight="1">
      <c r="A1041" s="54" t="s">
        <v>1061</v>
      </c>
      <c r="B1041" s="56">
        <v>3923.3</v>
      </c>
      <c r="C1041" s="56">
        <v>141.69999999999999</v>
      </c>
      <c r="D1041" s="57">
        <f t="shared" si="217"/>
        <v>4672.885698000001</v>
      </c>
      <c r="E1041" s="57">
        <f t="shared" si="224"/>
        <v>4590.2610000000004</v>
      </c>
      <c r="F1041" s="58">
        <v>117</v>
      </c>
      <c r="G1041" s="57">
        <f t="shared" si="218"/>
        <v>5176.248945388561</v>
      </c>
      <c r="H1041" s="57">
        <f t="shared" si="219"/>
        <v>5074.7538680280004</v>
      </c>
      <c r="I1041" s="57">
        <v>108.6</v>
      </c>
      <c r="J1041" s="57">
        <f t="shared" si="220"/>
        <v>5806.0431545739875</v>
      </c>
      <c r="K1041" s="57">
        <f t="shared" si="221"/>
        <v>5636.9351015281436</v>
      </c>
      <c r="L1041" s="57">
        <v>108.9</v>
      </c>
      <c r="M1041" s="57">
        <f t="shared" si="222"/>
        <v>6560.3062207846951</v>
      </c>
      <c r="N1041" s="57">
        <f t="shared" si="223"/>
        <v>6369.2293405676646</v>
      </c>
      <c r="O1041" s="57">
        <v>109.7</v>
      </c>
    </row>
    <row r="1042" spans="1:15" ht="18" customHeight="1">
      <c r="A1042" s="54" t="s">
        <v>1062</v>
      </c>
      <c r="B1042" s="56">
        <v>566.5</v>
      </c>
      <c r="C1042" s="56">
        <v>105.7</v>
      </c>
      <c r="D1042" s="57">
        <f t="shared" si="217"/>
        <v>666.66173199999992</v>
      </c>
      <c r="E1042" s="57">
        <f t="shared" si="224"/>
        <v>654.87399999999991</v>
      </c>
      <c r="F1042" s="58">
        <v>115.6</v>
      </c>
      <c r="G1042" s="57">
        <f t="shared" si="218"/>
        <v>743.91449350416008</v>
      </c>
      <c r="H1042" s="57">
        <f t="shared" si="219"/>
        <v>729.32793480800001</v>
      </c>
      <c r="I1042" s="57">
        <v>109.4</v>
      </c>
      <c r="J1042" s="57">
        <f t="shared" si="220"/>
        <v>832.12787414388333</v>
      </c>
      <c r="K1042" s="57">
        <f t="shared" si="221"/>
        <v>807.89113994551781</v>
      </c>
      <c r="L1042" s="57">
        <v>108.6</v>
      </c>
      <c r="M1042" s="57">
        <f t="shared" si="222"/>
        <v>933.37287259096968</v>
      </c>
      <c r="N1042" s="57">
        <f t="shared" si="223"/>
        <v>906.18725494268904</v>
      </c>
      <c r="O1042" s="57">
        <v>108.9</v>
      </c>
    </row>
    <row r="1043" spans="1:15" ht="18" customHeight="1">
      <c r="A1043" s="54" t="s">
        <v>1063</v>
      </c>
      <c r="B1043" s="56">
        <v>773.5</v>
      </c>
      <c r="C1043" s="56">
        <v>104.8</v>
      </c>
      <c r="D1043" s="57">
        <f t="shared" si="217"/>
        <v>933.6474510999999</v>
      </c>
      <c r="E1043" s="57">
        <f t="shared" si="224"/>
        <v>917.13894999999991</v>
      </c>
      <c r="F1043" s="58">
        <v>118.57</v>
      </c>
      <c r="G1043" s="57">
        <f t="shared" si="218"/>
        <v>1047.5524401341997</v>
      </c>
      <c r="H1043" s="57">
        <f t="shared" si="219"/>
        <v>1027.0121962099997</v>
      </c>
      <c r="I1043" s="57">
        <v>110</v>
      </c>
      <c r="J1043" s="57">
        <f t="shared" si="220"/>
        <v>1180.4030405920189</v>
      </c>
      <c r="K1043" s="57">
        <f t="shared" si="221"/>
        <v>1146.0223695068146</v>
      </c>
      <c r="L1043" s="57">
        <v>109.4</v>
      </c>
      <c r="M1043" s="57">
        <f t="shared" si="222"/>
        <v>1320.3752331454205</v>
      </c>
      <c r="N1043" s="57">
        <f t="shared" si="223"/>
        <v>1281.9177020829325</v>
      </c>
      <c r="O1043" s="57">
        <v>108.6</v>
      </c>
    </row>
    <row r="1044" spans="1:15" ht="30" customHeight="1">
      <c r="A1044" s="54" t="s">
        <v>1064</v>
      </c>
      <c r="B1044" s="56">
        <v>1099</v>
      </c>
      <c r="C1044" s="56">
        <v>627.6</v>
      </c>
      <c r="D1044" s="57">
        <f t="shared" si="217"/>
        <v>1308.9749399999998</v>
      </c>
      <c r="E1044" s="57">
        <f t="shared" si="224"/>
        <v>1285.83</v>
      </c>
      <c r="F1044" s="58">
        <v>117</v>
      </c>
      <c r="G1044" s="57">
        <f t="shared" si="218"/>
        <v>1460.6589560471996</v>
      </c>
      <c r="H1044" s="57">
        <f t="shared" si="219"/>
        <v>1432.0185843599997</v>
      </c>
      <c r="I1044" s="57">
        <v>109.4</v>
      </c>
      <c r="J1044" s="57">
        <f t="shared" si="220"/>
        <v>1654.9265972014773</v>
      </c>
      <c r="K1044" s="57">
        <f t="shared" si="221"/>
        <v>1606.7248516519196</v>
      </c>
      <c r="L1044" s="57">
        <v>110</v>
      </c>
      <c r="M1044" s="57">
        <f t="shared" si="222"/>
        <v>1864.8043882585689</v>
      </c>
      <c r="N1044" s="57">
        <f t="shared" si="223"/>
        <v>1810.4896973384164</v>
      </c>
      <c r="O1044" s="57">
        <v>109.4</v>
      </c>
    </row>
    <row r="1045" spans="1:15" ht="18" customHeight="1">
      <c r="A1045" s="54" t="s">
        <v>1065</v>
      </c>
      <c r="B1045" s="56">
        <v>1034.3</v>
      </c>
      <c r="C1045" s="56">
        <v>103.1</v>
      </c>
      <c r="D1045" s="57">
        <f t="shared" si="217"/>
        <v>1216.7197599180001</v>
      </c>
      <c r="E1045" s="57">
        <f t="shared" si="224"/>
        <v>1195.2060510000001</v>
      </c>
      <c r="F1045" s="58">
        <v>115.557</v>
      </c>
      <c r="G1045" s="57">
        <f t="shared" si="218"/>
        <v>1365.1595706279959</v>
      </c>
      <c r="H1045" s="57">
        <f t="shared" si="219"/>
        <v>1338.3917359098</v>
      </c>
      <c r="I1045" s="57">
        <v>110</v>
      </c>
      <c r="J1045" s="57">
        <f t="shared" si="220"/>
        <v>1553.7563653102534</v>
      </c>
      <c r="K1045" s="57">
        <f t="shared" si="221"/>
        <v>1508.5013255439355</v>
      </c>
      <c r="L1045" s="57">
        <v>110.5</v>
      </c>
      <c r="M1045" s="57">
        <f t="shared" si="222"/>
        <v>1760.4059618965171</v>
      </c>
      <c r="N1045" s="57">
        <f t="shared" si="223"/>
        <v>1709.1320018412787</v>
      </c>
      <c r="O1045" s="57">
        <v>110</v>
      </c>
    </row>
    <row r="1046" spans="1:15" ht="30" customHeight="1">
      <c r="A1046" s="54" t="s">
        <v>1066</v>
      </c>
      <c r="B1046" s="56">
        <v>95.6</v>
      </c>
      <c r="C1046" s="56">
        <v>191.6</v>
      </c>
      <c r="D1046" s="57">
        <f t="shared" si="217"/>
        <v>113.86533599999999</v>
      </c>
      <c r="E1046" s="57">
        <f t="shared" si="224"/>
        <v>111.85199999999999</v>
      </c>
      <c r="F1046" s="58">
        <v>117</v>
      </c>
      <c r="G1046" s="57">
        <f t="shared" si="218"/>
        <v>128.33762020559999</v>
      </c>
      <c r="H1046" s="57">
        <f t="shared" si="219"/>
        <v>125.82119627999998</v>
      </c>
      <c r="I1046" s="57">
        <v>110.5</v>
      </c>
      <c r="J1046" s="57">
        <f t="shared" si="220"/>
        <v>145.0099604465095</v>
      </c>
      <c r="K1046" s="57">
        <f t="shared" si="221"/>
        <v>140.78636936554321</v>
      </c>
      <c r="L1046" s="57">
        <v>109.7</v>
      </c>
      <c r="M1046" s="57">
        <f t="shared" si="222"/>
        <v>165.04308648219478</v>
      </c>
      <c r="N1046" s="57">
        <f t="shared" si="223"/>
        <v>160.23600629339299</v>
      </c>
      <c r="O1046" s="57">
        <v>110.5</v>
      </c>
    </row>
    <row r="1047" spans="1:15" ht="30" customHeight="1">
      <c r="A1047" s="54" t="s">
        <v>1067</v>
      </c>
      <c r="B1047" s="56">
        <v>90.2</v>
      </c>
      <c r="C1047" s="56">
        <v>166.1</v>
      </c>
      <c r="D1047" s="57">
        <f t="shared" si="217"/>
        <v>107.433612</v>
      </c>
      <c r="E1047" s="57">
        <f t="shared" si="224"/>
        <v>105.53399999999999</v>
      </c>
      <c r="F1047" s="58">
        <v>117</v>
      </c>
      <c r="G1047" s="57">
        <f t="shared" si="218"/>
        <v>120.21176581128</v>
      </c>
      <c r="H1047" s="57">
        <f t="shared" si="219"/>
        <v>117.854672364</v>
      </c>
      <c r="I1047" s="57">
        <v>109.7</v>
      </c>
      <c r="J1047" s="57">
        <f t="shared" si="220"/>
        <v>136.19993066418024</v>
      </c>
      <c r="K1047" s="57">
        <f t="shared" si="221"/>
        <v>132.23294239240801</v>
      </c>
      <c r="L1047" s="57">
        <v>110</v>
      </c>
      <c r="M1047" s="57">
        <f t="shared" si="222"/>
        <v>153.89366365676392</v>
      </c>
      <c r="N1047" s="57">
        <f t="shared" si="223"/>
        <v>149.41132393860573</v>
      </c>
      <c r="O1047" s="57">
        <v>109.7</v>
      </c>
    </row>
    <row r="1048" spans="1:15" ht="18" customHeight="1">
      <c r="A1048" s="54" t="s">
        <v>1068</v>
      </c>
      <c r="B1048" s="56">
        <v>356.1</v>
      </c>
      <c r="C1048" s="56">
        <v>89.6</v>
      </c>
      <c r="D1048" s="57">
        <f t="shared" si="217"/>
        <v>423.77395620000004</v>
      </c>
      <c r="E1048" s="57">
        <f t="shared" si="224"/>
        <v>416.28090000000003</v>
      </c>
      <c r="F1048" s="58">
        <v>116.9</v>
      </c>
      <c r="G1048" s="57">
        <f t="shared" si="218"/>
        <v>470.71963506783607</v>
      </c>
      <c r="H1048" s="57">
        <f t="shared" si="219"/>
        <v>461.48983830180003</v>
      </c>
      <c r="I1048" s="57">
        <v>108.9</v>
      </c>
      <c r="J1048" s="57">
        <f t="shared" si="220"/>
        <v>535.74955265245762</v>
      </c>
      <c r="K1048" s="57">
        <f t="shared" si="221"/>
        <v>520.14519674995881</v>
      </c>
      <c r="L1048" s="57">
        <v>110.5</v>
      </c>
      <c r="M1048" s="57">
        <f t="shared" si="222"/>
        <v>607.00424315523446</v>
      </c>
      <c r="N1048" s="57">
        <f t="shared" si="223"/>
        <v>589.32450791770339</v>
      </c>
      <c r="O1048" s="57">
        <v>110</v>
      </c>
    </row>
    <row r="1049" spans="1:15" ht="29.25" customHeight="1">
      <c r="A1049" s="54" t="s">
        <v>1069</v>
      </c>
      <c r="B1049" s="56">
        <v>45</v>
      </c>
      <c r="C1049" s="56">
        <v>15.4</v>
      </c>
      <c r="D1049" s="57">
        <f t="shared" si="217"/>
        <v>54.972320670000002</v>
      </c>
      <c r="E1049" s="57">
        <f t="shared" si="224"/>
        <v>54.000315000000001</v>
      </c>
      <c r="F1049" s="58">
        <v>120.00070000000001</v>
      </c>
      <c r="G1049" s="57">
        <f t="shared" si="218"/>
        <v>60.893939052572392</v>
      </c>
      <c r="H1049" s="57">
        <f t="shared" si="219"/>
        <v>59.699940247619999</v>
      </c>
      <c r="I1049" s="57">
        <v>108.6</v>
      </c>
      <c r="J1049" s="57">
        <f t="shared" si="220"/>
        <v>68.80467067489208</v>
      </c>
      <c r="K1049" s="57">
        <f t="shared" si="221"/>
        <v>66.800651140671917</v>
      </c>
      <c r="L1049" s="57">
        <v>109.7</v>
      </c>
      <c r="M1049" s="57">
        <f t="shared" si="222"/>
        <v>77.176134955906207</v>
      </c>
      <c r="N1049" s="57">
        <f t="shared" si="223"/>
        <v>74.928286364957472</v>
      </c>
      <c r="O1049" s="57">
        <v>108.9</v>
      </c>
    </row>
    <row r="1050" spans="1:15" ht="18" customHeight="1">
      <c r="A1050" s="54" t="s">
        <v>1070</v>
      </c>
      <c r="B1050" s="56">
        <v>377.6</v>
      </c>
      <c r="C1050" s="56">
        <v>120</v>
      </c>
      <c r="D1050" s="57">
        <f t="shared" si="217"/>
        <v>460.12296959999998</v>
      </c>
      <c r="E1050" s="57">
        <f t="shared" si="224"/>
        <v>451.98720000000003</v>
      </c>
      <c r="F1050" s="58">
        <v>119.7</v>
      </c>
      <c r="G1050" s="57">
        <f t="shared" si="218"/>
        <v>514.84999560422398</v>
      </c>
      <c r="H1050" s="57">
        <f t="shared" si="219"/>
        <v>504.7548976512</v>
      </c>
      <c r="I1050" s="57">
        <v>109.7</v>
      </c>
      <c r="J1050" s="57">
        <f t="shared" si="220"/>
        <v>577.49179456938987</v>
      </c>
      <c r="K1050" s="57">
        <f t="shared" si="221"/>
        <v>560.67164521299992</v>
      </c>
      <c r="L1050" s="57">
        <v>108.9</v>
      </c>
      <c r="M1050" s="57">
        <f t="shared" si="222"/>
        <v>645.97077156942805</v>
      </c>
      <c r="N1050" s="57">
        <f t="shared" si="223"/>
        <v>627.1560889023574</v>
      </c>
      <c r="O1050" s="57">
        <v>108.6</v>
      </c>
    </row>
    <row r="1051" spans="1:15" ht="18" customHeight="1">
      <c r="A1051" s="54" t="s">
        <v>1071</v>
      </c>
      <c r="B1051" s="56">
        <v>1238</v>
      </c>
      <c r="C1051" s="56">
        <v>0</v>
      </c>
      <c r="D1051" s="57">
        <f t="shared" si="217"/>
        <v>1474.5322800000001</v>
      </c>
      <c r="E1051" s="57">
        <f t="shared" si="224"/>
        <v>1448.46</v>
      </c>
      <c r="F1051" s="58">
        <v>117</v>
      </c>
      <c r="G1051" s="57">
        <f t="shared" si="218"/>
        <v>1637.8809659784001</v>
      </c>
      <c r="H1051" s="57">
        <f t="shared" si="219"/>
        <v>1605.7656529200001</v>
      </c>
      <c r="I1051" s="57">
        <v>108.9</v>
      </c>
      <c r="J1051" s="57">
        <f t="shared" si="220"/>
        <v>1832.1008909241189</v>
      </c>
      <c r="K1051" s="57">
        <f t="shared" si="221"/>
        <v>1778.7387290525426</v>
      </c>
      <c r="L1051" s="57">
        <v>108.6</v>
      </c>
      <c r="M1051" s="57">
        <f t="shared" si="222"/>
        <v>2064.4479259111158</v>
      </c>
      <c r="N1051" s="57">
        <f t="shared" si="223"/>
        <v>2004.318374670986</v>
      </c>
      <c r="O1051" s="57">
        <v>109.4</v>
      </c>
    </row>
    <row r="1052" spans="1:15" ht="30" customHeight="1">
      <c r="A1052" s="54" t="s">
        <v>1072</v>
      </c>
      <c r="B1052" s="56">
        <v>89.4</v>
      </c>
      <c r="C1052" s="56">
        <v>193.1</v>
      </c>
      <c r="D1052" s="57">
        <f t="shared" si="217"/>
        <v>106.1167272</v>
      </c>
      <c r="E1052" s="57">
        <f t="shared" si="224"/>
        <v>104.24040000000001</v>
      </c>
      <c r="F1052" s="58">
        <v>116.6</v>
      </c>
      <c r="G1052" s="57">
        <f t="shared" si="218"/>
        <v>117.54762105398399</v>
      </c>
      <c r="H1052" s="57">
        <f t="shared" si="219"/>
        <v>115.24276573919998</v>
      </c>
      <c r="I1052" s="57">
        <v>108.6</v>
      </c>
      <c r="J1052" s="57">
        <f t="shared" si="220"/>
        <v>132.45501035605025</v>
      </c>
      <c r="K1052" s="57">
        <f t="shared" si="221"/>
        <v>128.59709743305851</v>
      </c>
      <c r="L1052" s="57">
        <v>109.4</v>
      </c>
      <c r="M1052" s="57">
        <f t="shared" si="222"/>
        <v>150.07152673340494</v>
      </c>
      <c r="N1052" s="57">
        <f t="shared" si="223"/>
        <v>145.70051139165528</v>
      </c>
      <c r="O1052" s="57">
        <v>110</v>
      </c>
    </row>
    <row r="1053" spans="1:15" ht="18" customHeight="1">
      <c r="A1053" s="54" t="s">
        <v>1073</v>
      </c>
      <c r="B1053" s="56">
        <v>2355.9</v>
      </c>
      <c r="C1053" s="56">
        <v>107.7</v>
      </c>
      <c r="D1053" s="57">
        <f t="shared" si="217"/>
        <v>2843.6716613399999</v>
      </c>
      <c r="E1053" s="57">
        <f t="shared" si="224"/>
        <v>2793.3906300000003</v>
      </c>
      <c r="F1053" s="58">
        <v>118.57</v>
      </c>
      <c r="G1053" s="57">
        <f t="shared" si="218"/>
        <v>3173.1963334560792</v>
      </c>
      <c r="H1053" s="57">
        <f t="shared" si="219"/>
        <v>3110.9767975059599</v>
      </c>
      <c r="I1053" s="57">
        <v>109.4</v>
      </c>
      <c r="J1053" s="57">
        <f t="shared" si="220"/>
        <v>3595.2314458057376</v>
      </c>
      <c r="K1053" s="57">
        <f t="shared" si="221"/>
        <v>3490.5159668016872</v>
      </c>
      <c r="L1053" s="57">
        <v>110</v>
      </c>
      <c r="M1053" s="57">
        <f t="shared" si="222"/>
        <v>4091.9126700438001</v>
      </c>
      <c r="N1053" s="57">
        <f t="shared" si="223"/>
        <v>3972.7307476153401</v>
      </c>
      <c r="O1053" s="57">
        <v>110.5</v>
      </c>
    </row>
    <row r="1054" spans="1:15" ht="30" customHeight="1">
      <c r="A1054" s="54" t="s">
        <v>1074</v>
      </c>
      <c r="B1054" s="56">
        <v>519.4</v>
      </c>
      <c r="C1054" s="56">
        <v>147.30000000000001</v>
      </c>
      <c r="D1054" s="57">
        <f t="shared" si="217"/>
        <v>618.63656399999991</v>
      </c>
      <c r="E1054" s="57">
        <f t="shared" si="224"/>
        <v>607.69799999999998</v>
      </c>
      <c r="F1054" s="58">
        <v>117</v>
      </c>
      <c r="G1054" s="57">
        <f t="shared" si="218"/>
        <v>692.21719692215993</v>
      </c>
      <c r="H1054" s="57">
        <f t="shared" si="219"/>
        <v>678.64431070799992</v>
      </c>
      <c r="I1054" s="57">
        <v>109.7</v>
      </c>
      <c r="J1054" s="57">
        <f t="shared" si="220"/>
        <v>787.84700267695632</v>
      </c>
      <c r="K1054" s="57">
        <f t="shared" si="221"/>
        <v>764.9000025989867</v>
      </c>
      <c r="L1054" s="57">
        <v>110.5</v>
      </c>
      <c r="M1054" s="57">
        <f t="shared" si="222"/>
        <v>890.19620679471961</v>
      </c>
      <c r="N1054" s="57">
        <f t="shared" si="223"/>
        <v>864.26816193662103</v>
      </c>
      <c r="O1054" s="57">
        <v>109.7</v>
      </c>
    </row>
    <row r="1055" spans="1:15" ht="18" customHeight="1">
      <c r="A1055" s="54" t="s">
        <v>1075</v>
      </c>
      <c r="B1055" s="56">
        <v>802.6</v>
      </c>
      <c r="C1055" s="56">
        <v>137</v>
      </c>
      <c r="D1055" s="57">
        <f t="shared" si="217"/>
        <v>945.03718121999987</v>
      </c>
      <c r="E1055" s="57">
        <f t="shared" si="224"/>
        <v>928.32728999999995</v>
      </c>
      <c r="F1055" s="58">
        <v>115.66499999999999</v>
      </c>
      <c r="G1055" s="57">
        <f t="shared" si="218"/>
        <v>1049.7284001555515</v>
      </c>
      <c r="H1055" s="57">
        <f t="shared" si="219"/>
        <v>1029.1454903485799</v>
      </c>
      <c r="I1055" s="57">
        <v>108.9</v>
      </c>
      <c r="J1055" s="57">
        <f t="shared" si="220"/>
        <v>1205.5605811586431</v>
      </c>
      <c r="K1055" s="57">
        <f t="shared" si="221"/>
        <v>1170.4471661734399</v>
      </c>
      <c r="L1055" s="57">
        <v>111.5</v>
      </c>
      <c r="M1055" s="57">
        <f t="shared" si="222"/>
        <v>1352.2411370682155</v>
      </c>
      <c r="N1055" s="57">
        <f t="shared" si="223"/>
        <v>1312.8554728817626</v>
      </c>
      <c r="O1055" s="57">
        <v>108.9</v>
      </c>
    </row>
    <row r="1056" spans="1:15" ht="34.5" customHeight="1">
      <c r="A1056" s="54" t="s">
        <v>1076</v>
      </c>
      <c r="B1056" s="56">
        <v>22056.7</v>
      </c>
      <c r="C1056" s="56">
        <v>96.8</v>
      </c>
      <c r="D1056" s="57">
        <f t="shared" si="217"/>
        <v>26270.853101999997</v>
      </c>
      <c r="E1056" s="57">
        <f t="shared" si="224"/>
        <v>25806.339</v>
      </c>
      <c r="F1056" s="58">
        <v>117</v>
      </c>
      <c r="G1056" s="57">
        <f t="shared" si="218"/>
        <v>29100.749398147433</v>
      </c>
      <c r="H1056" s="57">
        <f t="shared" si="219"/>
        <v>28530.146468771993</v>
      </c>
      <c r="I1056" s="57">
        <v>108.6</v>
      </c>
      <c r="J1056" s="57">
        <f t="shared" si="220"/>
        <v>32971.149068101047</v>
      </c>
      <c r="K1056" s="57">
        <f t="shared" si="221"/>
        <v>32010.824337962178</v>
      </c>
      <c r="L1056" s="57">
        <v>110</v>
      </c>
      <c r="M1056" s="57">
        <f t="shared" si="222"/>
        <v>36880.867924596474</v>
      </c>
      <c r="N1056" s="57">
        <f t="shared" si="223"/>
        <v>35806.667887957738</v>
      </c>
      <c r="O1056" s="57">
        <v>108.6</v>
      </c>
    </row>
    <row r="1057" spans="1:15" ht="39" customHeight="1">
      <c r="A1057" s="54" t="s">
        <v>1077</v>
      </c>
      <c r="B1057" s="56">
        <v>4228.1000000000004</v>
      </c>
      <c r="C1057" s="56">
        <v>86.6</v>
      </c>
      <c r="D1057" s="57">
        <f t="shared" si="217"/>
        <v>5014.3997570000001</v>
      </c>
      <c r="E1057" s="57">
        <f t="shared" si="224"/>
        <v>4925.7365</v>
      </c>
      <c r="F1057" s="58">
        <v>116.5</v>
      </c>
      <c r="G1057" s="57">
        <f t="shared" si="218"/>
        <v>5595.4684008411596</v>
      </c>
      <c r="H1057" s="57">
        <f t="shared" si="219"/>
        <v>5485.7533341580001</v>
      </c>
      <c r="I1057" s="57">
        <v>109.4</v>
      </c>
      <c r="J1057" s="57">
        <f t="shared" si="220"/>
        <v>6368.4823604173653</v>
      </c>
      <c r="K1057" s="57">
        <f t="shared" si="221"/>
        <v>6182.9925829294816</v>
      </c>
      <c r="L1057" s="57">
        <v>110.5</v>
      </c>
      <c r="M1057" s="57">
        <f t="shared" si="222"/>
        <v>7176.1332933654958</v>
      </c>
      <c r="N1057" s="57">
        <f t="shared" si="223"/>
        <v>6967.119702296598</v>
      </c>
      <c r="O1057" s="57">
        <v>109.4</v>
      </c>
    </row>
    <row r="1058" spans="1:15" ht="18" customHeight="1">
      <c r="A1058" s="54" t="s">
        <v>1078</v>
      </c>
      <c r="B1058" s="56">
        <v>736.2</v>
      </c>
      <c r="C1058" s="56">
        <v>113.9</v>
      </c>
      <c r="D1058" s="57">
        <f t="shared" si="217"/>
        <v>876.85837200000014</v>
      </c>
      <c r="E1058" s="57">
        <f t="shared" si="224"/>
        <v>861.35400000000004</v>
      </c>
      <c r="F1058" s="58">
        <v>117</v>
      </c>
      <c r="G1058" s="57">
        <f t="shared" si="218"/>
        <v>983.83509338400017</v>
      </c>
      <c r="H1058" s="57">
        <f t="shared" si="219"/>
        <v>964.54420920000018</v>
      </c>
      <c r="I1058" s="57">
        <v>110</v>
      </c>
      <c r="J1058" s="57">
        <f t="shared" si="220"/>
        <v>1142.0456147510813</v>
      </c>
      <c r="K1058" s="57">
        <f t="shared" si="221"/>
        <v>1108.7821502437682</v>
      </c>
      <c r="L1058" s="57">
        <v>112.7</v>
      </c>
      <c r="M1058" s="57">
        <f t="shared" si="222"/>
        <v>1275.1167697818773</v>
      </c>
      <c r="N1058" s="57">
        <f t="shared" si="223"/>
        <v>1237.9774463901722</v>
      </c>
      <c r="O1058" s="57">
        <v>108.4</v>
      </c>
    </row>
    <row r="1059" spans="1:15" ht="36.75" customHeight="1">
      <c r="A1059" s="54" t="s">
        <v>1079</v>
      </c>
      <c r="B1059" s="56">
        <v>0</v>
      </c>
      <c r="C1059" s="56">
        <v>0</v>
      </c>
      <c r="D1059" s="57">
        <f t="shared" si="217"/>
        <v>0</v>
      </c>
      <c r="E1059" s="57">
        <f t="shared" si="224"/>
        <v>0</v>
      </c>
      <c r="F1059" s="58">
        <v>114.57</v>
      </c>
      <c r="G1059" s="57">
        <f t="shared" si="218"/>
        <v>0</v>
      </c>
      <c r="H1059" s="57">
        <f t="shared" si="219"/>
        <v>0</v>
      </c>
      <c r="I1059" s="57">
        <v>0</v>
      </c>
      <c r="J1059" s="57">
        <f t="shared" si="220"/>
        <v>0</v>
      </c>
      <c r="K1059" s="57">
        <f t="shared" si="221"/>
        <v>0</v>
      </c>
      <c r="L1059" s="57">
        <v>0</v>
      </c>
      <c r="M1059" s="57">
        <f t="shared" si="222"/>
        <v>0</v>
      </c>
      <c r="N1059" s="57">
        <f t="shared" si="223"/>
        <v>0</v>
      </c>
      <c r="O1059" s="57">
        <v>0</v>
      </c>
    </row>
    <row r="1060" spans="1:15" ht="18" customHeight="1">
      <c r="A1060" s="54" t="s">
        <v>1080</v>
      </c>
      <c r="B1060" s="56">
        <v>378.7</v>
      </c>
      <c r="C1060" s="56">
        <v>576.4</v>
      </c>
      <c r="D1060" s="57">
        <f t="shared" si="217"/>
        <v>445.54153461999994</v>
      </c>
      <c r="E1060" s="57">
        <f t="shared" si="224"/>
        <v>437.66358999999994</v>
      </c>
      <c r="F1060" s="58">
        <v>115.57</v>
      </c>
      <c r="G1060" s="57">
        <f t="shared" si="218"/>
        <v>499.8976018436399</v>
      </c>
      <c r="H1060" s="57">
        <f t="shared" si="219"/>
        <v>490.09568808199992</v>
      </c>
      <c r="I1060" s="57">
        <v>110</v>
      </c>
      <c r="J1060" s="57">
        <f t="shared" si="220"/>
        <v>568.95845553833874</v>
      </c>
      <c r="K1060" s="57">
        <f t="shared" si="221"/>
        <v>552.38685003722208</v>
      </c>
      <c r="L1060" s="57">
        <v>110.5</v>
      </c>
      <c r="M1060" s="57">
        <f t="shared" si="222"/>
        <v>644.04390291573327</v>
      </c>
      <c r="N1060" s="57">
        <f t="shared" si="223"/>
        <v>625.28534263663425</v>
      </c>
      <c r="O1060" s="57">
        <v>109.9</v>
      </c>
    </row>
    <row r="1061" spans="1:15" ht="18" customHeight="1">
      <c r="A1061" s="54" t="s">
        <v>1081</v>
      </c>
      <c r="B1061" s="56">
        <v>1313.8</v>
      </c>
      <c r="C1061" s="56">
        <v>124.2</v>
      </c>
      <c r="D1061" s="57">
        <f t="shared" ref="D1061:D1124" si="225">E1061*101.8/100</f>
        <v>1560.8022828000001</v>
      </c>
      <c r="E1061" s="57">
        <f t="shared" si="224"/>
        <v>1533.2046</v>
      </c>
      <c r="F1061" s="58">
        <v>116.7</v>
      </c>
      <c r="G1061" s="57">
        <f t="shared" ref="G1061:G1124" si="226">H1061*102/100</f>
        <v>1759.1802529438803</v>
      </c>
      <c r="H1061" s="57">
        <f t="shared" ref="H1061:H1124" si="227">D1061*I1061/100</f>
        <v>1724.6865224940002</v>
      </c>
      <c r="I1061" s="57">
        <v>110.5</v>
      </c>
      <c r="J1061" s="57">
        <f t="shared" ref="J1061:J1124" si="228">K1061*103/100</f>
        <v>1987.7153596038199</v>
      </c>
      <c r="K1061" s="57">
        <f t="shared" ref="K1061:K1124" si="229">G1061*L1061/100</f>
        <v>1929.8207374794367</v>
      </c>
      <c r="L1061" s="57">
        <v>109.7</v>
      </c>
      <c r="M1061" s="57">
        <f t="shared" ref="M1061:M1124" si="230">N1061*103/100</f>
        <v>2245.9394619699519</v>
      </c>
      <c r="N1061" s="57">
        <f t="shared" ref="N1061:N1124" si="231">J1061*O1061/100</f>
        <v>2180.5237494853905</v>
      </c>
      <c r="O1061" s="57">
        <v>109.7</v>
      </c>
    </row>
    <row r="1062" spans="1:15" ht="18" customHeight="1">
      <c r="A1062" s="54" t="s">
        <v>1082</v>
      </c>
      <c r="B1062" s="56">
        <v>1.2</v>
      </c>
      <c r="C1062" s="56">
        <v>0.6</v>
      </c>
      <c r="D1062" s="57">
        <f t="shared" si="225"/>
        <v>1.4292720000000001</v>
      </c>
      <c r="E1062" s="57">
        <f t="shared" ref="E1062:E1125" si="232">B1062*F1062/100</f>
        <v>1.4040000000000001</v>
      </c>
      <c r="F1062" s="58">
        <v>117</v>
      </c>
      <c r="G1062" s="57">
        <f t="shared" si="226"/>
        <v>1.5992696116800003</v>
      </c>
      <c r="H1062" s="57">
        <f t="shared" si="227"/>
        <v>1.5679113840000003</v>
      </c>
      <c r="I1062" s="57">
        <v>109.7</v>
      </c>
      <c r="J1062" s="57">
        <f t="shared" si="228"/>
        <v>1.7938527453331059</v>
      </c>
      <c r="K1062" s="57">
        <f t="shared" si="229"/>
        <v>1.7416046071195204</v>
      </c>
      <c r="L1062" s="57">
        <v>108.9</v>
      </c>
      <c r="M1062" s="57">
        <f t="shared" si="230"/>
        <v>2.012110808857785</v>
      </c>
      <c r="N1062" s="57">
        <f t="shared" si="231"/>
        <v>1.9535056396677524</v>
      </c>
      <c r="O1062" s="57">
        <v>108.9</v>
      </c>
    </row>
    <row r="1063" spans="1:15" ht="30" customHeight="1">
      <c r="A1063" s="54" t="s">
        <v>1083</v>
      </c>
      <c r="B1063" s="56">
        <v>20</v>
      </c>
      <c r="C1063" s="56">
        <v>14.5</v>
      </c>
      <c r="D1063" s="57">
        <f t="shared" si="225"/>
        <v>24.136779999999998</v>
      </c>
      <c r="E1063" s="57">
        <f t="shared" si="232"/>
        <v>23.71</v>
      </c>
      <c r="F1063" s="58">
        <v>118.55</v>
      </c>
      <c r="G1063" s="57">
        <f t="shared" si="226"/>
        <v>26.810652488399995</v>
      </c>
      <c r="H1063" s="57">
        <f t="shared" si="227"/>
        <v>26.284953419999997</v>
      </c>
      <c r="I1063" s="57">
        <v>108.9</v>
      </c>
      <c r="J1063" s="57">
        <f t="shared" si="228"/>
        <v>29.989859660474465</v>
      </c>
      <c r="K1063" s="57">
        <f t="shared" si="229"/>
        <v>29.116368602402396</v>
      </c>
      <c r="L1063" s="57">
        <v>108.6</v>
      </c>
      <c r="M1063" s="57">
        <f t="shared" si="230"/>
        <v>33.546057219013527</v>
      </c>
      <c r="N1063" s="57">
        <f t="shared" si="231"/>
        <v>32.568987591275267</v>
      </c>
      <c r="O1063" s="57">
        <v>108.6</v>
      </c>
    </row>
    <row r="1064" spans="1:15" ht="18" customHeight="1">
      <c r="A1064" s="54" t="s">
        <v>1084</v>
      </c>
      <c r="B1064" s="56">
        <v>1235.0999999999999</v>
      </c>
      <c r="C1064" s="56">
        <v>110.5</v>
      </c>
      <c r="D1064" s="57">
        <f t="shared" si="225"/>
        <v>1471.0782059999997</v>
      </c>
      <c r="E1064" s="57">
        <f t="shared" si="232"/>
        <v>1445.0669999999998</v>
      </c>
      <c r="F1064" s="58">
        <v>117</v>
      </c>
      <c r="G1064" s="57">
        <f t="shared" si="226"/>
        <v>1629.5427503503195</v>
      </c>
      <c r="H1064" s="57">
        <f t="shared" si="227"/>
        <v>1597.5909317159997</v>
      </c>
      <c r="I1064" s="57">
        <v>108.6</v>
      </c>
      <c r="J1064" s="57">
        <f t="shared" si="228"/>
        <v>1836.201361949747</v>
      </c>
      <c r="K1064" s="57">
        <f t="shared" si="229"/>
        <v>1782.7197688832496</v>
      </c>
      <c r="L1064" s="57">
        <v>109.4</v>
      </c>
      <c r="M1064" s="57">
        <f t="shared" si="230"/>
        <v>2069.0684186722142</v>
      </c>
      <c r="N1064" s="57">
        <f t="shared" si="231"/>
        <v>2008.8042899730235</v>
      </c>
      <c r="O1064" s="57">
        <v>109.4</v>
      </c>
    </row>
    <row r="1065" spans="1:15" ht="18" customHeight="1">
      <c r="A1065" s="54" t="s">
        <v>1085</v>
      </c>
      <c r="B1065" s="56">
        <v>11.5</v>
      </c>
      <c r="C1065" s="56">
        <v>0</v>
      </c>
      <c r="D1065" s="57">
        <f t="shared" si="225"/>
        <v>13.697190000000001</v>
      </c>
      <c r="E1065" s="57">
        <f t="shared" si="232"/>
        <v>13.455</v>
      </c>
      <c r="F1065" s="58">
        <v>117</v>
      </c>
      <c r="G1065" s="57">
        <f t="shared" si="226"/>
        <v>15.3263337786</v>
      </c>
      <c r="H1065" s="57">
        <f t="shared" si="227"/>
        <v>15.025817430000002</v>
      </c>
      <c r="I1065" s="57">
        <v>109.7</v>
      </c>
      <c r="J1065" s="57">
        <f t="shared" si="228"/>
        <v>17.364736171153801</v>
      </c>
      <c r="K1065" s="57">
        <f t="shared" si="229"/>
        <v>16.85896715646</v>
      </c>
      <c r="L1065" s="57">
        <v>110</v>
      </c>
      <c r="M1065" s="57">
        <f t="shared" si="230"/>
        <v>19.674246081917257</v>
      </c>
      <c r="N1065" s="57">
        <f t="shared" si="231"/>
        <v>19.10120978826918</v>
      </c>
      <c r="O1065" s="57">
        <v>110</v>
      </c>
    </row>
    <row r="1066" spans="1:15" ht="18" customHeight="1">
      <c r="A1066" s="54" t="s">
        <v>1086</v>
      </c>
      <c r="B1066" s="56">
        <v>300.5</v>
      </c>
      <c r="C1066" s="56">
        <v>58.6</v>
      </c>
      <c r="D1066" s="57">
        <f t="shared" si="225"/>
        <v>366.17307299999993</v>
      </c>
      <c r="E1066" s="57">
        <f t="shared" si="232"/>
        <v>359.69849999999997</v>
      </c>
      <c r="F1066" s="58">
        <v>119.7</v>
      </c>
      <c r="G1066" s="57">
        <f t="shared" si="226"/>
        <v>406.73772602693998</v>
      </c>
      <c r="H1066" s="57">
        <f t="shared" si="227"/>
        <v>398.76247649699997</v>
      </c>
      <c r="I1066" s="57">
        <v>108.9</v>
      </c>
      <c r="J1066" s="57">
        <f t="shared" si="228"/>
        <v>462.92854287756171</v>
      </c>
      <c r="K1066" s="57">
        <f t="shared" si="229"/>
        <v>449.44518725976866</v>
      </c>
      <c r="L1066" s="57">
        <v>110.5</v>
      </c>
      <c r="M1066" s="57">
        <f t="shared" si="230"/>
        <v>526.88212107609684</v>
      </c>
      <c r="N1066" s="57">
        <f t="shared" si="231"/>
        <v>511.5360398797057</v>
      </c>
      <c r="O1066" s="57">
        <v>110.5</v>
      </c>
    </row>
    <row r="1067" spans="1:15" ht="18" customHeight="1">
      <c r="A1067" s="54" t="s">
        <v>1087</v>
      </c>
      <c r="B1067" s="56">
        <v>883</v>
      </c>
      <c r="C1067" s="56">
        <v>102.2</v>
      </c>
      <c r="D1067" s="57">
        <f t="shared" si="225"/>
        <v>1066.9871780000001</v>
      </c>
      <c r="E1067" s="57">
        <f t="shared" si="232"/>
        <v>1048.1210000000001</v>
      </c>
      <c r="F1067" s="58">
        <v>118.7</v>
      </c>
      <c r="G1067" s="57">
        <f t="shared" si="226"/>
        <v>1181.9230368141598</v>
      </c>
      <c r="H1067" s="57">
        <f t="shared" si="227"/>
        <v>1158.7480753079999</v>
      </c>
      <c r="I1067" s="57">
        <v>108.6</v>
      </c>
      <c r="J1067" s="57">
        <f t="shared" si="228"/>
        <v>1335.4666585266873</v>
      </c>
      <c r="K1067" s="57">
        <f t="shared" si="229"/>
        <v>1296.5695713851333</v>
      </c>
      <c r="L1067" s="57">
        <v>109.7</v>
      </c>
      <c r="M1067" s="57">
        <f t="shared" si="230"/>
        <v>1508.9571321358892</v>
      </c>
      <c r="N1067" s="57">
        <f t="shared" si="231"/>
        <v>1465.0069244037761</v>
      </c>
      <c r="O1067" s="57">
        <v>109.7</v>
      </c>
    </row>
    <row r="1068" spans="1:15" ht="30" customHeight="1">
      <c r="A1068" s="54" t="s">
        <v>1088</v>
      </c>
      <c r="B1068" s="56">
        <v>561.20000000000005</v>
      </c>
      <c r="C1068" s="56">
        <v>0</v>
      </c>
      <c r="D1068" s="57">
        <f t="shared" si="225"/>
        <v>668.4228720000001</v>
      </c>
      <c r="E1068" s="57">
        <f t="shared" si="232"/>
        <v>656.60400000000004</v>
      </c>
      <c r="F1068" s="58">
        <v>117</v>
      </c>
      <c r="G1068" s="57">
        <f t="shared" si="226"/>
        <v>745.8797144073601</v>
      </c>
      <c r="H1068" s="57">
        <f t="shared" si="227"/>
        <v>731.25462196800015</v>
      </c>
      <c r="I1068" s="57">
        <v>109.4</v>
      </c>
      <c r="J1068" s="57">
        <f t="shared" si="228"/>
        <v>845.08171642353909</v>
      </c>
      <c r="K1068" s="57">
        <f t="shared" si="229"/>
        <v>820.46768584809615</v>
      </c>
      <c r="L1068" s="57">
        <v>110</v>
      </c>
      <c r="M1068" s="57">
        <f t="shared" si="230"/>
        <v>947.90280886079108</v>
      </c>
      <c r="N1068" s="57">
        <f t="shared" si="231"/>
        <v>920.29398918523407</v>
      </c>
      <c r="O1068" s="57">
        <v>108.9</v>
      </c>
    </row>
    <row r="1069" spans="1:15" ht="18" customHeight="1">
      <c r="A1069" s="54" t="s">
        <v>1089</v>
      </c>
      <c r="B1069" s="56">
        <v>3.8</v>
      </c>
      <c r="C1069" s="56">
        <v>0</v>
      </c>
      <c r="D1069" s="57">
        <f t="shared" si="225"/>
        <v>4.5144227999999993</v>
      </c>
      <c r="E1069" s="57">
        <f t="shared" si="232"/>
        <v>4.4345999999999997</v>
      </c>
      <c r="F1069" s="58">
        <v>116.7</v>
      </c>
      <c r="G1069" s="57">
        <f t="shared" si="226"/>
        <v>5.0513682478319994</v>
      </c>
      <c r="H1069" s="57">
        <f t="shared" si="227"/>
        <v>4.9523218115999992</v>
      </c>
      <c r="I1069" s="57">
        <v>109.7</v>
      </c>
      <c r="J1069" s="57">
        <f t="shared" si="228"/>
        <v>5.7492147712699895</v>
      </c>
      <c r="K1069" s="57">
        <f t="shared" si="229"/>
        <v>5.5817619138543595</v>
      </c>
      <c r="L1069" s="57">
        <v>110.5</v>
      </c>
      <c r="M1069" s="57">
        <f t="shared" si="230"/>
        <v>6.430956658847184</v>
      </c>
      <c r="N1069" s="57">
        <f t="shared" si="231"/>
        <v>6.2436472415992084</v>
      </c>
      <c r="O1069" s="57">
        <v>108.6</v>
      </c>
    </row>
    <row r="1070" spans="1:15" ht="29.25" customHeight="1">
      <c r="A1070" s="54" t="s">
        <v>1090</v>
      </c>
      <c r="B1070" s="56">
        <v>27422</v>
      </c>
      <c r="C1070" s="56">
        <v>118.6</v>
      </c>
      <c r="D1070" s="57">
        <f t="shared" si="225"/>
        <v>32549.584935999996</v>
      </c>
      <c r="E1070" s="57">
        <f t="shared" si="232"/>
        <v>31974.051999999996</v>
      </c>
      <c r="F1070" s="58">
        <v>116.6</v>
      </c>
      <c r="G1070" s="57">
        <f t="shared" si="226"/>
        <v>36155.427955210071</v>
      </c>
      <c r="H1070" s="57">
        <f t="shared" si="227"/>
        <v>35446.497995303995</v>
      </c>
      <c r="I1070" s="57">
        <v>108.9</v>
      </c>
      <c r="J1070" s="57">
        <f t="shared" si="228"/>
        <v>40852.379600871413</v>
      </c>
      <c r="K1070" s="57">
        <f t="shared" si="229"/>
        <v>39662.504466865452</v>
      </c>
      <c r="L1070" s="57">
        <v>109.7</v>
      </c>
      <c r="M1070" s="57">
        <f t="shared" si="230"/>
        <v>46033.278381853925</v>
      </c>
      <c r="N1070" s="57">
        <f t="shared" si="231"/>
        <v>44692.503283353326</v>
      </c>
      <c r="O1070" s="57">
        <v>109.4</v>
      </c>
    </row>
    <row r="1071" spans="1:15" ht="30" customHeight="1">
      <c r="A1071" s="54" t="s">
        <v>1091</v>
      </c>
      <c r="B1071" s="56">
        <v>100</v>
      </c>
      <c r="C1071" s="56">
        <v>0</v>
      </c>
      <c r="D1071" s="57">
        <f t="shared" si="225"/>
        <v>119.10600000000001</v>
      </c>
      <c r="E1071" s="57">
        <f t="shared" si="232"/>
        <v>117</v>
      </c>
      <c r="F1071" s="58">
        <v>117</v>
      </c>
      <c r="G1071" s="57">
        <f t="shared" si="226"/>
        <v>131.93609831999999</v>
      </c>
      <c r="H1071" s="57">
        <f t="shared" si="227"/>
        <v>129.34911599999998</v>
      </c>
      <c r="I1071" s="57">
        <v>108.6</v>
      </c>
      <c r="J1071" s="57">
        <f t="shared" si="228"/>
        <v>147.9887634025944</v>
      </c>
      <c r="K1071" s="57">
        <f t="shared" si="229"/>
        <v>143.67841107048</v>
      </c>
      <c r="L1071" s="57">
        <v>108.9</v>
      </c>
      <c r="M1071" s="57">
        <f t="shared" si="230"/>
        <v>167.67126893513949</v>
      </c>
      <c r="N1071" s="57">
        <f t="shared" si="231"/>
        <v>162.78763974285386</v>
      </c>
      <c r="O1071" s="57">
        <v>110</v>
      </c>
    </row>
    <row r="1072" spans="1:15" ht="18" customHeight="1">
      <c r="A1072" s="54" t="s">
        <v>1092</v>
      </c>
      <c r="B1072" s="56">
        <v>336.7</v>
      </c>
      <c r="C1072" s="56">
        <v>133.19999999999999</v>
      </c>
      <c r="D1072" s="57">
        <f t="shared" si="225"/>
        <v>392.11812639999988</v>
      </c>
      <c r="E1072" s="57">
        <f t="shared" si="232"/>
        <v>385.18479999999994</v>
      </c>
      <c r="F1072" s="58">
        <v>114.39999999999999</v>
      </c>
      <c r="G1072" s="57">
        <f t="shared" si="226"/>
        <v>437.55677488723194</v>
      </c>
      <c r="H1072" s="57">
        <f t="shared" si="227"/>
        <v>428.97723028159993</v>
      </c>
      <c r="I1072" s="57">
        <v>109.4</v>
      </c>
      <c r="J1072" s="57">
        <f t="shared" si="228"/>
        <v>489.44225725335986</v>
      </c>
      <c r="K1072" s="57">
        <f t="shared" si="229"/>
        <v>475.18665752753384</v>
      </c>
      <c r="L1072" s="57">
        <v>108.6</v>
      </c>
      <c r="M1072" s="57">
        <f t="shared" si="230"/>
        <v>557.0587050929114</v>
      </c>
      <c r="N1072" s="57">
        <f t="shared" si="231"/>
        <v>540.83369426496256</v>
      </c>
      <c r="O1072" s="57">
        <v>110.5</v>
      </c>
    </row>
    <row r="1073" spans="1:15" ht="18" customHeight="1">
      <c r="A1073" s="54" t="s">
        <v>1093</v>
      </c>
      <c r="B1073" s="56">
        <v>0.5</v>
      </c>
      <c r="C1073" s="56">
        <v>33.299999999999997</v>
      </c>
      <c r="D1073" s="57">
        <f t="shared" si="225"/>
        <v>0.59553</v>
      </c>
      <c r="E1073" s="57">
        <f t="shared" si="232"/>
        <v>0.58499999999999996</v>
      </c>
      <c r="F1073" s="58">
        <v>117</v>
      </c>
      <c r="G1073" s="57">
        <f t="shared" si="226"/>
        <v>0.6681846600000001</v>
      </c>
      <c r="H1073" s="57">
        <f t="shared" si="227"/>
        <v>0.65508300000000008</v>
      </c>
      <c r="I1073" s="57">
        <v>110</v>
      </c>
      <c r="J1073" s="57">
        <f t="shared" si="228"/>
        <v>0.75292383858120004</v>
      </c>
      <c r="K1073" s="57">
        <f t="shared" si="229"/>
        <v>0.73099401804000008</v>
      </c>
      <c r="L1073" s="57">
        <v>109.4</v>
      </c>
      <c r="M1073" s="57">
        <f t="shared" si="230"/>
        <v>0.8507361744512838</v>
      </c>
      <c r="N1073" s="57">
        <f t="shared" si="231"/>
        <v>0.82595745092357642</v>
      </c>
      <c r="O1073" s="57">
        <v>109.7</v>
      </c>
    </row>
    <row r="1074" spans="1:15" ht="30" customHeight="1">
      <c r="A1074" s="54" t="s">
        <v>1094</v>
      </c>
      <c r="B1074" s="56">
        <v>32.700000000000003</v>
      </c>
      <c r="C1074" s="56">
        <v>247.7</v>
      </c>
      <c r="D1074" s="57">
        <f t="shared" si="225"/>
        <v>38.105460420000007</v>
      </c>
      <c r="E1074" s="57">
        <f t="shared" si="232"/>
        <v>37.431690000000003</v>
      </c>
      <c r="F1074" s="58">
        <v>114.47</v>
      </c>
      <c r="G1074" s="57">
        <f t="shared" si="226"/>
        <v>42.521121173469609</v>
      </c>
      <c r="H1074" s="57">
        <f t="shared" si="227"/>
        <v>41.687373699480013</v>
      </c>
      <c r="I1074" s="57">
        <v>109.4</v>
      </c>
      <c r="J1074" s="57">
        <f t="shared" si="228"/>
        <v>48.176430289541067</v>
      </c>
      <c r="K1074" s="57">
        <f t="shared" si="229"/>
        <v>46.77323329081657</v>
      </c>
      <c r="L1074" s="57">
        <v>110</v>
      </c>
      <c r="M1074" s="57">
        <f t="shared" si="230"/>
        <v>54.583895518050028</v>
      </c>
      <c r="N1074" s="57">
        <f t="shared" si="231"/>
        <v>52.994073318495175</v>
      </c>
      <c r="O1074" s="57">
        <v>110</v>
      </c>
    </row>
    <row r="1075" spans="1:15" ht="18" customHeight="1">
      <c r="A1075" s="54" t="s">
        <v>1095</v>
      </c>
      <c r="B1075" s="56">
        <v>0</v>
      </c>
      <c r="C1075" s="56">
        <v>0</v>
      </c>
      <c r="D1075" s="57">
        <f t="shared" si="225"/>
        <v>0</v>
      </c>
      <c r="E1075" s="57">
        <f t="shared" si="232"/>
        <v>0</v>
      </c>
      <c r="F1075" s="58">
        <v>114.57</v>
      </c>
      <c r="G1075" s="57">
        <f t="shared" si="226"/>
        <v>0</v>
      </c>
      <c r="H1075" s="57">
        <f t="shared" si="227"/>
        <v>0</v>
      </c>
      <c r="I1075" s="57">
        <v>0</v>
      </c>
      <c r="J1075" s="57">
        <f t="shared" si="228"/>
        <v>0</v>
      </c>
      <c r="K1075" s="57">
        <f t="shared" si="229"/>
        <v>0</v>
      </c>
      <c r="L1075" s="57">
        <v>0</v>
      </c>
      <c r="M1075" s="57">
        <f t="shared" si="230"/>
        <v>0</v>
      </c>
      <c r="N1075" s="57">
        <f t="shared" si="231"/>
        <v>0</v>
      </c>
      <c r="O1075" s="57">
        <v>0</v>
      </c>
    </row>
    <row r="1076" spans="1:15" ht="30" customHeight="1">
      <c r="A1076" s="54" t="s">
        <v>1096</v>
      </c>
      <c r="B1076" s="56">
        <v>168.6</v>
      </c>
      <c r="C1076" s="56">
        <v>0</v>
      </c>
      <c r="D1076" s="57">
        <f t="shared" si="225"/>
        <v>200.81271599999999</v>
      </c>
      <c r="E1076" s="57">
        <f t="shared" si="232"/>
        <v>197.262</v>
      </c>
      <c r="F1076" s="58">
        <v>117</v>
      </c>
      <c r="G1076" s="57">
        <f t="shared" si="226"/>
        <v>226.33601220360001</v>
      </c>
      <c r="H1076" s="57">
        <f t="shared" si="227"/>
        <v>221.89805118000001</v>
      </c>
      <c r="I1076" s="57">
        <v>110.5</v>
      </c>
      <c r="J1076" s="57">
        <f t="shared" si="228"/>
        <v>259.93559321522446</v>
      </c>
      <c r="K1076" s="57">
        <f t="shared" si="229"/>
        <v>252.36465360701402</v>
      </c>
      <c r="L1076" s="57">
        <v>111.5</v>
      </c>
      <c r="M1076" s="57">
        <f t="shared" si="230"/>
        <v>290.75875585868579</v>
      </c>
      <c r="N1076" s="57">
        <f t="shared" si="231"/>
        <v>282.29005423173373</v>
      </c>
      <c r="O1076" s="57">
        <v>108.6</v>
      </c>
    </row>
    <row r="1077" spans="1:15" ht="18" customHeight="1">
      <c r="A1077" s="54" t="s">
        <v>1097</v>
      </c>
      <c r="B1077" s="56">
        <v>501.2</v>
      </c>
      <c r="C1077" s="56">
        <v>139.69999999999999</v>
      </c>
      <c r="D1077" s="57">
        <f t="shared" si="225"/>
        <v>595.27554071999998</v>
      </c>
      <c r="E1077" s="57">
        <f t="shared" si="232"/>
        <v>584.75004000000001</v>
      </c>
      <c r="F1077" s="58">
        <v>116.67</v>
      </c>
      <c r="G1077" s="57">
        <f t="shared" si="226"/>
        <v>666.0776135332369</v>
      </c>
      <c r="H1077" s="57">
        <f t="shared" si="227"/>
        <v>653.01726816984001</v>
      </c>
      <c r="I1077" s="57">
        <v>109.7</v>
      </c>
      <c r="J1077" s="57">
        <f t="shared" si="228"/>
        <v>754.6659361331574</v>
      </c>
      <c r="K1077" s="57">
        <f t="shared" si="229"/>
        <v>732.68537488656057</v>
      </c>
      <c r="L1077" s="57">
        <v>110</v>
      </c>
      <c r="M1077" s="57">
        <f t="shared" si="230"/>
        <v>850.37267015356451</v>
      </c>
      <c r="N1077" s="57">
        <f t="shared" si="231"/>
        <v>825.60453412967433</v>
      </c>
      <c r="O1077" s="57">
        <v>109.4</v>
      </c>
    </row>
    <row r="1078" spans="1:15" ht="30" customHeight="1">
      <c r="A1078" s="54" t="s">
        <v>1098</v>
      </c>
      <c r="B1078" s="56">
        <v>281.60000000000002</v>
      </c>
      <c r="C1078" s="56">
        <v>153</v>
      </c>
      <c r="D1078" s="57">
        <f t="shared" si="225"/>
        <v>331.58980095999999</v>
      </c>
      <c r="E1078" s="57">
        <f t="shared" si="232"/>
        <v>325.72672</v>
      </c>
      <c r="F1078" s="58">
        <v>115.67</v>
      </c>
      <c r="G1078" s="57">
        <f t="shared" si="226"/>
        <v>368.32331911034885</v>
      </c>
      <c r="H1078" s="57">
        <f t="shared" si="227"/>
        <v>361.10129324544005</v>
      </c>
      <c r="I1078" s="57">
        <v>108.9</v>
      </c>
      <c r="J1078" s="57">
        <f t="shared" si="228"/>
        <v>419.20718564544359</v>
      </c>
      <c r="K1078" s="57">
        <f t="shared" si="229"/>
        <v>406.99726761693552</v>
      </c>
      <c r="L1078" s="57">
        <v>110.5</v>
      </c>
      <c r="M1078" s="57">
        <f t="shared" si="230"/>
        <v>474.96174133628762</v>
      </c>
      <c r="N1078" s="57">
        <f t="shared" si="231"/>
        <v>461.12790420998795</v>
      </c>
      <c r="O1078" s="57">
        <v>110</v>
      </c>
    </row>
    <row r="1079" spans="1:15" ht="29.25" customHeight="1">
      <c r="A1079" s="54" t="s">
        <v>1099</v>
      </c>
      <c r="B1079" s="56">
        <v>161</v>
      </c>
      <c r="C1079" s="56">
        <v>0</v>
      </c>
      <c r="D1079" s="57">
        <f t="shared" si="225"/>
        <v>191.21487966000001</v>
      </c>
      <c r="E1079" s="57">
        <f t="shared" si="232"/>
        <v>187.83387000000002</v>
      </c>
      <c r="F1079" s="58">
        <v>116.66700000000002</v>
      </c>
      <c r="G1079" s="57">
        <f t="shared" si="226"/>
        <v>211.81254649697519</v>
      </c>
      <c r="H1079" s="57">
        <f t="shared" si="227"/>
        <v>207.65935931076001</v>
      </c>
      <c r="I1079" s="57">
        <v>108.6</v>
      </c>
      <c r="J1079" s="57">
        <f t="shared" si="228"/>
        <v>239.98361518107288</v>
      </c>
      <c r="K1079" s="57">
        <f t="shared" si="229"/>
        <v>232.99380114667269</v>
      </c>
      <c r="L1079" s="57">
        <v>110</v>
      </c>
      <c r="M1079" s="57">
        <f t="shared" si="230"/>
        <v>273.13735161833813</v>
      </c>
      <c r="N1079" s="57">
        <f t="shared" si="231"/>
        <v>265.18189477508554</v>
      </c>
      <c r="O1079" s="57">
        <v>110.5</v>
      </c>
    </row>
    <row r="1080" spans="1:15" ht="18" customHeight="1">
      <c r="A1080" s="54" t="s">
        <v>1100</v>
      </c>
      <c r="B1080" s="56">
        <v>14.1</v>
      </c>
      <c r="C1080" s="56">
        <v>17.7</v>
      </c>
      <c r="D1080" s="57">
        <f t="shared" si="225"/>
        <v>16.793945999999998</v>
      </c>
      <c r="E1080" s="57">
        <f t="shared" si="232"/>
        <v>16.497</v>
      </c>
      <c r="F1080" s="58">
        <v>117</v>
      </c>
      <c r="G1080" s="57">
        <f t="shared" si="226"/>
        <v>18.791417937239995</v>
      </c>
      <c r="H1080" s="57">
        <f t="shared" si="227"/>
        <v>18.422958761999997</v>
      </c>
      <c r="I1080" s="57">
        <v>109.7</v>
      </c>
      <c r="J1080" s="57">
        <f t="shared" si="228"/>
        <v>21.387452325269702</v>
      </c>
      <c r="K1080" s="57">
        <f t="shared" si="229"/>
        <v>20.764516820650197</v>
      </c>
      <c r="L1080" s="57">
        <v>110.5</v>
      </c>
      <c r="M1080" s="57">
        <f t="shared" si="230"/>
        <v>24.165896256845489</v>
      </c>
      <c r="N1080" s="57">
        <f t="shared" si="231"/>
        <v>23.462035200820864</v>
      </c>
      <c r="O1080" s="57">
        <v>109.7</v>
      </c>
    </row>
    <row r="1081" spans="1:15" ht="30" customHeight="1">
      <c r="A1081" s="54" t="s">
        <v>1101</v>
      </c>
      <c r="B1081" s="56">
        <v>659.7</v>
      </c>
      <c r="C1081" s="56">
        <v>109.1</v>
      </c>
      <c r="D1081" s="57">
        <f t="shared" si="225"/>
        <v>783.52608582000005</v>
      </c>
      <c r="E1081" s="57">
        <f t="shared" si="232"/>
        <v>769.67199000000005</v>
      </c>
      <c r="F1081" s="58">
        <v>116.67</v>
      </c>
      <c r="G1081" s="57">
        <f t="shared" si="226"/>
        <v>870.32510560713968</v>
      </c>
      <c r="H1081" s="57">
        <f t="shared" si="227"/>
        <v>853.25990745798015</v>
      </c>
      <c r="I1081" s="57">
        <v>108.9</v>
      </c>
      <c r="J1081" s="57">
        <f t="shared" si="228"/>
        <v>983.38904007656322</v>
      </c>
      <c r="K1081" s="57">
        <f t="shared" si="229"/>
        <v>954.74664085103223</v>
      </c>
      <c r="L1081" s="57">
        <v>109.7</v>
      </c>
      <c r="M1081" s="57">
        <f t="shared" si="230"/>
        <v>1103.0379845826787</v>
      </c>
      <c r="N1081" s="57">
        <f t="shared" si="231"/>
        <v>1070.9106646433775</v>
      </c>
      <c r="O1081" s="57">
        <v>108.9</v>
      </c>
    </row>
    <row r="1082" spans="1:15" ht="18" customHeight="1">
      <c r="A1082" s="54" t="s">
        <v>1102</v>
      </c>
      <c r="B1082" s="56">
        <v>84</v>
      </c>
      <c r="C1082" s="56">
        <v>52.1</v>
      </c>
      <c r="D1082" s="57">
        <f t="shared" si="225"/>
        <v>101.50274400000001</v>
      </c>
      <c r="E1082" s="57">
        <f t="shared" si="232"/>
        <v>99.708000000000013</v>
      </c>
      <c r="F1082" s="58">
        <v>118.7</v>
      </c>
      <c r="G1082" s="57">
        <f t="shared" si="226"/>
        <v>112.43661958368</v>
      </c>
      <c r="H1082" s="57">
        <f t="shared" si="227"/>
        <v>110.23197998400001</v>
      </c>
      <c r="I1082" s="57">
        <v>108.6</v>
      </c>
      <c r="J1082" s="57">
        <f t="shared" si="228"/>
        <v>126.11678308842636</v>
      </c>
      <c r="K1082" s="57">
        <f t="shared" si="229"/>
        <v>122.44347872662753</v>
      </c>
      <c r="L1082" s="57">
        <v>108.9</v>
      </c>
      <c r="M1082" s="57">
        <f t="shared" si="230"/>
        <v>141.07171122705194</v>
      </c>
      <c r="N1082" s="57">
        <f t="shared" si="231"/>
        <v>136.962826434031</v>
      </c>
      <c r="O1082" s="57">
        <v>108.6</v>
      </c>
    </row>
    <row r="1083" spans="1:15" ht="18" customHeight="1">
      <c r="A1083" s="54" t="s">
        <v>1103</v>
      </c>
      <c r="B1083" s="56">
        <v>1382.2</v>
      </c>
      <c r="C1083" s="56">
        <v>94.6</v>
      </c>
      <c r="D1083" s="57">
        <f t="shared" si="225"/>
        <v>1672.59552052</v>
      </c>
      <c r="E1083" s="57">
        <f t="shared" si="232"/>
        <v>1643.0211400000001</v>
      </c>
      <c r="F1083" s="58">
        <v>118.87</v>
      </c>
      <c r="G1083" s="57">
        <f t="shared" si="226"/>
        <v>1866.4158894378579</v>
      </c>
      <c r="H1083" s="57">
        <f t="shared" si="227"/>
        <v>1829.8194994488802</v>
      </c>
      <c r="I1083" s="57">
        <v>109.4</v>
      </c>
      <c r="J1083" s="57">
        <f t="shared" si="228"/>
        <v>2087.7354856073989</v>
      </c>
      <c r="K1083" s="57">
        <f t="shared" si="229"/>
        <v>2026.9276559295135</v>
      </c>
      <c r="L1083" s="57">
        <v>108.6</v>
      </c>
      <c r="M1083" s="57">
        <f t="shared" si="230"/>
        <v>2352.5020998921291</v>
      </c>
      <c r="N1083" s="57">
        <f t="shared" si="231"/>
        <v>2283.9826212544945</v>
      </c>
      <c r="O1083" s="57">
        <v>109.4</v>
      </c>
    </row>
    <row r="1084" spans="1:15" ht="18" customHeight="1">
      <c r="A1084" s="54" t="s">
        <v>1104</v>
      </c>
      <c r="B1084" s="56">
        <v>777.2</v>
      </c>
      <c r="C1084" s="56">
        <v>100</v>
      </c>
      <c r="D1084" s="57">
        <f t="shared" si="225"/>
        <v>925.69183199999998</v>
      </c>
      <c r="E1084" s="57">
        <f t="shared" si="232"/>
        <v>909.32400000000007</v>
      </c>
      <c r="F1084" s="58">
        <v>117</v>
      </c>
      <c r="G1084" s="57">
        <f t="shared" si="226"/>
        <v>1035.7936184980799</v>
      </c>
      <c r="H1084" s="57">
        <f t="shared" si="227"/>
        <v>1015.4839397039999</v>
      </c>
      <c r="I1084" s="57">
        <v>109.7</v>
      </c>
      <c r="J1084" s="57">
        <f t="shared" si="228"/>
        <v>1167.1529651960066</v>
      </c>
      <c r="K1084" s="57">
        <f t="shared" si="229"/>
        <v>1133.1582186368996</v>
      </c>
      <c r="L1084" s="57">
        <v>109.4</v>
      </c>
      <c r="M1084" s="57">
        <f t="shared" si="230"/>
        <v>1303.1496287006453</v>
      </c>
      <c r="N1084" s="57">
        <f t="shared" si="231"/>
        <v>1265.1938142724712</v>
      </c>
      <c r="O1084" s="57">
        <v>108.4</v>
      </c>
    </row>
    <row r="1085" spans="1:15" ht="33" customHeight="1">
      <c r="A1085" s="54" t="s">
        <v>1105</v>
      </c>
      <c r="B1085" s="56">
        <v>44.7</v>
      </c>
      <c r="C1085" s="56">
        <v>0</v>
      </c>
      <c r="D1085" s="57">
        <f t="shared" si="225"/>
        <v>54.469006200000003</v>
      </c>
      <c r="E1085" s="57">
        <f t="shared" si="232"/>
        <v>53.505900000000004</v>
      </c>
      <c r="F1085" s="58">
        <v>119.7</v>
      </c>
      <c r="G1085" s="57">
        <f t="shared" si="226"/>
        <v>60.503082706836004</v>
      </c>
      <c r="H1085" s="57">
        <f t="shared" si="227"/>
        <v>59.316747751800001</v>
      </c>
      <c r="I1085" s="57">
        <v>108.9</v>
      </c>
      <c r="J1085" s="57">
        <f t="shared" si="228"/>
        <v>68.549992706845188</v>
      </c>
      <c r="K1085" s="57">
        <f t="shared" si="229"/>
        <v>66.553390977519598</v>
      </c>
      <c r="L1085" s="57">
        <v>110</v>
      </c>
      <c r="M1085" s="57">
        <f t="shared" si="230"/>
        <v>76.60804434953485</v>
      </c>
      <c r="N1085" s="57">
        <f t="shared" si="231"/>
        <v>74.376742086927038</v>
      </c>
      <c r="O1085" s="57">
        <v>108.5</v>
      </c>
    </row>
    <row r="1086" spans="1:15" ht="18" customHeight="1">
      <c r="A1086" s="54" t="s">
        <v>1106</v>
      </c>
      <c r="B1086" s="56">
        <v>10977.9</v>
      </c>
      <c r="C1086" s="56">
        <v>146.4</v>
      </c>
      <c r="D1086" s="57">
        <f t="shared" si="225"/>
        <v>13075.337573999999</v>
      </c>
      <c r="E1086" s="57">
        <f t="shared" si="232"/>
        <v>12844.143</v>
      </c>
      <c r="F1086" s="58">
        <v>117</v>
      </c>
      <c r="G1086" s="57">
        <f t="shared" si="226"/>
        <v>14483.812937471277</v>
      </c>
      <c r="H1086" s="57">
        <f t="shared" si="227"/>
        <v>14199.816605363998</v>
      </c>
      <c r="I1086" s="57">
        <v>108.6</v>
      </c>
      <c r="J1086" s="57">
        <f t="shared" si="228"/>
        <v>16484.751694782935</v>
      </c>
      <c r="K1086" s="57">
        <f t="shared" si="229"/>
        <v>16004.613295905763</v>
      </c>
      <c r="L1086" s="57">
        <v>110.5</v>
      </c>
      <c r="M1086" s="57">
        <f t="shared" si="230"/>
        <v>18660.244375943443</v>
      </c>
      <c r="N1086" s="57">
        <f t="shared" si="231"/>
        <v>18116.742112566448</v>
      </c>
      <c r="O1086" s="57">
        <v>109.9</v>
      </c>
    </row>
    <row r="1087" spans="1:15" ht="30" customHeight="1">
      <c r="A1087" s="54" t="s">
        <v>1107</v>
      </c>
      <c r="B1087" s="56">
        <v>446.2</v>
      </c>
      <c r="C1087" s="56">
        <v>119.8</v>
      </c>
      <c r="D1087" s="57">
        <f t="shared" si="225"/>
        <v>545.10971621199997</v>
      </c>
      <c r="E1087" s="57">
        <f t="shared" si="232"/>
        <v>535.47123399999998</v>
      </c>
      <c r="F1087" s="58">
        <v>120.00699999999999</v>
      </c>
      <c r="G1087" s="57">
        <f t="shared" si="226"/>
        <v>608.27703012664654</v>
      </c>
      <c r="H1087" s="57">
        <f t="shared" si="227"/>
        <v>596.350029535928</v>
      </c>
      <c r="I1087" s="57">
        <v>109.4</v>
      </c>
      <c r="J1087" s="57">
        <f t="shared" si="228"/>
        <v>687.29829911039928</v>
      </c>
      <c r="K1087" s="57">
        <f t="shared" si="229"/>
        <v>667.27990204893126</v>
      </c>
      <c r="L1087" s="57">
        <v>109.7</v>
      </c>
      <c r="M1087" s="57">
        <f t="shared" si="230"/>
        <v>776.58522114783136</v>
      </c>
      <c r="N1087" s="57">
        <f t="shared" si="231"/>
        <v>753.96623412410804</v>
      </c>
      <c r="O1087" s="57">
        <v>109.7</v>
      </c>
    </row>
    <row r="1088" spans="1:15" ht="30" customHeight="1">
      <c r="A1088" s="54" t="s">
        <v>1108</v>
      </c>
      <c r="B1088" s="56">
        <v>591</v>
      </c>
      <c r="C1088" s="56">
        <v>128.80000000000001</v>
      </c>
      <c r="D1088" s="57">
        <f t="shared" si="225"/>
        <v>721.96559999999999</v>
      </c>
      <c r="E1088" s="57">
        <f t="shared" si="232"/>
        <v>709.2</v>
      </c>
      <c r="F1088" s="58">
        <v>120</v>
      </c>
      <c r="G1088" s="57">
        <f t="shared" si="226"/>
        <v>810.04540320000001</v>
      </c>
      <c r="H1088" s="57">
        <f t="shared" si="227"/>
        <v>794.16215999999997</v>
      </c>
      <c r="I1088" s="57">
        <v>110</v>
      </c>
      <c r="J1088" s="57">
        <f t="shared" si="228"/>
        <v>917.78144182559993</v>
      </c>
      <c r="K1088" s="57">
        <f t="shared" si="229"/>
        <v>891.04994351999994</v>
      </c>
      <c r="L1088" s="57">
        <v>110</v>
      </c>
      <c r="M1088" s="57">
        <f t="shared" si="230"/>
        <v>1029.4479098525208</v>
      </c>
      <c r="N1088" s="57">
        <f t="shared" si="231"/>
        <v>999.46399014807832</v>
      </c>
      <c r="O1088" s="57">
        <v>108.9</v>
      </c>
    </row>
    <row r="1089" spans="1:15" ht="18" customHeight="1">
      <c r="A1089" s="54" t="s">
        <v>1109</v>
      </c>
      <c r="B1089" s="56">
        <v>0</v>
      </c>
      <c r="C1089" s="56">
        <v>0</v>
      </c>
      <c r="D1089" s="57">
        <f t="shared" si="225"/>
        <v>0</v>
      </c>
      <c r="E1089" s="57">
        <f t="shared" si="232"/>
        <v>0</v>
      </c>
      <c r="F1089" s="58">
        <v>117</v>
      </c>
      <c r="G1089" s="57">
        <f t="shared" si="226"/>
        <v>0</v>
      </c>
      <c r="H1089" s="57">
        <f t="shared" si="227"/>
        <v>0</v>
      </c>
      <c r="I1089" s="57">
        <v>0</v>
      </c>
      <c r="J1089" s="57">
        <f t="shared" si="228"/>
        <v>0</v>
      </c>
      <c r="K1089" s="57">
        <f t="shared" si="229"/>
        <v>0</v>
      </c>
      <c r="L1089" s="57">
        <v>0</v>
      </c>
      <c r="M1089" s="57">
        <f t="shared" si="230"/>
        <v>0</v>
      </c>
      <c r="N1089" s="57">
        <f t="shared" si="231"/>
        <v>0</v>
      </c>
      <c r="O1089" s="57">
        <v>0</v>
      </c>
    </row>
    <row r="1090" spans="1:15" ht="18" customHeight="1">
      <c r="A1090" s="54" t="s">
        <v>1110</v>
      </c>
      <c r="B1090" s="56">
        <v>621.5</v>
      </c>
      <c r="C1090" s="56">
        <v>84.1</v>
      </c>
      <c r="D1090" s="57">
        <f t="shared" si="225"/>
        <v>740.24378999999999</v>
      </c>
      <c r="E1090" s="57">
        <f t="shared" si="232"/>
        <v>727.15499999999997</v>
      </c>
      <c r="F1090" s="58">
        <v>117</v>
      </c>
      <c r="G1090" s="57">
        <f t="shared" si="226"/>
        <v>830.55353238000009</v>
      </c>
      <c r="H1090" s="57">
        <f t="shared" si="227"/>
        <v>814.26816900000006</v>
      </c>
      <c r="I1090" s="57">
        <v>110</v>
      </c>
      <c r="J1090" s="57">
        <f t="shared" si="228"/>
        <v>938.45074177148581</v>
      </c>
      <c r="K1090" s="57">
        <f t="shared" si="229"/>
        <v>911.11722502086002</v>
      </c>
      <c r="L1090" s="57">
        <v>109.7</v>
      </c>
      <c r="M1090" s="57">
        <f t="shared" si="230"/>
        <v>1057.4650648429458</v>
      </c>
      <c r="N1090" s="57">
        <f t="shared" si="231"/>
        <v>1026.6651114980057</v>
      </c>
      <c r="O1090" s="57">
        <v>109.4</v>
      </c>
    </row>
    <row r="1091" spans="1:15" ht="42.75" customHeight="1">
      <c r="A1091" s="54" t="s">
        <v>1111</v>
      </c>
      <c r="B1091" s="56">
        <v>389.5</v>
      </c>
      <c r="C1091" s="56">
        <v>706.9</v>
      </c>
      <c r="D1091" s="57">
        <f t="shared" si="225"/>
        <v>458.24776270000001</v>
      </c>
      <c r="E1091" s="57">
        <f t="shared" si="232"/>
        <v>450.14515</v>
      </c>
      <c r="F1091" s="58">
        <v>115.57</v>
      </c>
      <c r="G1091" s="57">
        <f t="shared" si="226"/>
        <v>516.49105333916998</v>
      </c>
      <c r="H1091" s="57">
        <f t="shared" si="227"/>
        <v>506.36377778350004</v>
      </c>
      <c r="I1091" s="57">
        <v>110.5</v>
      </c>
      <c r="J1091" s="57">
        <f t="shared" si="228"/>
        <v>579.33251979894692</v>
      </c>
      <c r="K1091" s="57">
        <f t="shared" si="229"/>
        <v>562.45875708635617</v>
      </c>
      <c r="L1091" s="57">
        <v>108.9</v>
      </c>
      <c r="M1091" s="57">
        <f t="shared" si="230"/>
        <v>656.38374493220681</v>
      </c>
      <c r="N1091" s="57">
        <f t="shared" si="231"/>
        <v>637.26577177884155</v>
      </c>
      <c r="O1091" s="57">
        <v>110</v>
      </c>
    </row>
    <row r="1092" spans="1:15" ht="18" customHeight="1">
      <c r="A1092" s="54" t="s">
        <v>1112</v>
      </c>
      <c r="B1092" s="56">
        <v>794.7</v>
      </c>
      <c r="C1092" s="56">
        <v>0</v>
      </c>
      <c r="D1092" s="57">
        <f t="shared" si="225"/>
        <v>946.53538200000014</v>
      </c>
      <c r="E1092" s="57">
        <f t="shared" si="232"/>
        <v>929.79900000000009</v>
      </c>
      <c r="F1092" s="58">
        <v>117</v>
      </c>
      <c r="G1092" s="57">
        <f t="shared" si="226"/>
        <v>1059.1163003350803</v>
      </c>
      <c r="H1092" s="57">
        <f t="shared" si="227"/>
        <v>1038.3493140540002</v>
      </c>
      <c r="I1092" s="57">
        <v>109.7</v>
      </c>
      <c r="J1092" s="57">
        <f t="shared" si="228"/>
        <v>1184.706311228814</v>
      </c>
      <c r="K1092" s="57">
        <f t="shared" si="229"/>
        <v>1150.200302163897</v>
      </c>
      <c r="L1092" s="57">
        <v>108.6</v>
      </c>
      <c r="M1092" s="57">
        <f t="shared" si="230"/>
        <v>1348.3734881250746</v>
      </c>
      <c r="N1092" s="57">
        <f t="shared" si="231"/>
        <v>1309.1004739078394</v>
      </c>
      <c r="O1092" s="57">
        <v>110.5</v>
      </c>
    </row>
    <row r="1093" spans="1:15" ht="30" customHeight="1">
      <c r="A1093" s="54" t="s">
        <v>1113</v>
      </c>
      <c r="B1093" s="56">
        <v>117.9</v>
      </c>
      <c r="C1093" s="56">
        <v>0</v>
      </c>
      <c r="D1093" s="57">
        <f t="shared" si="225"/>
        <v>141.62619600000002</v>
      </c>
      <c r="E1093" s="57">
        <f t="shared" si="232"/>
        <v>139.12200000000001</v>
      </c>
      <c r="F1093" s="58">
        <v>118</v>
      </c>
      <c r="G1093" s="57">
        <f t="shared" si="226"/>
        <v>202.24220788800005</v>
      </c>
      <c r="H1093" s="57">
        <f t="shared" si="227"/>
        <v>198.27667440000005</v>
      </c>
      <c r="I1093" s="57">
        <v>140</v>
      </c>
      <c r="J1093" s="57">
        <f t="shared" si="228"/>
        <v>227.89056469235624</v>
      </c>
      <c r="K1093" s="57">
        <f t="shared" si="229"/>
        <v>221.25297542947206</v>
      </c>
      <c r="L1093" s="57">
        <v>109.4</v>
      </c>
      <c r="M1093" s="57">
        <f t="shared" si="230"/>
        <v>257.49582795154021</v>
      </c>
      <c r="N1093" s="57">
        <f t="shared" si="231"/>
        <v>249.99594946751481</v>
      </c>
      <c r="O1093" s="57">
        <v>109.7</v>
      </c>
    </row>
    <row r="1094" spans="1:15" ht="18" customHeight="1">
      <c r="A1094" s="54" t="s">
        <v>1114</v>
      </c>
      <c r="B1094" s="56">
        <v>329.5</v>
      </c>
      <c r="C1094" s="56">
        <v>257.39999999999998</v>
      </c>
      <c r="D1094" s="57">
        <f t="shared" si="225"/>
        <v>391.11254599999995</v>
      </c>
      <c r="E1094" s="57">
        <f t="shared" si="232"/>
        <v>384.19699999999995</v>
      </c>
      <c r="F1094" s="58">
        <v>116.6</v>
      </c>
      <c r="G1094" s="57">
        <f t="shared" si="226"/>
        <v>433.24318945511988</v>
      </c>
      <c r="H1094" s="57">
        <f t="shared" si="227"/>
        <v>424.74822495599989</v>
      </c>
      <c r="I1094" s="57">
        <v>108.6</v>
      </c>
      <c r="J1094" s="57">
        <f t="shared" si="228"/>
        <v>490.86453365265078</v>
      </c>
      <c r="K1094" s="57">
        <f t="shared" si="229"/>
        <v>476.56750840063182</v>
      </c>
      <c r="L1094" s="57">
        <v>110</v>
      </c>
      <c r="M1094" s="57">
        <f t="shared" si="230"/>
        <v>550.58802146216885</v>
      </c>
      <c r="N1094" s="57">
        <f t="shared" si="231"/>
        <v>534.5514771477367</v>
      </c>
      <c r="O1094" s="57">
        <v>108.9</v>
      </c>
    </row>
    <row r="1095" spans="1:15" ht="18" customHeight="1">
      <c r="A1095" s="54" t="s">
        <v>1115</v>
      </c>
      <c r="B1095" s="56">
        <v>2368.1999999999998</v>
      </c>
      <c r="C1095" s="56">
        <v>155.9</v>
      </c>
      <c r="D1095" s="57">
        <f t="shared" si="225"/>
        <v>2759.67435372</v>
      </c>
      <c r="E1095" s="57">
        <f t="shared" si="232"/>
        <v>2710.8785399999997</v>
      </c>
      <c r="F1095" s="58">
        <v>114.47</v>
      </c>
      <c r="G1095" s="57">
        <f t="shared" si="226"/>
        <v>3087.9100213514566</v>
      </c>
      <c r="H1095" s="57">
        <f t="shared" si="227"/>
        <v>3027.3627660308398</v>
      </c>
      <c r="I1095" s="57">
        <v>109.7</v>
      </c>
      <c r="J1095" s="57">
        <f t="shared" si="228"/>
        <v>3514.5047908011602</v>
      </c>
      <c r="K1095" s="57">
        <f t="shared" si="229"/>
        <v>3412.1405735933595</v>
      </c>
      <c r="L1095" s="57">
        <v>110.5</v>
      </c>
      <c r="M1095" s="57">
        <f t="shared" si="230"/>
        <v>3931.2547688943614</v>
      </c>
      <c r="N1095" s="57">
        <f t="shared" si="231"/>
        <v>3816.7522028100593</v>
      </c>
      <c r="O1095" s="57">
        <v>108.6</v>
      </c>
    </row>
    <row r="1096" spans="1:15" ht="29.25" customHeight="1">
      <c r="A1096" s="54" t="s">
        <v>1116</v>
      </c>
      <c r="B1096" s="56">
        <v>260</v>
      </c>
      <c r="C1096" s="56">
        <v>414</v>
      </c>
      <c r="D1096" s="57">
        <f t="shared" si="225"/>
        <v>317.35131999999999</v>
      </c>
      <c r="E1096" s="57">
        <f t="shared" si="232"/>
        <v>311.74</v>
      </c>
      <c r="F1096" s="58">
        <v>119.9</v>
      </c>
      <c r="G1096" s="57">
        <f t="shared" si="226"/>
        <v>352.5074992296</v>
      </c>
      <c r="H1096" s="57">
        <f t="shared" si="227"/>
        <v>345.59558748000001</v>
      </c>
      <c r="I1096" s="57">
        <v>108.9</v>
      </c>
      <c r="J1096" s="57">
        <f t="shared" si="228"/>
        <v>404.83723749023409</v>
      </c>
      <c r="K1096" s="57">
        <f t="shared" si="229"/>
        <v>393.04586164100402</v>
      </c>
      <c r="L1096" s="57">
        <v>111.5</v>
      </c>
      <c r="M1096" s="57">
        <f t="shared" si="230"/>
        <v>456.1786959487456</v>
      </c>
      <c r="N1096" s="57">
        <f t="shared" si="231"/>
        <v>442.89193781431612</v>
      </c>
      <c r="O1096" s="57">
        <v>109.4</v>
      </c>
    </row>
    <row r="1097" spans="1:15" ht="34.5" customHeight="1">
      <c r="A1097" s="54" t="s">
        <v>1117</v>
      </c>
      <c r="B1097" s="56">
        <v>0.5</v>
      </c>
      <c r="C1097" s="56">
        <v>3.6</v>
      </c>
      <c r="D1097" s="57">
        <f t="shared" si="225"/>
        <v>0.58265230000000001</v>
      </c>
      <c r="E1097" s="57">
        <f t="shared" si="232"/>
        <v>0.57235000000000003</v>
      </c>
      <c r="F1097" s="58">
        <v>114.47</v>
      </c>
      <c r="G1097" s="57">
        <f t="shared" si="226"/>
        <v>0.64541560575599988</v>
      </c>
      <c r="H1097" s="57">
        <f t="shared" si="227"/>
        <v>0.63276039779999993</v>
      </c>
      <c r="I1097" s="57">
        <v>108.6</v>
      </c>
      <c r="J1097" s="57">
        <f t="shared" si="228"/>
        <v>0.73125588132154784</v>
      </c>
      <c r="K1097" s="57">
        <f t="shared" si="229"/>
        <v>0.70995716633159989</v>
      </c>
      <c r="L1097" s="57">
        <v>110</v>
      </c>
      <c r="M1097" s="57">
        <f t="shared" si="230"/>
        <v>0.82851291353731371</v>
      </c>
      <c r="N1097" s="57">
        <f t="shared" si="231"/>
        <v>0.80438146945370259</v>
      </c>
      <c r="O1097" s="57">
        <v>110</v>
      </c>
    </row>
    <row r="1098" spans="1:15" ht="18" customHeight="1">
      <c r="A1098" s="54" t="s">
        <v>1118</v>
      </c>
      <c r="B1098" s="56">
        <v>1343.2</v>
      </c>
      <c r="C1098" s="56">
        <v>132</v>
      </c>
      <c r="D1098" s="57">
        <f t="shared" si="225"/>
        <v>1599.831792</v>
      </c>
      <c r="E1098" s="57">
        <f t="shared" si="232"/>
        <v>1571.5439999999999</v>
      </c>
      <c r="F1098" s="58">
        <v>117</v>
      </c>
      <c r="G1098" s="57">
        <f t="shared" si="226"/>
        <v>1785.22030005696</v>
      </c>
      <c r="H1098" s="57">
        <f t="shared" si="227"/>
        <v>1750.215980448</v>
      </c>
      <c r="I1098" s="57">
        <v>109.4</v>
      </c>
      <c r="J1098" s="57">
        <f t="shared" si="228"/>
        <v>2031.8484845098292</v>
      </c>
      <c r="K1098" s="57">
        <f t="shared" si="229"/>
        <v>1972.6684315629409</v>
      </c>
      <c r="L1098" s="57">
        <v>110.5</v>
      </c>
      <c r="M1098" s="57">
        <f t="shared" si="230"/>
        <v>2312.548352644862</v>
      </c>
      <c r="N1098" s="57">
        <f t="shared" si="231"/>
        <v>2245.1925753833611</v>
      </c>
      <c r="O1098" s="57">
        <v>110.5</v>
      </c>
    </row>
    <row r="1099" spans="1:15" ht="18" customHeight="1">
      <c r="A1099" s="54" t="s">
        <v>1119</v>
      </c>
      <c r="B1099" s="56">
        <v>39.200000000000003</v>
      </c>
      <c r="C1099" s="56">
        <v>63.8</v>
      </c>
      <c r="D1099" s="57">
        <f t="shared" si="225"/>
        <v>46.557863519999998</v>
      </c>
      <c r="E1099" s="57">
        <f t="shared" si="232"/>
        <v>45.734640000000006</v>
      </c>
      <c r="F1099" s="58">
        <v>116.67</v>
      </c>
      <c r="G1099" s="57">
        <f t="shared" si="226"/>
        <v>52.095455807068795</v>
      </c>
      <c r="H1099" s="57">
        <f t="shared" si="227"/>
        <v>51.073976281439997</v>
      </c>
      <c r="I1099" s="57">
        <v>109.7</v>
      </c>
      <c r="J1099" s="57">
        <f t="shared" si="228"/>
        <v>60.472926055403533</v>
      </c>
      <c r="K1099" s="57">
        <f t="shared" si="229"/>
        <v>58.711578694566533</v>
      </c>
      <c r="L1099" s="57">
        <v>112.7</v>
      </c>
      <c r="M1099" s="57">
        <f t="shared" si="230"/>
        <v>68.328963879261011</v>
      </c>
      <c r="N1099" s="57">
        <f t="shared" si="231"/>
        <v>66.338799882777678</v>
      </c>
      <c r="O1099" s="57">
        <v>109.7</v>
      </c>
    </row>
    <row r="1100" spans="1:15" ht="30" customHeight="1">
      <c r="A1100" s="54" t="s">
        <v>1120</v>
      </c>
      <c r="B1100" s="56">
        <v>298</v>
      </c>
      <c r="C1100" s="56">
        <v>104.4</v>
      </c>
      <c r="D1100" s="57">
        <f t="shared" si="225"/>
        <v>356.45269999999999</v>
      </c>
      <c r="E1100" s="57">
        <f t="shared" si="232"/>
        <v>350.15</v>
      </c>
      <c r="F1100" s="58">
        <v>117.5</v>
      </c>
      <c r="G1100" s="57">
        <f t="shared" si="226"/>
        <v>395.9405301060001</v>
      </c>
      <c r="H1100" s="57">
        <f t="shared" si="227"/>
        <v>388.17699030000006</v>
      </c>
      <c r="I1100" s="57">
        <v>108.9</v>
      </c>
      <c r="J1100" s="57">
        <f t="shared" si="228"/>
        <v>448.60062061009813</v>
      </c>
      <c r="K1100" s="57">
        <f t="shared" si="229"/>
        <v>435.53458311660012</v>
      </c>
      <c r="L1100" s="57">
        <v>110</v>
      </c>
      <c r="M1100" s="57">
        <f t="shared" si="230"/>
        <v>503.18185811972887</v>
      </c>
      <c r="N1100" s="57">
        <f t="shared" si="231"/>
        <v>488.52607584439693</v>
      </c>
      <c r="O1100" s="57">
        <v>108.9</v>
      </c>
    </row>
    <row r="1101" spans="1:15" ht="30" customHeight="1">
      <c r="A1101" s="54" t="s">
        <v>1121</v>
      </c>
      <c r="B1101" s="56">
        <v>1573.9</v>
      </c>
      <c r="C1101" s="56">
        <v>102.6</v>
      </c>
      <c r="D1101" s="57">
        <f t="shared" si="225"/>
        <v>1874.609334</v>
      </c>
      <c r="E1101" s="57">
        <f t="shared" si="232"/>
        <v>1841.4630000000002</v>
      </c>
      <c r="F1101" s="58">
        <v>117</v>
      </c>
      <c r="G1101" s="57">
        <f t="shared" si="226"/>
        <v>2076.5422514584802</v>
      </c>
      <c r="H1101" s="57">
        <f t="shared" si="227"/>
        <v>2035.8257367240001</v>
      </c>
      <c r="I1101" s="57">
        <v>108.6</v>
      </c>
      <c r="J1101" s="57">
        <f t="shared" si="228"/>
        <v>2363.4165634974693</v>
      </c>
      <c r="K1101" s="57">
        <f t="shared" si="229"/>
        <v>2294.5791878616205</v>
      </c>
      <c r="L1101" s="57">
        <v>110.5</v>
      </c>
      <c r="M1101" s="57">
        <f t="shared" si="230"/>
        <v>2643.670499596999</v>
      </c>
      <c r="N1101" s="57">
        <f t="shared" si="231"/>
        <v>2566.6703879582515</v>
      </c>
      <c r="O1101" s="57">
        <v>108.6</v>
      </c>
    </row>
    <row r="1102" spans="1:15" ht="30" customHeight="1">
      <c r="A1102" s="54" t="s">
        <v>1122</v>
      </c>
      <c r="B1102" s="56">
        <v>178.2</v>
      </c>
      <c r="C1102" s="56">
        <v>219.2</v>
      </c>
      <c r="D1102" s="57">
        <f t="shared" si="225"/>
        <v>207.83868731999996</v>
      </c>
      <c r="E1102" s="57">
        <f t="shared" si="232"/>
        <v>204.16373999999996</v>
      </c>
      <c r="F1102" s="58">
        <v>114.57</v>
      </c>
      <c r="G1102" s="57">
        <f t="shared" si="226"/>
        <v>231.92303440664156</v>
      </c>
      <c r="H1102" s="57">
        <f t="shared" si="227"/>
        <v>227.37552392807996</v>
      </c>
      <c r="I1102" s="57">
        <v>109.4</v>
      </c>
      <c r="J1102" s="57">
        <f t="shared" si="228"/>
        <v>262.05215580640839</v>
      </c>
      <c r="K1102" s="57">
        <f t="shared" si="229"/>
        <v>254.41956874408581</v>
      </c>
      <c r="L1102" s="57">
        <v>109.7</v>
      </c>
      <c r="M1102" s="57">
        <f t="shared" si="230"/>
        <v>295.28561020577712</v>
      </c>
      <c r="N1102" s="57">
        <f t="shared" si="231"/>
        <v>286.6850584522108</v>
      </c>
      <c r="O1102" s="57">
        <v>109.4</v>
      </c>
    </row>
    <row r="1103" spans="1:15" ht="30" customHeight="1">
      <c r="A1103" s="54" t="s">
        <v>1123</v>
      </c>
      <c r="B1103" s="56">
        <v>265.5</v>
      </c>
      <c r="C1103" s="56">
        <v>312.39999999999998</v>
      </c>
      <c r="D1103" s="57">
        <f t="shared" si="225"/>
        <v>317.57782499999996</v>
      </c>
      <c r="E1103" s="57">
        <f t="shared" si="232"/>
        <v>311.96249999999998</v>
      </c>
      <c r="F1103" s="58">
        <v>117.5</v>
      </c>
      <c r="G1103" s="57">
        <f t="shared" si="226"/>
        <v>356.32231965</v>
      </c>
      <c r="H1103" s="57">
        <f t="shared" si="227"/>
        <v>349.33560749999998</v>
      </c>
      <c r="I1103" s="57">
        <v>110</v>
      </c>
      <c r="J1103" s="57">
        <f t="shared" si="228"/>
        <v>399.67605628181548</v>
      </c>
      <c r="K1103" s="57">
        <f t="shared" si="229"/>
        <v>388.03500609884998</v>
      </c>
      <c r="L1103" s="57">
        <v>108.9</v>
      </c>
      <c r="M1103" s="57">
        <f t="shared" si="230"/>
        <v>452.8329717672969</v>
      </c>
      <c r="N1103" s="57">
        <f t="shared" si="231"/>
        <v>439.64366190999704</v>
      </c>
      <c r="O1103" s="57">
        <v>110</v>
      </c>
    </row>
    <row r="1104" spans="1:15" ht="29.25" customHeight="1">
      <c r="A1104" s="54" t="s">
        <v>1124</v>
      </c>
      <c r="B1104" s="56">
        <v>161</v>
      </c>
      <c r="C1104" s="56">
        <v>341.8</v>
      </c>
      <c r="D1104" s="57">
        <f t="shared" si="225"/>
        <v>189.39561186</v>
      </c>
      <c r="E1104" s="57">
        <f t="shared" si="232"/>
        <v>186.04677000000001</v>
      </c>
      <c r="F1104" s="58">
        <v>115.557</v>
      </c>
      <c r="G1104" s="57">
        <f t="shared" si="226"/>
        <v>211.34277536233679</v>
      </c>
      <c r="H1104" s="57">
        <f t="shared" si="227"/>
        <v>207.19879937484001</v>
      </c>
      <c r="I1104" s="57">
        <v>109.4</v>
      </c>
      <c r="J1104" s="57">
        <f t="shared" si="228"/>
        <v>236.4038016648027</v>
      </c>
      <c r="K1104" s="57">
        <f t="shared" si="229"/>
        <v>229.51825404349776</v>
      </c>
      <c r="L1104" s="57">
        <v>108.6</v>
      </c>
      <c r="M1104" s="57">
        <f t="shared" si="230"/>
        <v>269.06298686479516</v>
      </c>
      <c r="N1104" s="57">
        <f t="shared" si="231"/>
        <v>261.22620083960697</v>
      </c>
      <c r="O1104" s="57">
        <v>110.5</v>
      </c>
    </row>
    <row r="1105" spans="1:15" ht="36.75" customHeight="1">
      <c r="A1105" s="54" t="s">
        <v>1125</v>
      </c>
      <c r="B1105" s="56">
        <v>127.8</v>
      </c>
      <c r="C1105" s="56">
        <v>0</v>
      </c>
      <c r="D1105" s="57">
        <f t="shared" si="225"/>
        <v>154.65034548</v>
      </c>
      <c r="E1105" s="57">
        <f t="shared" si="232"/>
        <v>151.91586000000001</v>
      </c>
      <c r="F1105" s="58">
        <v>118.87</v>
      </c>
      <c r="G1105" s="57">
        <f t="shared" si="226"/>
        <v>173.51768762856003</v>
      </c>
      <c r="H1105" s="57">
        <f t="shared" si="227"/>
        <v>170.115380028</v>
      </c>
      <c r="I1105" s="57">
        <v>110</v>
      </c>
      <c r="J1105" s="57">
        <f t="shared" si="228"/>
        <v>195.52320077361404</v>
      </c>
      <c r="K1105" s="57">
        <f t="shared" si="229"/>
        <v>189.8283502656447</v>
      </c>
      <c r="L1105" s="57">
        <v>109.4</v>
      </c>
      <c r="M1105" s="57">
        <f t="shared" si="230"/>
        <v>220.92361978611422</v>
      </c>
      <c r="N1105" s="57">
        <f t="shared" si="231"/>
        <v>214.48895124865459</v>
      </c>
      <c r="O1105" s="57">
        <v>109.7</v>
      </c>
    </row>
    <row r="1106" spans="1:15" ht="39" customHeight="1">
      <c r="A1106" s="54" t="s">
        <v>1126</v>
      </c>
      <c r="B1106" s="56">
        <v>4332.8999999999996</v>
      </c>
      <c r="C1106" s="56">
        <v>81.5</v>
      </c>
      <c r="D1106" s="57">
        <f t="shared" si="225"/>
        <v>5160.7438739999998</v>
      </c>
      <c r="E1106" s="57">
        <f t="shared" si="232"/>
        <v>5069.4929999999995</v>
      </c>
      <c r="F1106" s="58">
        <v>117</v>
      </c>
      <c r="G1106" s="57">
        <f t="shared" si="226"/>
        <v>5816.6744203854005</v>
      </c>
      <c r="H1106" s="57">
        <f t="shared" si="227"/>
        <v>5702.6219807699999</v>
      </c>
      <c r="I1106" s="57">
        <v>110.5</v>
      </c>
      <c r="J1106" s="57">
        <f t="shared" si="228"/>
        <v>6590.2921182966584</v>
      </c>
      <c r="K1106" s="57">
        <f t="shared" si="229"/>
        <v>6398.3418624239403</v>
      </c>
      <c r="L1106" s="57">
        <v>110</v>
      </c>
      <c r="M1106" s="57">
        <f t="shared" si="230"/>
        <v>7392.1329603298136</v>
      </c>
      <c r="N1106" s="57">
        <f t="shared" si="231"/>
        <v>7176.8281168250614</v>
      </c>
      <c r="O1106" s="57">
        <v>108.9</v>
      </c>
    </row>
    <row r="1107" spans="1:15" ht="30" customHeight="1">
      <c r="A1107" s="54" t="s">
        <v>1127</v>
      </c>
      <c r="B1107" s="56">
        <v>60</v>
      </c>
      <c r="C1107" s="56">
        <v>125</v>
      </c>
      <c r="D1107" s="57">
        <f t="shared" si="225"/>
        <v>73.41980916</v>
      </c>
      <c r="E1107" s="57">
        <f t="shared" si="232"/>
        <v>72.121619999999993</v>
      </c>
      <c r="F1107" s="58">
        <v>120.20269999999999</v>
      </c>
      <c r="G1107" s="57">
        <f t="shared" si="226"/>
        <v>82.152361261490384</v>
      </c>
      <c r="H1107" s="57">
        <f t="shared" si="227"/>
        <v>80.541530648519995</v>
      </c>
      <c r="I1107" s="57">
        <v>109.7</v>
      </c>
      <c r="J1107" s="57">
        <f t="shared" si="228"/>
        <v>93.501709969765272</v>
      </c>
      <c r="K1107" s="57">
        <f t="shared" si="229"/>
        <v>90.778359193946869</v>
      </c>
      <c r="L1107" s="57">
        <v>110.5</v>
      </c>
      <c r="M1107" s="57">
        <f t="shared" si="230"/>
        <v>104.58914273798004</v>
      </c>
      <c r="N1107" s="57">
        <f t="shared" si="231"/>
        <v>101.54285702716508</v>
      </c>
      <c r="O1107" s="57">
        <v>108.6</v>
      </c>
    </row>
    <row r="1108" spans="1:15" ht="30" customHeight="1">
      <c r="A1108" s="54" t="s">
        <v>1128</v>
      </c>
      <c r="B1108" s="56">
        <v>173.9</v>
      </c>
      <c r="C1108" s="56">
        <v>0</v>
      </c>
      <c r="D1108" s="57">
        <f t="shared" si="225"/>
        <v>210.43579874</v>
      </c>
      <c r="E1108" s="57">
        <f t="shared" si="232"/>
        <v>206.71493000000001</v>
      </c>
      <c r="F1108" s="58">
        <v>118.87</v>
      </c>
      <c r="G1108" s="57">
        <f t="shared" si="226"/>
        <v>233.74787652441722</v>
      </c>
      <c r="H1108" s="57">
        <f t="shared" si="227"/>
        <v>229.16458482786001</v>
      </c>
      <c r="I1108" s="57">
        <v>108.9</v>
      </c>
      <c r="J1108" s="57">
        <f t="shared" si="228"/>
        <v>264.11406316370432</v>
      </c>
      <c r="K1108" s="57">
        <f t="shared" si="229"/>
        <v>256.42142054728572</v>
      </c>
      <c r="L1108" s="57">
        <v>109.7</v>
      </c>
      <c r="M1108" s="57">
        <f t="shared" si="230"/>
        <v>297.60900865412532</v>
      </c>
      <c r="N1108" s="57">
        <f t="shared" si="231"/>
        <v>288.94078510109256</v>
      </c>
      <c r="O1108" s="57">
        <v>109.4</v>
      </c>
    </row>
    <row r="1109" spans="1:15" ht="30" customHeight="1">
      <c r="A1109" s="54" t="s">
        <v>1129</v>
      </c>
      <c r="B1109" s="56">
        <v>300</v>
      </c>
      <c r="C1109" s="56">
        <v>157.5</v>
      </c>
      <c r="D1109" s="57">
        <f t="shared" si="225"/>
        <v>357.31799999999998</v>
      </c>
      <c r="E1109" s="57">
        <f t="shared" si="232"/>
        <v>351</v>
      </c>
      <c r="F1109" s="58">
        <v>117</v>
      </c>
      <c r="G1109" s="57">
        <f t="shared" si="226"/>
        <v>395.80829496000001</v>
      </c>
      <c r="H1109" s="57">
        <f t="shared" si="227"/>
        <v>388.047348</v>
      </c>
      <c r="I1109" s="57">
        <v>108.6</v>
      </c>
      <c r="J1109" s="57">
        <f t="shared" si="228"/>
        <v>448.45079818967997</v>
      </c>
      <c r="K1109" s="57">
        <f t="shared" si="229"/>
        <v>435.38912445599999</v>
      </c>
      <c r="L1109" s="57">
        <v>110</v>
      </c>
      <c r="M1109" s="57">
        <f t="shared" si="230"/>
        <v>500.70428519474154</v>
      </c>
      <c r="N1109" s="57">
        <f t="shared" si="231"/>
        <v>486.12066523761314</v>
      </c>
      <c r="O1109" s="57">
        <v>108.4</v>
      </c>
    </row>
    <row r="1110" spans="1:15" ht="29.25" customHeight="1">
      <c r="A1110" s="54" t="s">
        <v>1130</v>
      </c>
      <c r="B1110" s="56">
        <v>146.30000000000001</v>
      </c>
      <c r="C1110" s="56">
        <v>468.9</v>
      </c>
      <c r="D1110" s="57">
        <f t="shared" si="225"/>
        <v>176.03927880000001</v>
      </c>
      <c r="E1110" s="57">
        <f t="shared" si="232"/>
        <v>172.92660000000001</v>
      </c>
      <c r="F1110" s="58">
        <v>118.19999999999999</v>
      </c>
      <c r="G1110" s="57">
        <f t="shared" si="226"/>
        <v>196.97739062047202</v>
      </c>
      <c r="H1110" s="57">
        <f t="shared" si="227"/>
        <v>193.11508884360003</v>
      </c>
      <c r="I1110" s="57">
        <v>109.7</v>
      </c>
      <c r="J1110" s="57">
        <f t="shared" si="228"/>
        <v>224.18981713469023</v>
      </c>
      <c r="K1110" s="57">
        <f t="shared" si="229"/>
        <v>217.66001663562159</v>
      </c>
      <c r="L1110" s="57">
        <v>110.5</v>
      </c>
      <c r="M1110" s="57">
        <f t="shared" si="230"/>
        <v>250.5433301388731</v>
      </c>
      <c r="N1110" s="57">
        <f t="shared" si="231"/>
        <v>243.24595159113892</v>
      </c>
      <c r="O1110" s="57">
        <v>108.5</v>
      </c>
    </row>
    <row r="1111" spans="1:15" ht="30" customHeight="1">
      <c r="A1111" s="54" t="s">
        <v>1131</v>
      </c>
      <c r="B1111" s="56">
        <v>45</v>
      </c>
      <c r="C1111" s="56">
        <v>52.9</v>
      </c>
      <c r="D1111" s="57">
        <f t="shared" si="225"/>
        <v>53.597699999999996</v>
      </c>
      <c r="E1111" s="57">
        <f t="shared" si="232"/>
        <v>52.65</v>
      </c>
      <c r="F1111" s="58">
        <v>117</v>
      </c>
      <c r="G1111" s="57">
        <f t="shared" si="226"/>
        <v>59.535253206</v>
      </c>
      <c r="H1111" s="57">
        <f t="shared" si="227"/>
        <v>58.367895300000001</v>
      </c>
      <c r="I1111" s="57">
        <v>108.9</v>
      </c>
      <c r="J1111" s="57">
        <f t="shared" si="228"/>
        <v>67.269477949991469</v>
      </c>
      <c r="K1111" s="57">
        <f t="shared" si="229"/>
        <v>65.310172766982006</v>
      </c>
      <c r="L1111" s="57">
        <v>109.7</v>
      </c>
      <c r="M1111" s="57">
        <f t="shared" si="230"/>
        <v>76.147030955051846</v>
      </c>
      <c r="N1111" s="57">
        <f t="shared" si="231"/>
        <v>73.929156267040625</v>
      </c>
      <c r="O1111" s="57">
        <v>109.9</v>
      </c>
    </row>
    <row r="1112" spans="1:15" ht="30" customHeight="1">
      <c r="A1112" s="54" t="s">
        <v>1132</v>
      </c>
      <c r="B1112" s="56">
        <v>310.5</v>
      </c>
      <c r="C1112" s="56">
        <v>241.6</v>
      </c>
      <c r="D1112" s="57">
        <f t="shared" si="225"/>
        <v>372.03675299999998</v>
      </c>
      <c r="E1112" s="57">
        <f t="shared" si="232"/>
        <v>365.45849999999996</v>
      </c>
      <c r="F1112" s="58">
        <v>117.7</v>
      </c>
      <c r="G1112" s="57">
        <f t="shared" si="226"/>
        <v>412.11255203315989</v>
      </c>
      <c r="H1112" s="57">
        <f t="shared" si="227"/>
        <v>404.03191375799992</v>
      </c>
      <c r="I1112" s="57">
        <v>108.6</v>
      </c>
      <c r="J1112" s="57">
        <f t="shared" si="228"/>
        <v>462.25428623903446</v>
      </c>
      <c r="K1112" s="57">
        <f t="shared" si="229"/>
        <v>448.79056916411116</v>
      </c>
      <c r="L1112" s="57">
        <v>108.9</v>
      </c>
      <c r="M1112" s="57">
        <f t="shared" si="230"/>
        <v>522.30574056434739</v>
      </c>
      <c r="N1112" s="57">
        <f t="shared" si="231"/>
        <v>507.09295200422076</v>
      </c>
      <c r="O1112" s="57">
        <v>109.7</v>
      </c>
    </row>
    <row r="1113" spans="1:15" ht="30" customHeight="1">
      <c r="A1113" s="54" t="s">
        <v>1133</v>
      </c>
      <c r="B1113" s="56">
        <v>97.8</v>
      </c>
      <c r="C1113" s="56">
        <v>109.8</v>
      </c>
      <c r="D1113" s="57">
        <f t="shared" si="225"/>
        <v>116.485668</v>
      </c>
      <c r="E1113" s="57">
        <f t="shared" si="232"/>
        <v>114.426</v>
      </c>
      <c r="F1113" s="58">
        <v>117</v>
      </c>
      <c r="G1113" s="57">
        <f t="shared" si="226"/>
        <v>129.98402720784</v>
      </c>
      <c r="H1113" s="57">
        <f t="shared" si="227"/>
        <v>127.435320792</v>
      </c>
      <c r="I1113" s="57">
        <v>109.4</v>
      </c>
      <c r="J1113" s="57">
        <f t="shared" si="228"/>
        <v>145.39753315414566</v>
      </c>
      <c r="K1113" s="57">
        <f t="shared" si="229"/>
        <v>141.16265354771423</v>
      </c>
      <c r="L1113" s="57">
        <v>108.6</v>
      </c>
      <c r="M1113" s="57">
        <f t="shared" si="230"/>
        <v>163.08805101301058</v>
      </c>
      <c r="N1113" s="57">
        <f t="shared" si="231"/>
        <v>158.33791360486464</v>
      </c>
      <c r="O1113" s="57">
        <v>108.9</v>
      </c>
    </row>
    <row r="1114" spans="1:15" ht="34.5" customHeight="1">
      <c r="A1114" s="54" t="s">
        <v>1134</v>
      </c>
      <c r="B1114" s="56">
        <v>193</v>
      </c>
      <c r="C1114" s="56">
        <v>0</v>
      </c>
      <c r="D1114" s="57">
        <f t="shared" si="225"/>
        <v>229.22032158000005</v>
      </c>
      <c r="E1114" s="57">
        <f t="shared" si="232"/>
        <v>225.16731000000004</v>
      </c>
      <c r="F1114" s="58">
        <v>116.66700000000002</v>
      </c>
      <c r="G1114" s="57">
        <f t="shared" si="226"/>
        <v>256.48378662872523</v>
      </c>
      <c r="H1114" s="57">
        <f t="shared" si="227"/>
        <v>251.45469277326006</v>
      </c>
      <c r="I1114" s="57">
        <v>109.7</v>
      </c>
      <c r="J1114" s="57">
        <f t="shared" si="228"/>
        <v>289.01106044898017</v>
      </c>
      <c r="K1114" s="57">
        <f t="shared" si="229"/>
        <v>280.59326257182539</v>
      </c>
      <c r="L1114" s="57">
        <v>109.4</v>
      </c>
      <c r="M1114" s="57">
        <f t="shared" si="230"/>
        <v>323.28199199702021</v>
      </c>
      <c r="N1114" s="57">
        <f t="shared" si="231"/>
        <v>313.86601164759247</v>
      </c>
      <c r="O1114" s="57">
        <v>108.6</v>
      </c>
    </row>
    <row r="1115" spans="1:15" ht="30" customHeight="1">
      <c r="A1115" s="54" t="s">
        <v>1135</v>
      </c>
      <c r="B1115" s="56">
        <v>21.5</v>
      </c>
      <c r="C1115" s="56">
        <v>0</v>
      </c>
      <c r="D1115" s="57">
        <f t="shared" si="225"/>
        <v>25.607790000000001</v>
      </c>
      <c r="E1115" s="57">
        <f t="shared" si="232"/>
        <v>25.155000000000001</v>
      </c>
      <c r="F1115" s="58">
        <v>117</v>
      </c>
      <c r="G1115" s="57">
        <f t="shared" si="226"/>
        <v>28.444620976200003</v>
      </c>
      <c r="H1115" s="57">
        <f t="shared" si="227"/>
        <v>27.886883310000002</v>
      </c>
      <c r="I1115" s="57">
        <v>108.9</v>
      </c>
      <c r="J1115" s="57">
        <f t="shared" si="228"/>
        <v>32.227755566034602</v>
      </c>
      <c r="K1115" s="57">
        <f t="shared" si="229"/>
        <v>31.289083073820002</v>
      </c>
      <c r="L1115" s="57">
        <v>110</v>
      </c>
      <c r="M1115" s="57">
        <f t="shared" si="230"/>
        <v>36.314879526919107</v>
      </c>
      <c r="N1115" s="57">
        <f t="shared" si="231"/>
        <v>35.257164589241853</v>
      </c>
      <c r="O1115" s="57">
        <v>109.4</v>
      </c>
    </row>
    <row r="1116" spans="1:15" ht="18" customHeight="1">
      <c r="A1116" s="54" t="s">
        <v>1136</v>
      </c>
      <c r="B1116" s="56">
        <v>45.8</v>
      </c>
      <c r="C1116" s="56">
        <v>43.6</v>
      </c>
      <c r="D1116" s="57">
        <f t="shared" si="225"/>
        <v>53.874494200000008</v>
      </c>
      <c r="E1116" s="57">
        <f t="shared" si="232"/>
        <v>52.921900000000008</v>
      </c>
      <c r="F1116" s="58">
        <v>115.55000000000003</v>
      </c>
      <c r="G1116" s="57">
        <f t="shared" si="226"/>
        <v>59.677854715224001</v>
      </c>
      <c r="H1116" s="57">
        <f t="shared" si="227"/>
        <v>58.507700701200001</v>
      </c>
      <c r="I1116" s="57">
        <v>108.6</v>
      </c>
      <c r="J1116" s="57">
        <f t="shared" si="228"/>
        <v>67.922350344132184</v>
      </c>
      <c r="K1116" s="57">
        <f t="shared" si="229"/>
        <v>65.944029460322511</v>
      </c>
      <c r="L1116" s="57">
        <v>110.5</v>
      </c>
      <c r="M1116" s="57">
        <f t="shared" si="230"/>
        <v>76.956022939901757</v>
      </c>
      <c r="N1116" s="57">
        <f t="shared" si="231"/>
        <v>74.714585378545394</v>
      </c>
      <c r="O1116" s="57">
        <v>110</v>
      </c>
    </row>
    <row r="1117" spans="1:15" ht="18" customHeight="1">
      <c r="A1117" s="54" t="s">
        <v>1137</v>
      </c>
      <c r="B1117" s="56">
        <v>6.9</v>
      </c>
      <c r="C1117" s="56">
        <v>1.8</v>
      </c>
      <c r="D1117" s="57">
        <f t="shared" si="225"/>
        <v>8.2183140000000012</v>
      </c>
      <c r="E1117" s="57">
        <f t="shared" si="232"/>
        <v>8.0730000000000022</v>
      </c>
      <c r="F1117" s="58">
        <v>117.00000000000001</v>
      </c>
      <c r="G1117" s="57">
        <f t="shared" si="226"/>
        <v>9.1706522263200014</v>
      </c>
      <c r="H1117" s="57">
        <f t="shared" si="227"/>
        <v>8.9908355160000024</v>
      </c>
      <c r="I1117" s="57">
        <v>109.4</v>
      </c>
      <c r="J1117" s="57">
        <f t="shared" si="228"/>
        <v>10.532035549317207</v>
      </c>
      <c r="K1117" s="57">
        <f t="shared" si="229"/>
        <v>10.225277232346802</v>
      </c>
      <c r="L1117" s="57">
        <v>111.5</v>
      </c>
      <c r="M1117" s="57">
        <f t="shared" si="230"/>
        <v>11.98703626045538</v>
      </c>
      <c r="N1117" s="57">
        <f t="shared" si="231"/>
        <v>11.637899281995514</v>
      </c>
      <c r="O1117" s="57">
        <v>110.5</v>
      </c>
    </row>
    <row r="1118" spans="1:15" ht="29.25" customHeight="1">
      <c r="A1118" s="54" t="s">
        <v>1138</v>
      </c>
      <c r="B1118" s="56">
        <v>6</v>
      </c>
      <c r="C1118" s="56">
        <v>0</v>
      </c>
      <c r="D1118" s="57">
        <f t="shared" si="225"/>
        <v>6.9967139999999999</v>
      </c>
      <c r="E1118" s="57">
        <f t="shared" si="232"/>
        <v>6.8729999999999993</v>
      </c>
      <c r="F1118" s="58">
        <v>114.55</v>
      </c>
      <c r="G1118" s="57">
        <f t="shared" si="226"/>
        <v>7.8503131079999999</v>
      </c>
      <c r="H1118" s="57">
        <f t="shared" si="227"/>
        <v>7.6963854000000005</v>
      </c>
      <c r="I1118" s="57">
        <v>110</v>
      </c>
      <c r="J1118" s="57">
        <f t="shared" si="228"/>
        <v>8.8944047513640001</v>
      </c>
      <c r="K1118" s="57">
        <f t="shared" si="229"/>
        <v>8.6353444188000008</v>
      </c>
      <c r="L1118" s="57">
        <v>110</v>
      </c>
      <c r="M1118" s="57">
        <f t="shared" si="230"/>
        <v>10.049876872613698</v>
      </c>
      <c r="N1118" s="57">
        <f t="shared" si="231"/>
        <v>9.7571620122463081</v>
      </c>
      <c r="O1118" s="57">
        <v>109.7</v>
      </c>
    </row>
    <row r="1119" spans="1:15" ht="18" customHeight="1">
      <c r="A1119" s="54" t="s">
        <v>1139</v>
      </c>
      <c r="B1119" s="56">
        <v>37.700000000000003</v>
      </c>
      <c r="C1119" s="56">
        <v>267.39999999999998</v>
      </c>
      <c r="D1119" s="57">
        <f t="shared" si="225"/>
        <v>44.902962000000009</v>
      </c>
      <c r="E1119" s="57">
        <f t="shared" si="232"/>
        <v>44.109000000000009</v>
      </c>
      <c r="F1119" s="58">
        <v>117</v>
      </c>
      <c r="G1119" s="57">
        <f t="shared" si="226"/>
        <v>50.335322342760008</v>
      </c>
      <c r="H1119" s="57">
        <f t="shared" si="227"/>
        <v>49.348355238000011</v>
      </c>
      <c r="I1119" s="57">
        <v>109.9</v>
      </c>
      <c r="J1119" s="57">
        <f t="shared" si="228"/>
        <v>57.289147124412303</v>
      </c>
      <c r="K1119" s="57">
        <f t="shared" si="229"/>
        <v>55.620531188749808</v>
      </c>
      <c r="L1119" s="57">
        <v>110.5</v>
      </c>
      <c r="M1119" s="57">
        <f t="shared" si="230"/>
        <v>64.259517655039559</v>
      </c>
      <c r="N1119" s="57">
        <f t="shared" si="231"/>
        <v>62.387881218484999</v>
      </c>
      <c r="O1119" s="57">
        <v>108.9</v>
      </c>
    </row>
    <row r="1120" spans="1:15" ht="40.5" customHeight="1">
      <c r="A1120" s="54" t="s">
        <v>1140</v>
      </c>
      <c r="B1120" s="56">
        <v>2.7</v>
      </c>
      <c r="C1120" s="56">
        <v>0</v>
      </c>
      <c r="D1120" s="57">
        <f t="shared" si="225"/>
        <v>3.215862</v>
      </c>
      <c r="E1120" s="57">
        <f t="shared" si="232"/>
        <v>3.1590000000000003</v>
      </c>
      <c r="F1120" s="58">
        <v>117</v>
      </c>
      <c r="G1120" s="57">
        <f t="shared" si="226"/>
        <v>3.5885160885600005</v>
      </c>
      <c r="H1120" s="57">
        <f t="shared" si="227"/>
        <v>3.5181530280000004</v>
      </c>
      <c r="I1120" s="57">
        <v>109.4</v>
      </c>
      <c r="J1120" s="57">
        <f t="shared" si="228"/>
        <v>4.1655853607613338</v>
      </c>
      <c r="K1120" s="57">
        <f t="shared" si="229"/>
        <v>4.0442576318071204</v>
      </c>
      <c r="L1120" s="57">
        <v>112.7</v>
      </c>
      <c r="M1120" s="57">
        <f t="shared" si="230"/>
        <v>4.6595404728404128</v>
      </c>
      <c r="N1120" s="57">
        <f t="shared" si="231"/>
        <v>4.5238257017868087</v>
      </c>
      <c r="O1120" s="57">
        <v>108.6</v>
      </c>
    </row>
    <row r="1121" spans="1:15" ht="35.25" customHeight="1">
      <c r="A1121" s="54" t="s">
        <v>1141</v>
      </c>
      <c r="B1121" s="56">
        <v>1230.7</v>
      </c>
      <c r="C1121" s="56">
        <v>111</v>
      </c>
      <c r="D1121" s="57">
        <f t="shared" si="225"/>
        <v>1489.2658856199998</v>
      </c>
      <c r="E1121" s="57">
        <f t="shared" si="232"/>
        <v>1462.93309</v>
      </c>
      <c r="F1121" s="58">
        <v>118.87</v>
      </c>
      <c r="G1121" s="57">
        <f t="shared" si="226"/>
        <v>1670.9563236656397</v>
      </c>
      <c r="H1121" s="57">
        <f t="shared" si="227"/>
        <v>1638.1924741819998</v>
      </c>
      <c r="I1121" s="57">
        <v>110</v>
      </c>
      <c r="J1121" s="57">
        <f t="shared" si="228"/>
        <v>1893.1935147131696</v>
      </c>
      <c r="K1121" s="57">
        <f t="shared" si="229"/>
        <v>1838.0519560322036</v>
      </c>
      <c r="L1121" s="57">
        <v>110</v>
      </c>
      <c r="M1121" s="57">
        <f t="shared" si="230"/>
        <v>2133.2883162490934</v>
      </c>
      <c r="N1121" s="57">
        <f t="shared" si="231"/>
        <v>2071.1537050962074</v>
      </c>
      <c r="O1121" s="57">
        <v>109.4</v>
      </c>
    </row>
    <row r="1122" spans="1:15" ht="18" customHeight="1">
      <c r="A1122" s="54" t="s">
        <v>1142</v>
      </c>
      <c r="B1122" s="56">
        <v>449.3</v>
      </c>
      <c r="C1122" s="56">
        <v>124.9</v>
      </c>
      <c r="D1122" s="57">
        <f t="shared" si="225"/>
        <v>535.14325800000006</v>
      </c>
      <c r="E1122" s="57">
        <f t="shared" si="232"/>
        <v>525.68100000000004</v>
      </c>
      <c r="F1122" s="58">
        <v>117</v>
      </c>
      <c r="G1122" s="57">
        <f t="shared" si="226"/>
        <v>603.15996609180013</v>
      </c>
      <c r="H1122" s="57">
        <f t="shared" si="227"/>
        <v>591.33330009000008</v>
      </c>
      <c r="I1122" s="57">
        <v>110.5</v>
      </c>
      <c r="J1122" s="57">
        <f t="shared" si="228"/>
        <v>686.48651540738229</v>
      </c>
      <c r="K1122" s="57">
        <f t="shared" si="229"/>
        <v>666.49176253143912</v>
      </c>
      <c r="L1122" s="57">
        <v>110.5</v>
      </c>
      <c r="M1122" s="57">
        <f t="shared" si="230"/>
        <v>777.78922195656412</v>
      </c>
      <c r="N1122" s="57">
        <f t="shared" si="231"/>
        <v>755.13516694812051</v>
      </c>
      <c r="O1122" s="57">
        <v>110</v>
      </c>
    </row>
    <row r="1123" spans="1:15" ht="44.25" customHeight="1">
      <c r="A1123" s="54" t="s">
        <v>1143</v>
      </c>
      <c r="B1123" s="56">
        <v>522.70000000000005</v>
      </c>
      <c r="C1123" s="56">
        <v>113.4</v>
      </c>
      <c r="D1123" s="57">
        <f t="shared" si="225"/>
        <v>622.56706200000008</v>
      </c>
      <c r="E1123" s="57">
        <f t="shared" si="232"/>
        <v>611.55900000000008</v>
      </c>
      <c r="F1123" s="58">
        <v>117</v>
      </c>
      <c r="G1123" s="57">
        <f t="shared" si="226"/>
        <v>696.61518835428012</v>
      </c>
      <c r="H1123" s="57">
        <f t="shared" si="227"/>
        <v>682.95606701400015</v>
      </c>
      <c r="I1123" s="57">
        <v>109.7</v>
      </c>
      <c r="J1123" s="57">
        <f t="shared" si="228"/>
        <v>787.11246747338464</v>
      </c>
      <c r="K1123" s="57">
        <f t="shared" si="229"/>
        <v>764.18686162464519</v>
      </c>
      <c r="L1123" s="57">
        <v>109.7</v>
      </c>
      <c r="M1123" s="57">
        <f t="shared" si="230"/>
        <v>895.85205485483277</v>
      </c>
      <c r="N1123" s="57">
        <f t="shared" si="231"/>
        <v>869.75927655809005</v>
      </c>
      <c r="O1123" s="57">
        <v>110.5</v>
      </c>
    </row>
    <row r="1124" spans="1:15" ht="18" customHeight="1">
      <c r="A1124" s="54" t="s">
        <v>1144</v>
      </c>
      <c r="B1124" s="56">
        <v>114.3</v>
      </c>
      <c r="C1124" s="56">
        <v>9.6</v>
      </c>
      <c r="D1124" s="57">
        <f t="shared" si="225"/>
        <v>136.13815799999998</v>
      </c>
      <c r="E1124" s="57">
        <f t="shared" si="232"/>
        <v>133.73099999999999</v>
      </c>
      <c r="F1124" s="58">
        <v>117</v>
      </c>
      <c r="G1124" s="57">
        <f t="shared" si="226"/>
        <v>151.21954314323997</v>
      </c>
      <c r="H1124" s="57">
        <f t="shared" si="227"/>
        <v>148.25445406199998</v>
      </c>
      <c r="I1124" s="57">
        <v>108.9</v>
      </c>
      <c r="J1124" s="57">
        <f t="shared" si="228"/>
        <v>169.61842495747797</v>
      </c>
      <c r="K1124" s="57">
        <f t="shared" si="229"/>
        <v>164.67808248298834</v>
      </c>
      <c r="L1124" s="57">
        <v>108.9</v>
      </c>
      <c r="M1124" s="57">
        <f t="shared" si="230"/>
        <v>191.65355454370393</v>
      </c>
      <c r="N1124" s="57">
        <f t="shared" si="231"/>
        <v>186.07141217835334</v>
      </c>
      <c r="O1124" s="57">
        <v>109.7</v>
      </c>
    </row>
    <row r="1125" spans="1:15" ht="18" customHeight="1">
      <c r="A1125" s="54" t="s">
        <v>1145</v>
      </c>
      <c r="B1125" s="56">
        <v>935.2</v>
      </c>
      <c r="C1125" s="56">
        <v>100</v>
      </c>
      <c r="D1125" s="57">
        <f t="shared" ref="D1125:D1188" si="233">E1125*101.8/100</f>
        <v>1110.0711776000001</v>
      </c>
      <c r="E1125" s="57">
        <f t="shared" si="232"/>
        <v>1090.4432000000002</v>
      </c>
      <c r="F1125" s="58">
        <v>116.6</v>
      </c>
      <c r="G1125" s="57">
        <f t="shared" ref="G1125:G1188" si="234">H1125*102/100</f>
        <v>1229.648044851072</v>
      </c>
      <c r="H1125" s="57">
        <f t="shared" ref="H1125:H1188" si="235">D1125*I1125/100</f>
        <v>1205.5372988735999</v>
      </c>
      <c r="I1125" s="57">
        <v>108.6</v>
      </c>
      <c r="J1125" s="57">
        <f t="shared" ref="J1125:J1188" si="236">K1125*103/100</f>
        <v>1375.4597100095123</v>
      </c>
      <c r="K1125" s="57">
        <f t="shared" ref="K1125:K1188" si="237">G1125*L1125/100</f>
        <v>1335.3977767082642</v>
      </c>
      <c r="L1125" s="57">
        <v>108.6</v>
      </c>
      <c r="M1125" s="57">
        <f t="shared" ref="M1125:M1188" si="238">N1125*103/100</f>
        <v>1558.3958514407773</v>
      </c>
      <c r="N1125" s="57">
        <f t="shared" ref="N1125:N1188" si="239">J1125*O1125/100</f>
        <v>1513.0056810104634</v>
      </c>
      <c r="O1125" s="57">
        <v>110</v>
      </c>
    </row>
    <row r="1126" spans="1:15" ht="18" customHeight="1">
      <c r="A1126" s="54" t="s">
        <v>1146</v>
      </c>
      <c r="B1126" s="56">
        <v>0</v>
      </c>
      <c r="C1126" s="56">
        <v>0</v>
      </c>
      <c r="D1126" s="57">
        <f t="shared" si="233"/>
        <v>0</v>
      </c>
      <c r="E1126" s="57">
        <f t="shared" ref="E1126:E1189" si="240">B1126*F1126/100</f>
        <v>0</v>
      </c>
      <c r="F1126" s="58">
        <v>117</v>
      </c>
      <c r="G1126" s="57">
        <f t="shared" si="234"/>
        <v>0</v>
      </c>
      <c r="H1126" s="57">
        <f t="shared" si="235"/>
        <v>0</v>
      </c>
      <c r="I1126" s="57">
        <v>109.7</v>
      </c>
      <c r="J1126" s="57">
        <f t="shared" si="236"/>
        <v>0</v>
      </c>
      <c r="K1126" s="57">
        <f t="shared" si="237"/>
        <v>0</v>
      </c>
      <c r="L1126" s="57">
        <v>109.4</v>
      </c>
      <c r="M1126" s="57">
        <f t="shared" si="238"/>
        <v>0</v>
      </c>
      <c r="N1126" s="57">
        <f t="shared" si="239"/>
        <v>0</v>
      </c>
      <c r="O1126" s="57">
        <v>108.9</v>
      </c>
    </row>
    <row r="1127" spans="1:15" ht="30" customHeight="1">
      <c r="A1127" s="54" t="s">
        <v>1147</v>
      </c>
      <c r="B1127" s="56">
        <v>122.9</v>
      </c>
      <c r="C1127" s="56">
        <v>131</v>
      </c>
      <c r="D1127" s="57">
        <f t="shared" si="233"/>
        <v>144.504591</v>
      </c>
      <c r="E1127" s="57">
        <f t="shared" si="240"/>
        <v>141.9495</v>
      </c>
      <c r="F1127" s="58">
        <v>115.5</v>
      </c>
      <c r="G1127" s="57">
        <f t="shared" si="234"/>
        <v>160.51280959098</v>
      </c>
      <c r="H1127" s="57">
        <f t="shared" si="235"/>
        <v>157.365499599</v>
      </c>
      <c r="I1127" s="57">
        <v>108.9</v>
      </c>
      <c r="J1127" s="57">
        <f t="shared" si="236"/>
        <v>181.86101326658033</v>
      </c>
      <c r="K1127" s="57">
        <f t="shared" si="237"/>
        <v>176.56409055007799</v>
      </c>
      <c r="L1127" s="57">
        <v>110</v>
      </c>
      <c r="M1127" s="57">
        <f t="shared" si="238"/>
        <v>203.4260922197314</v>
      </c>
      <c r="N1127" s="57">
        <f t="shared" si="239"/>
        <v>197.50106040750623</v>
      </c>
      <c r="O1127" s="57">
        <v>108.6</v>
      </c>
    </row>
    <row r="1128" spans="1:15" ht="30" customHeight="1">
      <c r="A1128" s="54" t="s">
        <v>1148</v>
      </c>
      <c r="B1128" s="56">
        <v>1722.6</v>
      </c>
      <c r="C1128" s="56">
        <v>138.4</v>
      </c>
      <c r="D1128" s="57">
        <f t="shared" si="233"/>
        <v>2084.5124031600003</v>
      </c>
      <c r="E1128" s="57">
        <f t="shared" si="240"/>
        <v>2047.65462</v>
      </c>
      <c r="F1128" s="58">
        <v>118.87</v>
      </c>
      <c r="G1128" s="57">
        <f t="shared" si="234"/>
        <v>2309.0560792283954</v>
      </c>
      <c r="H1128" s="57">
        <f t="shared" si="235"/>
        <v>2263.7804698317605</v>
      </c>
      <c r="I1128" s="57">
        <v>108.6</v>
      </c>
      <c r="J1128" s="57">
        <f t="shared" si="236"/>
        <v>2628.0521765737981</v>
      </c>
      <c r="K1128" s="57">
        <f t="shared" si="237"/>
        <v>2551.5069675473769</v>
      </c>
      <c r="L1128" s="57">
        <v>110.5</v>
      </c>
      <c r="M1128" s="57">
        <f t="shared" si="238"/>
        <v>2961.3417536068878</v>
      </c>
      <c r="N1128" s="57">
        <f t="shared" si="239"/>
        <v>2875.0890811717354</v>
      </c>
      <c r="O1128" s="57">
        <v>109.4</v>
      </c>
    </row>
    <row r="1129" spans="1:15" ht="40.5" customHeight="1">
      <c r="A1129" s="54" t="s">
        <v>1149</v>
      </c>
      <c r="B1129" s="56">
        <v>135</v>
      </c>
      <c r="C1129" s="56">
        <v>100</v>
      </c>
      <c r="D1129" s="57">
        <f t="shared" si="233"/>
        <v>162.02996999999999</v>
      </c>
      <c r="E1129" s="57">
        <f t="shared" si="240"/>
        <v>159.16499999999999</v>
      </c>
      <c r="F1129" s="58">
        <v>117.9</v>
      </c>
      <c r="G1129" s="57">
        <f t="shared" si="234"/>
        <v>180.80600292359998</v>
      </c>
      <c r="H1129" s="57">
        <f t="shared" si="235"/>
        <v>177.26078717999999</v>
      </c>
      <c r="I1129" s="57">
        <v>109.4</v>
      </c>
      <c r="J1129" s="57">
        <f t="shared" si="236"/>
        <v>204.29451076340487</v>
      </c>
      <c r="K1129" s="57">
        <f t="shared" si="237"/>
        <v>198.34418520718918</v>
      </c>
      <c r="L1129" s="57">
        <v>109.7</v>
      </c>
      <c r="M1129" s="57">
        <f t="shared" si="238"/>
        <v>231.46568069493773</v>
      </c>
      <c r="N1129" s="57">
        <f t="shared" si="239"/>
        <v>224.72396183974536</v>
      </c>
      <c r="O1129" s="57">
        <v>110</v>
      </c>
    </row>
    <row r="1130" spans="1:15" ht="43.5" customHeight="1">
      <c r="A1130" s="54" t="s">
        <v>1150</v>
      </c>
      <c r="B1130" s="56">
        <v>50</v>
      </c>
      <c r="C1130" s="56">
        <v>0</v>
      </c>
      <c r="D1130" s="57">
        <f t="shared" si="233"/>
        <v>61.0291</v>
      </c>
      <c r="E1130" s="57">
        <f t="shared" si="240"/>
        <v>59.95</v>
      </c>
      <c r="F1130" s="58">
        <v>119.9</v>
      </c>
      <c r="G1130" s="57">
        <f t="shared" si="234"/>
        <v>68.287901153999996</v>
      </c>
      <c r="H1130" s="57">
        <f t="shared" si="235"/>
        <v>66.948922699999997</v>
      </c>
      <c r="I1130" s="57">
        <v>109.7</v>
      </c>
      <c r="J1130" s="57">
        <f t="shared" si="236"/>
        <v>77.37019200748199</v>
      </c>
      <c r="K1130" s="57">
        <f t="shared" si="237"/>
        <v>75.116691269399993</v>
      </c>
      <c r="L1130" s="57">
        <v>110</v>
      </c>
      <c r="M1130" s="57">
        <f t="shared" si="238"/>
        <v>88.058884033315621</v>
      </c>
      <c r="N1130" s="57">
        <f t="shared" si="239"/>
        <v>85.49406216826759</v>
      </c>
      <c r="O1130" s="57">
        <v>110.5</v>
      </c>
    </row>
    <row r="1131" spans="1:15" ht="30" customHeight="1">
      <c r="A1131" s="54" t="s">
        <v>1151</v>
      </c>
      <c r="B1131" s="56">
        <v>57.1</v>
      </c>
      <c r="C1131" s="56">
        <v>8.5</v>
      </c>
      <c r="D1131" s="57">
        <f t="shared" si="233"/>
        <v>69.882560661059998</v>
      </c>
      <c r="E1131" s="57">
        <f t="shared" si="240"/>
        <v>68.646916169999997</v>
      </c>
      <c r="F1131" s="58">
        <v>120.22227000000001</v>
      </c>
      <c r="G1131" s="57">
        <f t="shared" si="234"/>
        <v>77.624150731092229</v>
      </c>
      <c r="H1131" s="57">
        <f t="shared" si="235"/>
        <v>76.102108559894347</v>
      </c>
      <c r="I1131" s="57">
        <v>108.9</v>
      </c>
      <c r="J1131" s="57">
        <f t="shared" si="236"/>
        <v>88.347927154592611</v>
      </c>
      <c r="K1131" s="57">
        <f t="shared" si="237"/>
        <v>85.77468655785691</v>
      </c>
      <c r="L1131" s="57">
        <v>110.5</v>
      </c>
      <c r="M1131" s="57">
        <f t="shared" si="238"/>
        <v>99.825206371245756</v>
      </c>
      <c r="N1131" s="57">
        <f t="shared" si="239"/>
        <v>96.917676088588109</v>
      </c>
      <c r="O1131" s="57">
        <v>109.7</v>
      </c>
    </row>
    <row r="1132" spans="1:15" ht="18" customHeight="1">
      <c r="A1132" s="54" t="s">
        <v>1152</v>
      </c>
      <c r="B1132" s="56">
        <v>17.100000000000001</v>
      </c>
      <c r="C1132" s="56">
        <v>0</v>
      </c>
      <c r="D1132" s="57">
        <f t="shared" si="233"/>
        <v>20.367125999999999</v>
      </c>
      <c r="E1132" s="57">
        <f t="shared" si="240"/>
        <v>20.007000000000001</v>
      </c>
      <c r="F1132" s="58">
        <v>117</v>
      </c>
      <c r="G1132" s="57">
        <f t="shared" si="234"/>
        <v>22.561072812719999</v>
      </c>
      <c r="H1132" s="57">
        <f t="shared" si="235"/>
        <v>22.118698836</v>
      </c>
      <c r="I1132" s="57">
        <v>108.6</v>
      </c>
      <c r="J1132" s="57">
        <f t="shared" si="236"/>
        <v>25.491981781820456</v>
      </c>
      <c r="K1132" s="57">
        <f t="shared" si="237"/>
        <v>24.749496875553842</v>
      </c>
      <c r="L1132" s="57">
        <v>109.7</v>
      </c>
      <c r="M1132" s="57">
        <f t="shared" si="238"/>
        <v>28.593591205214551</v>
      </c>
      <c r="N1132" s="57">
        <f t="shared" si="239"/>
        <v>27.760768160402478</v>
      </c>
      <c r="O1132" s="57">
        <v>108.9</v>
      </c>
    </row>
    <row r="1133" spans="1:15" ht="42" customHeight="1">
      <c r="A1133" s="54" t="s">
        <v>1153</v>
      </c>
      <c r="B1133" s="56">
        <v>39.6</v>
      </c>
      <c r="C1133" s="56">
        <v>0</v>
      </c>
      <c r="D1133" s="57">
        <f t="shared" si="233"/>
        <v>47.926678535999997</v>
      </c>
      <c r="E1133" s="57">
        <f t="shared" si="240"/>
        <v>47.079252000000004</v>
      </c>
      <c r="F1133" s="58">
        <v>118.88700000000001</v>
      </c>
      <c r="G1133" s="57">
        <f t="shared" si="234"/>
        <v>53.480422044751677</v>
      </c>
      <c r="H1133" s="57">
        <f t="shared" si="235"/>
        <v>52.431786318383999</v>
      </c>
      <c r="I1133" s="57">
        <v>109.4</v>
      </c>
      <c r="J1133" s="57">
        <f t="shared" si="236"/>
        <v>59.987384994936619</v>
      </c>
      <c r="K1133" s="57">
        <f t="shared" si="237"/>
        <v>58.240179606734586</v>
      </c>
      <c r="L1133" s="57">
        <v>108.9</v>
      </c>
      <c r="M1133" s="57">
        <f t="shared" si="238"/>
        <v>67.1006891076362</v>
      </c>
      <c r="N1133" s="57">
        <f t="shared" si="239"/>
        <v>65.146300104501165</v>
      </c>
      <c r="O1133" s="57">
        <v>108.6</v>
      </c>
    </row>
    <row r="1134" spans="1:15" ht="18" customHeight="1">
      <c r="A1134" s="54" t="s">
        <v>1154</v>
      </c>
      <c r="B1134" s="56">
        <v>3319.3</v>
      </c>
      <c r="C1134" s="56">
        <v>115.5</v>
      </c>
      <c r="D1134" s="57">
        <f t="shared" si="233"/>
        <v>3953.4854580000001</v>
      </c>
      <c r="E1134" s="57">
        <f t="shared" si="240"/>
        <v>3883.5810000000001</v>
      </c>
      <c r="F1134" s="58">
        <v>117</v>
      </c>
      <c r="G1134" s="57">
        <f t="shared" si="234"/>
        <v>4435.8106838759995</v>
      </c>
      <c r="H1134" s="57">
        <f t="shared" si="235"/>
        <v>4348.8340037999997</v>
      </c>
      <c r="I1134" s="57">
        <v>110</v>
      </c>
      <c r="J1134" s="57">
        <f t="shared" si="236"/>
        <v>4961.8091147700152</v>
      </c>
      <c r="K1134" s="57">
        <f t="shared" si="237"/>
        <v>4817.2904026893348</v>
      </c>
      <c r="L1134" s="57">
        <v>108.6</v>
      </c>
      <c r="M1134" s="57">
        <f t="shared" si="238"/>
        <v>5591.0657467051487</v>
      </c>
      <c r="N1134" s="57">
        <f t="shared" si="239"/>
        <v>5428.2191715583976</v>
      </c>
      <c r="O1134" s="57">
        <v>109.4</v>
      </c>
    </row>
    <row r="1135" spans="1:15" ht="18" customHeight="1">
      <c r="A1135" s="54" t="s">
        <v>1155</v>
      </c>
      <c r="B1135" s="56">
        <v>395</v>
      </c>
      <c r="C1135" s="56">
        <v>173.6</v>
      </c>
      <c r="D1135" s="57">
        <f t="shared" si="233"/>
        <v>470.46869999999996</v>
      </c>
      <c r="E1135" s="57">
        <f t="shared" si="240"/>
        <v>462.15</v>
      </c>
      <c r="F1135" s="58">
        <v>117</v>
      </c>
      <c r="G1135" s="57">
        <f t="shared" si="234"/>
        <v>527.38600332599992</v>
      </c>
      <c r="H1135" s="57">
        <f t="shared" si="235"/>
        <v>517.04510129999994</v>
      </c>
      <c r="I1135" s="57">
        <v>109.9</v>
      </c>
      <c r="J1135" s="57">
        <f t="shared" si="236"/>
        <v>594.26909626780321</v>
      </c>
      <c r="K1135" s="57">
        <f t="shared" si="237"/>
        <v>576.96028763864388</v>
      </c>
      <c r="L1135" s="57">
        <v>109.4</v>
      </c>
      <c r="M1135" s="57">
        <f t="shared" si="238"/>
        <v>663.51333136492769</v>
      </c>
      <c r="N1135" s="57">
        <f t="shared" si="239"/>
        <v>644.18770035429873</v>
      </c>
      <c r="O1135" s="57">
        <v>108.4</v>
      </c>
    </row>
    <row r="1136" spans="1:15" ht="18" customHeight="1">
      <c r="A1136" s="54" t="s">
        <v>1156</v>
      </c>
      <c r="B1136" s="56">
        <v>298.39999999999998</v>
      </c>
      <c r="C1136" s="56">
        <v>103.9</v>
      </c>
      <c r="D1136" s="57">
        <f t="shared" si="233"/>
        <v>355.41230399999995</v>
      </c>
      <c r="E1136" s="57">
        <f t="shared" si="240"/>
        <v>349.12799999999993</v>
      </c>
      <c r="F1136" s="58">
        <v>117</v>
      </c>
      <c r="G1136" s="57">
        <f t="shared" si="234"/>
        <v>396.59748178751994</v>
      </c>
      <c r="H1136" s="57">
        <f t="shared" si="235"/>
        <v>388.82106057599992</v>
      </c>
      <c r="I1136" s="57">
        <v>109.4</v>
      </c>
      <c r="J1136" s="57">
        <f t="shared" si="236"/>
        <v>449.34494686526006</v>
      </c>
      <c r="K1136" s="57">
        <f t="shared" si="237"/>
        <v>436.25722996627189</v>
      </c>
      <c r="L1136" s="57">
        <v>110</v>
      </c>
      <c r="M1136" s="57">
        <f t="shared" si="238"/>
        <v>502.16544536927142</v>
      </c>
      <c r="N1136" s="57">
        <f t="shared" si="239"/>
        <v>487.53926734880719</v>
      </c>
      <c r="O1136" s="57">
        <v>108.5</v>
      </c>
    </row>
    <row r="1137" spans="1:15" ht="30" customHeight="1">
      <c r="A1137" s="54" t="s">
        <v>1157</v>
      </c>
      <c r="B1137" s="56">
        <v>40.6</v>
      </c>
      <c r="C1137" s="56">
        <v>57.6</v>
      </c>
      <c r="D1137" s="57">
        <f t="shared" si="233"/>
        <v>47.344431400000005</v>
      </c>
      <c r="E1137" s="57">
        <f t="shared" si="240"/>
        <v>46.507300000000008</v>
      </c>
      <c r="F1137" s="58">
        <v>114.55</v>
      </c>
      <c r="G1137" s="57">
        <f t="shared" si="234"/>
        <v>53.12045203080001</v>
      </c>
      <c r="H1137" s="57">
        <f t="shared" si="235"/>
        <v>52.078874540000008</v>
      </c>
      <c r="I1137" s="57">
        <v>110</v>
      </c>
      <c r="J1137" s="57">
        <f t="shared" si="236"/>
        <v>60.459042478855032</v>
      </c>
      <c r="K1137" s="57">
        <f t="shared" si="237"/>
        <v>58.698099494034011</v>
      </c>
      <c r="L1137" s="57">
        <v>110.5</v>
      </c>
      <c r="M1137" s="57">
        <f t="shared" si="238"/>
        <v>68.437822314789543</v>
      </c>
      <c r="N1137" s="57">
        <f t="shared" si="239"/>
        <v>66.444487684261688</v>
      </c>
      <c r="O1137" s="57">
        <v>109.9</v>
      </c>
    </row>
    <row r="1138" spans="1:15" ht="18" customHeight="1">
      <c r="A1138" s="54" t="s">
        <v>1158</v>
      </c>
      <c r="B1138" s="56">
        <v>83</v>
      </c>
      <c r="C1138" s="56">
        <v>0</v>
      </c>
      <c r="D1138" s="57">
        <f t="shared" si="233"/>
        <v>98.857979999999984</v>
      </c>
      <c r="E1138" s="57">
        <f t="shared" si="240"/>
        <v>97.11</v>
      </c>
      <c r="F1138" s="58">
        <v>117</v>
      </c>
      <c r="G1138" s="57">
        <f t="shared" si="234"/>
        <v>111.42282925799998</v>
      </c>
      <c r="H1138" s="57">
        <f t="shared" si="235"/>
        <v>109.23806789999999</v>
      </c>
      <c r="I1138" s="57">
        <v>110.5</v>
      </c>
      <c r="J1138" s="57">
        <f t="shared" si="236"/>
        <v>127.96354826135006</v>
      </c>
      <c r="K1138" s="57">
        <f t="shared" si="237"/>
        <v>124.23645462266997</v>
      </c>
      <c r="L1138" s="57">
        <v>111.5</v>
      </c>
      <c r="M1138" s="57">
        <f t="shared" si="238"/>
        <v>144.58729281598204</v>
      </c>
      <c r="N1138" s="57">
        <f t="shared" si="239"/>
        <v>140.37601244270101</v>
      </c>
      <c r="O1138" s="57">
        <v>109.7</v>
      </c>
    </row>
    <row r="1139" spans="1:15" ht="30" customHeight="1">
      <c r="A1139" s="54" t="s">
        <v>1159</v>
      </c>
      <c r="B1139" s="56">
        <v>978.5</v>
      </c>
      <c r="C1139" s="56">
        <v>182.1</v>
      </c>
      <c r="D1139" s="57">
        <f t="shared" si="233"/>
        <v>1184.1791344000003</v>
      </c>
      <c r="E1139" s="57">
        <f t="shared" si="240"/>
        <v>1163.2408000000003</v>
      </c>
      <c r="F1139" s="58">
        <v>118.88000000000001</v>
      </c>
      <c r="G1139" s="57">
        <f t="shared" si="234"/>
        <v>1325.0254006455361</v>
      </c>
      <c r="H1139" s="57">
        <f t="shared" si="235"/>
        <v>1299.0445104368002</v>
      </c>
      <c r="I1139" s="57">
        <v>109.7</v>
      </c>
      <c r="J1139" s="57">
        <f t="shared" si="236"/>
        <v>1501.2537789313926</v>
      </c>
      <c r="K1139" s="57">
        <f t="shared" si="237"/>
        <v>1457.5279407100898</v>
      </c>
      <c r="L1139" s="57">
        <v>110</v>
      </c>
      <c r="M1139" s="57">
        <f t="shared" si="238"/>
        <v>1683.9113262139756</v>
      </c>
      <c r="N1139" s="57">
        <f t="shared" si="239"/>
        <v>1634.8653652562869</v>
      </c>
      <c r="O1139" s="57">
        <v>108.9</v>
      </c>
    </row>
    <row r="1140" spans="1:15" ht="18" customHeight="1">
      <c r="A1140" s="54" t="s">
        <v>1160</v>
      </c>
      <c r="B1140" s="56">
        <v>898.5</v>
      </c>
      <c r="C1140" s="56">
        <v>110.3</v>
      </c>
      <c r="D1140" s="57">
        <f t="shared" si="233"/>
        <v>1070.1674099999998</v>
      </c>
      <c r="E1140" s="57">
        <f t="shared" si="240"/>
        <v>1051.2449999999999</v>
      </c>
      <c r="F1140" s="58">
        <v>117</v>
      </c>
      <c r="G1140" s="57">
        <f t="shared" si="234"/>
        <v>1188.7205556797999</v>
      </c>
      <c r="H1140" s="57">
        <f t="shared" si="235"/>
        <v>1165.4123094899999</v>
      </c>
      <c r="I1140" s="57">
        <v>108.9</v>
      </c>
      <c r="J1140" s="57">
        <f t="shared" si="236"/>
        <v>1352.9423004469643</v>
      </c>
      <c r="K1140" s="57">
        <f t="shared" si="237"/>
        <v>1313.5362140261789</v>
      </c>
      <c r="L1140" s="57">
        <v>110.5</v>
      </c>
      <c r="M1140" s="57">
        <f t="shared" si="238"/>
        <v>1513.3741984339651</v>
      </c>
      <c r="N1140" s="57">
        <f t="shared" si="239"/>
        <v>1469.2953382854032</v>
      </c>
      <c r="O1140" s="57">
        <v>108.6</v>
      </c>
    </row>
    <row r="1141" spans="1:15" ht="18" customHeight="1">
      <c r="A1141" s="54" t="s">
        <v>1161</v>
      </c>
      <c r="B1141" s="56">
        <v>240.3</v>
      </c>
      <c r="C1141" s="56">
        <v>219.3</v>
      </c>
      <c r="D1141" s="57">
        <f t="shared" si="233"/>
        <v>284.25471479999999</v>
      </c>
      <c r="E1141" s="57">
        <f t="shared" si="240"/>
        <v>279.22859999999997</v>
      </c>
      <c r="F1141" s="58">
        <v>116.19999999999999</v>
      </c>
      <c r="G1141" s="57">
        <f t="shared" si="234"/>
        <v>314.87463267825598</v>
      </c>
      <c r="H1141" s="57">
        <f t="shared" si="235"/>
        <v>308.70062027279999</v>
      </c>
      <c r="I1141" s="57">
        <v>108.6</v>
      </c>
      <c r="J1141" s="57">
        <f t="shared" si="236"/>
        <v>365.50962235924629</v>
      </c>
      <c r="K1141" s="57">
        <f t="shared" si="237"/>
        <v>354.86371102839445</v>
      </c>
      <c r="L1141" s="57">
        <v>112.7</v>
      </c>
      <c r="M1141" s="57">
        <f t="shared" si="238"/>
        <v>411.86355266684592</v>
      </c>
      <c r="N1141" s="57">
        <f t="shared" si="239"/>
        <v>399.86752686101545</v>
      </c>
      <c r="O1141" s="57">
        <v>109.4</v>
      </c>
    </row>
    <row r="1142" spans="1:15" ht="29.25" customHeight="1">
      <c r="A1142" s="54" t="s">
        <v>1162</v>
      </c>
      <c r="B1142" s="56">
        <v>1381.3</v>
      </c>
      <c r="C1142" s="56">
        <v>215.3</v>
      </c>
      <c r="D1142" s="57">
        <f t="shared" si="233"/>
        <v>1680.3652629999999</v>
      </c>
      <c r="E1142" s="57">
        <f t="shared" si="240"/>
        <v>1650.6535000000001</v>
      </c>
      <c r="F1142" s="58">
        <v>119.5</v>
      </c>
      <c r="G1142" s="57">
        <f t="shared" si="234"/>
        <v>1880.2279073812199</v>
      </c>
      <c r="H1142" s="57">
        <f t="shared" si="235"/>
        <v>1843.3606935109999</v>
      </c>
      <c r="I1142" s="57">
        <v>109.7</v>
      </c>
      <c r="J1142" s="57">
        <f t="shared" si="236"/>
        <v>2130.2982190629223</v>
      </c>
      <c r="K1142" s="57">
        <f t="shared" si="237"/>
        <v>2068.2506981193419</v>
      </c>
      <c r="L1142" s="57">
        <v>110</v>
      </c>
      <c r="M1142" s="57">
        <f t="shared" si="238"/>
        <v>2413.627882198291</v>
      </c>
      <c r="N1142" s="57">
        <f t="shared" si="239"/>
        <v>2343.3280409692147</v>
      </c>
      <c r="O1142" s="57">
        <v>110</v>
      </c>
    </row>
    <row r="1143" spans="1:15" ht="18" customHeight="1">
      <c r="A1143" s="54" t="s">
        <v>1163</v>
      </c>
      <c r="B1143" s="56">
        <v>120.6</v>
      </c>
      <c r="C1143" s="56">
        <v>165.4</v>
      </c>
      <c r="D1143" s="57">
        <f t="shared" si="233"/>
        <v>143.64183599999996</v>
      </c>
      <c r="E1143" s="57">
        <f t="shared" si="240"/>
        <v>141.10199999999998</v>
      </c>
      <c r="F1143" s="58">
        <v>117</v>
      </c>
      <c r="G1143" s="57">
        <f t="shared" si="234"/>
        <v>159.55447859207999</v>
      </c>
      <c r="H1143" s="57">
        <f t="shared" si="235"/>
        <v>156.42595940399997</v>
      </c>
      <c r="I1143" s="57">
        <v>108.9</v>
      </c>
      <c r="J1143" s="57">
        <f t="shared" si="236"/>
        <v>181.59692980957581</v>
      </c>
      <c r="K1143" s="57">
        <f t="shared" si="237"/>
        <v>176.30769884424836</v>
      </c>
      <c r="L1143" s="57">
        <v>110.5</v>
      </c>
      <c r="M1143" s="57">
        <f t="shared" si="238"/>
        <v>206.6845456627687</v>
      </c>
      <c r="N1143" s="57">
        <f t="shared" si="239"/>
        <v>200.66460743958126</v>
      </c>
      <c r="O1143" s="57">
        <v>110.5</v>
      </c>
    </row>
    <row r="1144" spans="1:15" ht="30" customHeight="1">
      <c r="A1144" s="54" t="s">
        <v>1164</v>
      </c>
      <c r="B1144" s="56">
        <v>4053.6</v>
      </c>
      <c r="C1144" s="56">
        <v>451.7</v>
      </c>
      <c r="D1144" s="57">
        <f t="shared" si="233"/>
        <v>4902.3589824000001</v>
      </c>
      <c r="E1144" s="57">
        <f t="shared" si="240"/>
        <v>4815.6768000000002</v>
      </c>
      <c r="F1144" s="58">
        <v>118.8</v>
      </c>
      <c r="G1144" s="57">
        <f t="shared" si="234"/>
        <v>5430.4410919841284</v>
      </c>
      <c r="H1144" s="57">
        <f t="shared" si="235"/>
        <v>5323.9618548864</v>
      </c>
      <c r="I1144" s="57">
        <v>108.6</v>
      </c>
      <c r="J1144" s="57">
        <f t="shared" si="236"/>
        <v>6135.9096942437864</v>
      </c>
      <c r="K1144" s="57">
        <f t="shared" si="237"/>
        <v>5957.1938779065886</v>
      </c>
      <c r="L1144" s="57">
        <v>109.7</v>
      </c>
      <c r="M1144" s="57">
        <f t="shared" si="238"/>
        <v>6933.0257226229969</v>
      </c>
      <c r="N1144" s="57">
        <f t="shared" si="239"/>
        <v>6731.0929345854338</v>
      </c>
      <c r="O1144" s="57">
        <v>109.7</v>
      </c>
    </row>
    <row r="1145" spans="1:15" ht="39" customHeight="1">
      <c r="A1145" s="54" t="s">
        <v>1165</v>
      </c>
      <c r="B1145" s="56">
        <v>2</v>
      </c>
      <c r="C1145" s="56">
        <v>0</v>
      </c>
      <c r="D1145" s="57">
        <f t="shared" si="233"/>
        <v>2.38212</v>
      </c>
      <c r="E1145" s="57">
        <f t="shared" si="240"/>
        <v>2.34</v>
      </c>
      <c r="F1145" s="58">
        <v>117</v>
      </c>
      <c r="G1145" s="57">
        <f t="shared" si="234"/>
        <v>2.6581600656000002</v>
      </c>
      <c r="H1145" s="57">
        <f t="shared" si="235"/>
        <v>2.6060392800000001</v>
      </c>
      <c r="I1145" s="57">
        <v>109.4</v>
      </c>
      <c r="J1145" s="57">
        <f t="shared" si="236"/>
        <v>2.9815784007815518</v>
      </c>
      <c r="K1145" s="57">
        <f t="shared" si="237"/>
        <v>2.8947363114383999</v>
      </c>
      <c r="L1145" s="57">
        <v>108.9</v>
      </c>
      <c r="M1145" s="57">
        <f t="shared" si="238"/>
        <v>3.3443470448046435</v>
      </c>
      <c r="N1145" s="57">
        <f t="shared" si="239"/>
        <v>3.2469388784511102</v>
      </c>
      <c r="O1145" s="57">
        <v>108.9</v>
      </c>
    </row>
    <row r="1146" spans="1:15" ht="39" customHeight="1">
      <c r="A1146" s="54" t="s">
        <v>1166</v>
      </c>
      <c r="B1146" s="56">
        <v>7886</v>
      </c>
      <c r="C1146" s="56">
        <v>119.8</v>
      </c>
      <c r="D1146" s="57">
        <f t="shared" si="233"/>
        <v>9183.9725119999985</v>
      </c>
      <c r="E1146" s="57">
        <f t="shared" si="240"/>
        <v>9021.5839999999989</v>
      </c>
      <c r="F1146" s="58">
        <v>114.39999999999999</v>
      </c>
      <c r="G1146" s="57">
        <f t="shared" si="234"/>
        <v>10276.314202577278</v>
      </c>
      <c r="H1146" s="57">
        <f t="shared" si="235"/>
        <v>10074.817845663998</v>
      </c>
      <c r="I1146" s="57">
        <v>109.7</v>
      </c>
      <c r="J1146" s="57">
        <f t="shared" si="236"/>
        <v>11494.879540718892</v>
      </c>
      <c r="K1146" s="57">
        <f t="shared" si="237"/>
        <v>11160.077223998924</v>
      </c>
      <c r="L1146" s="57">
        <v>108.6</v>
      </c>
      <c r="M1146" s="57">
        <f t="shared" si="238"/>
        <v>12857.942356657337</v>
      </c>
      <c r="N1146" s="57">
        <f t="shared" si="239"/>
        <v>12483.439181220716</v>
      </c>
      <c r="O1146" s="57">
        <v>108.6</v>
      </c>
    </row>
    <row r="1147" spans="1:15" ht="18" customHeight="1">
      <c r="A1147" s="54" t="s">
        <v>1167</v>
      </c>
      <c r="B1147" s="56">
        <v>0</v>
      </c>
      <c r="C1147" s="56">
        <v>0</v>
      </c>
      <c r="D1147" s="57">
        <f t="shared" si="233"/>
        <v>0</v>
      </c>
      <c r="E1147" s="57">
        <f t="shared" si="240"/>
        <v>0</v>
      </c>
      <c r="F1147" s="58">
        <v>116.6</v>
      </c>
      <c r="G1147" s="57">
        <f t="shared" si="234"/>
        <v>0</v>
      </c>
      <c r="H1147" s="57">
        <f t="shared" si="235"/>
        <v>0</v>
      </c>
      <c r="I1147" s="57">
        <v>0</v>
      </c>
      <c r="J1147" s="57">
        <f t="shared" si="236"/>
        <v>0</v>
      </c>
      <c r="K1147" s="57">
        <f t="shared" si="237"/>
        <v>0</v>
      </c>
      <c r="L1147" s="57">
        <v>0</v>
      </c>
      <c r="M1147" s="57">
        <f t="shared" si="238"/>
        <v>0</v>
      </c>
      <c r="N1147" s="57">
        <f t="shared" si="239"/>
        <v>0</v>
      </c>
      <c r="O1147" s="57">
        <v>0</v>
      </c>
    </row>
    <row r="1148" spans="1:15" ht="18" customHeight="1">
      <c r="A1148" s="54" t="s">
        <v>1168</v>
      </c>
      <c r="B1148" s="56">
        <v>31.5</v>
      </c>
      <c r="C1148" s="56">
        <v>52.5</v>
      </c>
      <c r="D1148" s="57">
        <f t="shared" si="233"/>
        <v>38.352131999999997</v>
      </c>
      <c r="E1148" s="57">
        <f t="shared" si="240"/>
        <v>37.673999999999999</v>
      </c>
      <c r="F1148" s="58">
        <v>119.6</v>
      </c>
      <c r="G1148" s="57">
        <f t="shared" si="234"/>
        <v>42.483423659039993</v>
      </c>
      <c r="H1148" s="57">
        <f t="shared" si="235"/>
        <v>41.650415351999989</v>
      </c>
      <c r="I1148" s="57">
        <v>108.6</v>
      </c>
      <c r="J1148" s="57">
        <f t="shared" si="236"/>
        <v>48.133719005692313</v>
      </c>
      <c r="K1148" s="57">
        <f t="shared" si="237"/>
        <v>46.731766024943994</v>
      </c>
      <c r="L1148" s="57">
        <v>110</v>
      </c>
      <c r="M1148" s="57">
        <f t="shared" si="238"/>
        <v>54.535503633449387</v>
      </c>
      <c r="N1148" s="57">
        <f t="shared" si="239"/>
        <v>52.947090906261543</v>
      </c>
      <c r="O1148" s="57">
        <v>110</v>
      </c>
    </row>
    <row r="1149" spans="1:15" ht="30" customHeight="1">
      <c r="A1149" s="54" t="s">
        <v>1169</v>
      </c>
      <c r="B1149" s="56">
        <v>109.3</v>
      </c>
      <c r="C1149" s="56">
        <v>115.7</v>
      </c>
      <c r="D1149" s="57">
        <f t="shared" si="233"/>
        <v>130.18285800000001</v>
      </c>
      <c r="E1149" s="57">
        <f t="shared" si="240"/>
        <v>127.881</v>
      </c>
      <c r="F1149" s="58">
        <v>117</v>
      </c>
      <c r="G1149" s="57">
        <f t="shared" si="234"/>
        <v>145.26844758504004</v>
      </c>
      <c r="H1149" s="57">
        <f t="shared" si="235"/>
        <v>142.42004665200002</v>
      </c>
      <c r="I1149" s="57">
        <v>109.4</v>
      </c>
      <c r="J1149" s="57">
        <f t="shared" si="236"/>
        <v>165.33728361891332</v>
      </c>
      <c r="K1149" s="57">
        <f t="shared" si="237"/>
        <v>160.52163458146924</v>
      </c>
      <c r="L1149" s="57">
        <v>110.5</v>
      </c>
      <c r="M1149" s="57">
        <f t="shared" si="238"/>
        <v>188.1786293508662</v>
      </c>
      <c r="N1149" s="57">
        <f t="shared" si="239"/>
        <v>182.69769839889923</v>
      </c>
      <c r="O1149" s="57">
        <v>110.5</v>
      </c>
    </row>
    <row r="1150" spans="1:15" ht="30" customHeight="1">
      <c r="A1150" s="54" t="s">
        <v>1170</v>
      </c>
      <c r="B1150" s="56">
        <v>104.6</v>
      </c>
      <c r="C1150" s="56">
        <v>113.7</v>
      </c>
      <c r="D1150" s="57">
        <f t="shared" si="233"/>
        <v>124.58487599999998</v>
      </c>
      <c r="E1150" s="57">
        <f t="shared" si="240"/>
        <v>122.38199999999999</v>
      </c>
      <c r="F1150" s="58">
        <v>117</v>
      </c>
      <c r="G1150" s="57">
        <f t="shared" si="234"/>
        <v>139.78423087199997</v>
      </c>
      <c r="H1150" s="57">
        <f t="shared" si="235"/>
        <v>137.04336359999996</v>
      </c>
      <c r="I1150" s="57">
        <v>110</v>
      </c>
      <c r="J1150" s="57">
        <f t="shared" si="236"/>
        <v>157.94360030458151</v>
      </c>
      <c r="K1150" s="57">
        <f t="shared" si="237"/>
        <v>153.34330126658398</v>
      </c>
      <c r="L1150" s="57">
        <v>109.7</v>
      </c>
      <c r="M1150" s="57">
        <f t="shared" si="238"/>
        <v>178.46205342014972</v>
      </c>
      <c r="N1150" s="57">
        <f t="shared" si="239"/>
        <v>173.26412953412594</v>
      </c>
      <c r="O1150" s="57">
        <v>109.7</v>
      </c>
    </row>
    <row r="1151" spans="1:15" ht="30" customHeight="1">
      <c r="A1151" s="54" t="s">
        <v>1171</v>
      </c>
      <c r="B1151" s="56">
        <v>903.5</v>
      </c>
      <c r="C1151" s="56">
        <v>175.1</v>
      </c>
      <c r="D1151" s="57">
        <f t="shared" si="233"/>
        <v>1092.6784439999999</v>
      </c>
      <c r="E1151" s="57">
        <f t="shared" si="240"/>
        <v>1073.3579999999999</v>
      </c>
      <c r="F1151" s="58">
        <v>118.8</v>
      </c>
      <c r="G1151" s="57">
        <f t="shared" si="234"/>
        <v>1219.29802209072</v>
      </c>
      <c r="H1151" s="57">
        <f t="shared" si="235"/>
        <v>1195.3902177359998</v>
      </c>
      <c r="I1151" s="57">
        <v>109.4</v>
      </c>
      <c r="J1151" s="57">
        <f t="shared" si="236"/>
        <v>1381.4646590287857</v>
      </c>
      <c r="K1151" s="57">
        <f t="shared" si="237"/>
        <v>1341.227824299792</v>
      </c>
      <c r="L1151" s="57">
        <v>110</v>
      </c>
      <c r="M1151" s="57">
        <f t="shared" si="238"/>
        <v>1549.5474640928182</v>
      </c>
      <c r="N1151" s="57">
        <f t="shared" si="239"/>
        <v>1504.4150136823478</v>
      </c>
      <c r="O1151" s="57">
        <v>108.9</v>
      </c>
    </row>
    <row r="1152" spans="1:15" ht="29.25" customHeight="1">
      <c r="A1152" s="54" t="s">
        <v>1172</v>
      </c>
      <c r="B1152" s="56">
        <v>81.2</v>
      </c>
      <c r="C1152" s="56">
        <v>649.6</v>
      </c>
      <c r="D1152" s="57">
        <f t="shared" si="233"/>
        <v>96.714072000000002</v>
      </c>
      <c r="E1152" s="57">
        <f t="shared" si="240"/>
        <v>95.003999999999991</v>
      </c>
      <c r="F1152" s="58">
        <v>117</v>
      </c>
      <c r="G1152" s="57">
        <f t="shared" si="234"/>
        <v>108.51318878400001</v>
      </c>
      <c r="H1152" s="57">
        <f t="shared" si="235"/>
        <v>106.38547920000001</v>
      </c>
      <c r="I1152" s="57">
        <v>110</v>
      </c>
      <c r="J1152" s="57">
        <f t="shared" si="236"/>
        <v>123.5042858145096</v>
      </c>
      <c r="K1152" s="57">
        <f t="shared" si="237"/>
        <v>119.90707360632001</v>
      </c>
      <c r="L1152" s="57">
        <v>110.5</v>
      </c>
      <c r="M1152" s="57">
        <f t="shared" si="238"/>
        <v>138.14942402639414</v>
      </c>
      <c r="N1152" s="57">
        <f t="shared" si="239"/>
        <v>134.12565439455742</v>
      </c>
      <c r="O1152" s="57">
        <v>108.6</v>
      </c>
    </row>
    <row r="1153" spans="1:15" ht="30" customHeight="1">
      <c r="A1153" s="54" t="s">
        <v>1173</v>
      </c>
      <c r="B1153" s="56">
        <v>459.5</v>
      </c>
      <c r="C1153" s="56">
        <v>94.4</v>
      </c>
      <c r="D1153" s="57">
        <f t="shared" si="233"/>
        <v>545.42098599999986</v>
      </c>
      <c r="E1153" s="57">
        <f t="shared" si="240"/>
        <v>535.77699999999993</v>
      </c>
      <c r="F1153" s="58">
        <v>116.6</v>
      </c>
      <c r="G1153" s="57">
        <f t="shared" si="234"/>
        <v>614.74399332059988</v>
      </c>
      <c r="H1153" s="57">
        <f t="shared" si="235"/>
        <v>602.69018952999988</v>
      </c>
      <c r="I1153" s="57">
        <v>110.5</v>
      </c>
      <c r="J1153" s="57">
        <f t="shared" si="236"/>
        <v>694.60538549287901</v>
      </c>
      <c r="K1153" s="57">
        <f t="shared" si="237"/>
        <v>674.37416067269805</v>
      </c>
      <c r="L1153" s="57">
        <v>109.7</v>
      </c>
      <c r="M1153" s="57">
        <f t="shared" si="238"/>
        <v>782.6952404810861</v>
      </c>
      <c r="N1153" s="57">
        <f t="shared" si="239"/>
        <v>759.89829172920975</v>
      </c>
      <c r="O1153" s="57">
        <v>109.4</v>
      </c>
    </row>
    <row r="1154" spans="1:15" ht="30" customHeight="1">
      <c r="A1154" s="54" t="s">
        <v>1174</v>
      </c>
      <c r="B1154" s="56">
        <v>0</v>
      </c>
      <c r="C1154" s="56">
        <v>0</v>
      </c>
      <c r="D1154" s="57">
        <f t="shared" si="233"/>
        <v>0</v>
      </c>
      <c r="E1154" s="57">
        <f t="shared" si="240"/>
        <v>0</v>
      </c>
      <c r="F1154" s="58">
        <v>117</v>
      </c>
      <c r="G1154" s="57">
        <f t="shared" si="234"/>
        <v>0</v>
      </c>
      <c r="H1154" s="57">
        <f t="shared" si="235"/>
        <v>0</v>
      </c>
      <c r="I1154" s="57">
        <v>0</v>
      </c>
      <c r="J1154" s="57">
        <f t="shared" si="236"/>
        <v>0</v>
      </c>
      <c r="K1154" s="57">
        <f t="shared" si="237"/>
        <v>0</v>
      </c>
      <c r="L1154" s="57">
        <v>0</v>
      </c>
      <c r="M1154" s="57">
        <f t="shared" si="238"/>
        <v>0</v>
      </c>
      <c r="N1154" s="57">
        <f t="shared" si="239"/>
        <v>0</v>
      </c>
      <c r="O1154" s="57">
        <v>0</v>
      </c>
    </row>
    <row r="1155" spans="1:15" ht="30" customHeight="1">
      <c r="A1155" s="54" t="s">
        <v>1175</v>
      </c>
      <c r="B1155" s="56">
        <v>125.6</v>
      </c>
      <c r="C1155" s="56">
        <v>103.3</v>
      </c>
      <c r="D1155" s="57">
        <f t="shared" si="233"/>
        <v>147.74315439999998</v>
      </c>
      <c r="E1155" s="57">
        <f t="shared" si="240"/>
        <v>145.13079999999999</v>
      </c>
      <c r="F1155" s="58">
        <v>115.55</v>
      </c>
      <c r="G1155" s="57">
        <f t="shared" si="234"/>
        <v>164.110141044432</v>
      </c>
      <c r="H1155" s="57">
        <f t="shared" si="235"/>
        <v>160.89229514159999</v>
      </c>
      <c r="I1155" s="57">
        <v>108.9</v>
      </c>
      <c r="J1155" s="57">
        <f t="shared" si="236"/>
        <v>183.57032156948077</v>
      </c>
      <c r="K1155" s="57">
        <f t="shared" si="237"/>
        <v>178.22361317425316</v>
      </c>
      <c r="L1155" s="57">
        <v>108.6</v>
      </c>
      <c r="M1155" s="57">
        <f t="shared" si="238"/>
        <v>208.93056149430453</v>
      </c>
      <c r="N1155" s="57">
        <f t="shared" si="239"/>
        <v>202.84520533427624</v>
      </c>
      <c r="O1155" s="57">
        <v>110.5</v>
      </c>
    </row>
    <row r="1156" spans="1:15" ht="18" customHeight="1">
      <c r="A1156" s="54" t="s">
        <v>1176</v>
      </c>
      <c r="B1156" s="56">
        <v>1.5</v>
      </c>
      <c r="C1156" s="56">
        <v>0.6</v>
      </c>
      <c r="D1156" s="57">
        <f t="shared" si="233"/>
        <v>1.8278190000000001</v>
      </c>
      <c r="E1156" s="57">
        <f t="shared" si="240"/>
        <v>1.7955000000000001</v>
      </c>
      <c r="F1156" s="58">
        <v>119.7</v>
      </c>
      <c r="G1156" s="57">
        <f t="shared" si="234"/>
        <v>2.0247116626799997</v>
      </c>
      <c r="H1156" s="57">
        <f t="shared" si="235"/>
        <v>1.9850114339999998</v>
      </c>
      <c r="I1156" s="57">
        <v>108.6</v>
      </c>
      <c r="J1156" s="57">
        <f t="shared" si="236"/>
        <v>2.2814855957410769</v>
      </c>
      <c r="K1156" s="57">
        <f t="shared" si="237"/>
        <v>2.2150345589719196</v>
      </c>
      <c r="L1156" s="57">
        <v>109.4</v>
      </c>
      <c r="M1156" s="57">
        <f t="shared" si="238"/>
        <v>2.5778733894838002</v>
      </c>
      <c r="N1156" s="57">
        <f t="shared" si="239"/>
        <v>2.5027896985279612</v>
      </c>
      <c r="O1156" s="57">
        <v>109.7</v>
      </c>
    </row>
    <row r="1157" spans="1:15" ht="18" customHeight="1">
      <c r="A1157" s="54" t="s">
        <v>1177</v>
      </c>
      <c r="B1157" s="56">
        <v>484.9</v>
      </c>
      <c r="C1157" s="56">
        <v>418</v>
      </c>
      <c r="D1157" s="57">
        <f t="shared" si="233"/>
        <v>594.82198099999994</v>
      </c>
      <c r="E1157" s="57">
        <f t="shared" si="240"/>
        <v>584.30449999999996</v>
      </c>
      <c r="F1157" s="58">
        <v>120.5</v>
      </c>
      <c r="G1157" s="57">
        <f t="shared" si="234"/>
        <v>665.57010742013995</v>
      </c>
      <c r="H1157" s="57">
        <f t="shared" si="235"/>
        <v>652.51971315699996</v>
      </c>
      <c r="I1157" s="57">
        <v>109.7</v>
      </c>
      <c r="J1157" s="57">
        <f t="shared" si="236"/>
        <v>754.09093170701863</v>
      </c>
      <c r="K1157" s="57">
        <f t="shared" si="237"/>
        <v>732.12711816215392</v>
      </c>
      <c r="L1157" s="57">
        <v>110</v>
      </c>
      <c r="M1157" s="57">
        <f t="shared" si="238"/>
        <v>845.84117536781162</v>
      </c>
      <c r="N1157" s="57">
        <f t="shared" si="239"/>
        <v>821.20502462894331</v>
      </c>
      <c r="O1157" s="57">
        <v>108.9</v>
      </c>
    </row>
    <row r="1158" spans="1:15" ht="30" customHeight="1">
      <c r="A1158" s="54" t="s">
        <v>1178</v>
      </c>
      <c r="B1158" s="56">
        <v>11.8</v>
      </c>
      <c r="C1158" s="56">
        <v>0</v>
      </c>
      <c r="D1158" s="57">
        <f t="shared" si="233"/>
        <v>14.270731199999995</v>
      </c>
      <c r="E1158" s="57">
        <f t="shared" si="240"/>
        <v>14.018399999999996</v>
      </c>
      <c r="F1158" s="58">
        <v>118.79999999999997</v>
      </c>
      <c r="G1158" s="57">
        <f t="shared" si="234"/>
        <v>15.851642802335999</v>
      </c>
      <c r="H1158" s="57">
        <f t="shared" si="235"/>
        <v>15.540826276799997</v>
      </c>
      <c r="I1158" s="57">
        <v>108.9</v>
      </c>
      <c r="J1158" s="57">
        <f t="shared" si="236"/>
        <v>18.041547255478715</v>
      </c>
      <c r="K1158" s="57">
        <f t="shared" si="237"/>
        <v>17.516065296581278</v>
      </c>
      <c r="L1158" s="57">
        <v>110.5</v>
      </c>
      <c r="M1158" s="57">
        <f t="shared" si="238"/>
        <v>20.18091392903338</v>
      </c>
      <c r="N1158" s="57">
        <f t="shared" si="239"/>
        <v>19.593120319449884</v>
      </c>
      <c r="O1158" s="57">
        <v>108.6</v>
      </c>
    </row>
    <row r="1159" spans="1:15" ht="31.5" customHeight="1">
      <c r="A1159" s="54" t="s">
        <v>1179</v>
      </c>
      <c r="B1159" s="56">
        <v>223.5</v>
      </c>
      <c r="C1159" s="56">
        <v>100.7</v>
      </c>
      <c r="D1159" s="57">
        <f t="shared" si="233"/>
        <v>265.4510841</v>
      </c>
      <c r="E1159" s="57">
        <f t="shared" si="240"/>
        <v>260.75745000000001</v>
      </c>
      <c r="F1159" s="58">
        <v>116.67</v>
      </c>
      <c r="G1159" s="57">
        <f t="shared" si="234"/>
        <v>294.04547487925197</v>
      </c>
      <c r="H1159" s="57">
        <f t="shared" si="235"/>
        <v>288.27987733259999</v>
      </c>
      <c r="I1159" s="57">
        <v>108.6</v>
      </c>
      <c r="J1159" s="57">
        <f t="shared" si="236"/>
        <v>337.6965256250769</v>
      </c>
      <c r="K1159" s="57">
        <f t="shared" si="237"/>
        <v>327.86070449036595</v>
      </c>
      <c r="L1159" s="57">
        <v>111.5</v>
      </c>
      <c r="M1159" s="57">
        <f t="shared" si="238"/>
        <v>380.52319900484923</v>
      </c>
      <c r="N1159" s="57">
        <f t="shared" si="239"/>
        <v>369.43999903383417</v>
      </c>
      <c r="O1159" s="57">
        <v>109.4</v>
      </c>
    </row>
    <row r="1160" spans="1:15" ht="35.25" customHeight="1">
      <c r="A1160" s="54" t="s">
        <v>1180</v>
      </c>
      <c r="B1160" s="56">
        <v>1628.1</v>
      </c>
      <c r="C1160" s="56">
        <v>205.7</v>
      </c>
      <c r="D1160" s="57">
        <f t="shared" si="233"/>
        <v>1953.5179202279999</v>
      </c>
      <c r="E1160" s="57">
        <f t="shared" si="240"/>
        <v>1918.9763459999999</v>
      </c>
      <c r="F1160" s="58">
        <v>117.866</v>
      </c>
      <c r="G1160" s="57">
        <f t="shared" si="234"/>
        <v>2179.8915768240204</v>
      </c>
      <c r="H1160" s="57">
        <f t="shared" si="235"/>
        <v>2137.148604729432</v>
      </c>
      <c r="I1160" s="57">
        <v>109.4</v>
      </c>
      <c r="J1160" s="57">
        <f t="shared" si="236"/>
        <v>2469.8171565416151</v>
      </c>
      <c r="K1160" s="57">
        <f t="shared" si="237"/>
        <v>2397.8807345064224</v>
      </c>
      <c r="L1160" s="57">
        <v>110</v>
      </c>
      <c r="M1160" s="57">
        <f t="shared" si="238"/>
        <v>2757.6002516218446</v>
      </c>
      <c r="N1160" s="57">
        <f t="shared" si="239"/>
        <v>2677.281797691111</v>
      </c>
      <c r="O1160" s="57">
        <v>108.4</v>
      </c>
    </row>
    <row r="1161" spans="1:15" ht="29.25" customHeight="1">
      <c r="A1161" s="54" t="s">
        <v>1181</v>
      </c>
      <c r="B1161" s="56">
        <v>15727.5</v>
      </c>
      <c r="C1161" s="56">
        <v>205.4</v>
      </c>
      <c r="D1161" s="57">
        <f t="shared" si="233"/>
        <v>18668.353769999998</v>
      </c>
      <c r="E1161" s="57">
        <f t="shared" si="240"/>
        <v>18338.264999999999</v>
      </c>
      <c r="F1161" s="58">
        <v>116.6</v>
      </c>
      <c r="G1161" s="57">
        <f t="shared" si="234"/>
        <v>20888.767767403799</v>
      </c>
      <c r="H1161" s="57">
        <f t="shared" si="235"/>
        <v>20479.184085689998</v>
      </c>
      <c r="I1161" s="57">
        <v>109.7</v>
      </c>
      <c r="J1161" s="57">
        <f t="shared" si="236"/>
        <v>23774.551034470634</v>
      </c>
      <c r="K1161" s="57">
        <f t="shared" si="237"/>
        <v>23082.088382981197</v>
      </c>
      <c r="L1161" s="57">
        <v>110.5</v>
      </c>
      <c r="M1161" s="57">
        <f t="shared" si="238"/>
        <v>26569.249508572659</v>
      </c>
      <c r="N1161" s="57">
        <f t="shared" si="239"/>
        <v>25795.387872400639</v>
      </c>
      <c r="O1161" s="57">
        <v>108.5</v>
      </c>
    </row>
    <row r="1162" spans="1:15" ht="30" customHeight="1">
      <c r="A1162" s="54" t="s">
        <v>1182</v>
      </c>
      <c r="B1162" s="56">
        <v>41</v>
      </c>
      <c r="C1162" s="56">
        <v>0</v>
      </c>
      <c r="D1162" s="57">
        <f t="shared" si="233"/>
        <v>48.708246000000003</v>
      </c>
      <c r="E1162" s="57">
        <f t="shared" si="240"/>
        <v>47.847000000000001</v>
      </c>
      <c r="F1162" s="58">
        <v>116.7</v>
      </c>
      <c r="G1162" s="57">
        <f t="shared" si="234"/>
        <v>54.104145491880011</v>
      </c>
      <c r="H1162" s="57">
        <f t="shared" si="235"/>
        <v>53.043279894000008</v>
      </c>
      <c r="I1162" s="57">
        <v>108.9</v>
      </c>
      <c r="J1162" s="57">
        <f t="shared" si="236"/>
        <v>62.804633128429231</v>
      </c>
      <c r="K1162" s="57">
        <f t="shared" si="237"/>
        <v>60.975371969348771</v>
      </c>
      <c r="L1162" s="57">
        <v>112.7</v>
      </c>
      <c r="M1162" s="57">
        <f t="shared" si="238"/>
        <v>71.092960562388043</v>
      </c>
      <c r="N1162" s="57">
        <f t="shared" si="239"/>
        <v>69.022291808143734</v>
      </c>
      <c r="O1162" s="57">
        <v>109.9</v>
      </c>
    </row>
    <row r="1163" spans="1:15" ht="18" customHeight="1">
      <c r="A1163" s="54" t="s">
        <v>1183</v>
      </c>
      <c r="B1163" s="56">
        <v>44381.5</v>
      </c>
      <c r="C1163" s="56">
        <v>90.1</v>
      </c>
      <c r="D1163" s="57">
        <f t="shared" si="233"/>
        <v>53713.582915290004</v>
      </c>
      <c r="E1163" s="57">
        <f t="shared" si="240"/>
        <v>52763.833905000007</v>
      </c>
      <c r="F1163" s="58">
        <v>118.88700000000001</v>
      </c>
      <c r="G1163" s="57">
        <f t="shared" si="234"/>
        <v>59499.610066925037</v>
      </c>
      <c r="H1163" s="57">
        <f t="shared" si="235"/>
        <v>58332.951046004935</v>
      </c>
      <c r="I1163" s="57">
        <v>108.6</v>
      </c>
      <c r="J1163" s="57">
        <f t="shared" si="236"/>
        <v>67413.058205826062</v>
      </c>
      <c r="K1163" s="57">
        <f t="shared" si="237"/>
        <v>65449.571073617546</v>
      </c>
      <c r="L1163" s="57">
        <v>110</v>
      </c>
      <c r="M1163" s="57">
        <f t="shared" si="238"/>
        <v>76170.688597344924</v>
      </c>
      <c r="N1163" s="57">
        <f t="shared" si="239"/>
        <v>73952.124851791188</v>
      </c>
      <c r="O1163" s="57">
        <v>109.7</v>
      </c>
    </row>
    <row r="1164" spans="1:15" ht="30" customHeight="1">
      <c r="A1164" s="54" t="s">
        <v>1184</v>
      </c>
      <c r="B1164" s="56">
        <v>332.9</v>
      </c>
      <c r="C1164" s="56">
        <v>135.69999999999999</v>
      </c>
      <c r="D1164" s="57">
        <f t="shared" si="233"/>
        <v>408.70399319999996</v>
      </c>
      <c r="E1164" s="57">
        <f t="shared" si="240"/>
        <v>401.47739999999999</v>
      </c>
      <c r="F1164" s="58">
        <v>120.6</v>
      </c>
      <c r="G1164" s="57">
        <f t="shared" si="234"/>
        <v>456.06461193201596</v>
      </c>
      <c r="H1164" s="57">
        <f t="shared" si="235"/>
        <v>447.12216856079999</v>
      </c>
      <c r="I1164" s="57">
        <v>109.4</v>
      </c>
      <c r="J1164" s="57">
        <f t="shared" si="236"/>
        <v>519.06993807042409</v>
      </c>
      <c r="K1164" s="57">
        <f t="shared" si="237"/>
        <v>503.95139618487769</v>
      </c>
      <c r="L1164" s="57">
        <v>110.5</v>
      </c>
      <c r="M1164" s="57">
        <f t="shared" si="238"/>
        <v>582.22517743545268</v>
      </c>
      <c r="N1164" s="57">
        <f t="shared" si="239"/>
        <v>565.26716255869189</v>
      </c>
      <c r="O1164" s="57">
        <v>108.9</v>
      </c>
    </row>
    <row r="1165" spans="1:15" ht="44.25" customHeight="1">
      <c r="A1165" s="54" t="s">
        <v>1185</v>
      </c>
      <c r="B1165" s="56">
        <v>1370.4</v>
      </c>
      <c r="C1165" s="56">
        <v>226.2</v>
      </c>
      <c r="D1165" s="57">
        <f t="shared" si="233"/>
        <v>1632.2286240000001</v>
      </c>
      <c r="E1165" s="57">
        <f t="shared" si="240"/>
        <v>1603.3680000000002</v>
      </c>
      <c r="F1165" s="58">
        <v>117</v>
      </c>
      <c r="G1165" s="57">
        <f t="shared" si="234"/>
        <v>1831.3605161280002</v>
      </c>
      <c r="H1165" s="57">
        <f t="shared" si="235"/>
        <v>1795.4514864</v>
      </c>
      <c r="I1165" s="57">
        <v>110</v>
      </c>
      <c r="J1165" s="57">
        <f t="shared" si="236"/>
        <v>2069.272560778189</v>
      </c>
      <c r="K1165" s="57">
        <f t="shared" si="237"/>
        <v>2009.0024861924164</v>
      </c>
      <c r="L1165" s="57">
        <v>109.7</v>
      </c>
      <c r="M1165" s="57">
        <f t="shared" si="238"/>
        <v>2314.6469010352662</v>
      </c>
      <c r="N1165" s="57">
        <f t="shared" si="239"/>
        <v>2247.2300010051131</v>
      </c>
      <c r="O1165" s="57">
        <v>108.6</v>
      </c>
    </row>
    <row r="1166" spans="1:15" ht="30" customHeight="1">
      <c r="A1166" s="54" t="s">
        <v>1186</v>
      </c>
      <c r="B1166" s="56">
        <v>0</v>
      </c>
      <c r="C1166" s="56">
        <v>0</v>
      </c>
      <c r="D1166" s="57">
        <f t="shared" si="233"/>
        <v>0</v>
      </c>
      <c r="E1166" s="57">
        <f t="shared" si="240"/>
        <v>0</v>
      </c>
      <c r="F1166" s="58">
        <v>120.6</v>
      </c>
      <c r="G1166" s="57">
        <f t="shared" si="234"/>
        <v>0</v>
      </c>
      <c r="H1166" s="57">
        <f t="shared" si="235"/>
        <v>0</v>
      </c>
      <c r="I1166" s="57">
        <v>0</v>
      </c>
      <c r="J1166" s="57">
        <f t="shared" si="236"/>
        <v>0</v>
      </c>
      <c r="K1166" s="57">
        <f t="shared" si="237"/>
        <v>0</v>
      </c>
      <c r="L1166" s="57">
        <v>0</v>
      </c>
      <c r="M1166" s="57">
        <f t="shared" si="238"/>
        <v>0</v>
      </c>
      <c r="N1166" s="57">
        <f t="shared" si="239"/>
        <v>0</v>
      </c>
      <c r="O1166" s="57">
        <v>0</v>
      </c>
    </row>
    <row r="1167" spans="1:15" ht="30" customHeight="1">
      <c r="A1167" s="54" t="s">
        <v>1187</v>
      </c>
      <c r="B1167" s="56">
        <v>232.5</v>
      </c>
      <c r="C1167" s="56">
        <v>552.29999999999995</v>
      </c>
      <c r="D1167" s="57">
        <f t="shared" si="233"/>
        <v>276.92144999999999</v>
      </c>
      <c r="E1167" s="57">
        <f t="shared" si="240"/>
        <v>272.02499999999998</v>
      </c>
      <c r="F1167" s="58">
        <v>117</v>
      </c>
      <c r="G1167" s="57">
        <f t="shared" si="234"/>
        <v>310.70586689999999</v>
      </c>
      <c r="H1167" s="57">
        <f t="shared" si="235"/>
        <v>304.61359499999998</v>
      </c>
      <c r="I1167" s="57">
        <v>110</v>
      </c>
      <c r="J1167" s="57">
        <f t="shared" si="236"/>
        <v>347.54936859700194</v>
      </c>
      <c r="K1167" s="57">
        <f t="shared" si="237"/>
        <v>337.42657145339996</v>
      </c>
      <c r="L1167" s="57">
        <v>108.6</v>
      </c>
      <c r="M1167" s="57">
        <f t="shared" si="238"/>
        <v>393.77343462040318</v>
      </c>
      <c r="N1167" s="57">
        <f t="shared" si="239"/>
        <v>382.30430545670214</v>
      </c>
      <c r="O1167" s="57">
        <v>110</v>
      </c>
    </row>
    <row r="1168" spans="1:15" ht="18" customHeight="1">
      <c r="A1168" s="54" t="s">
        <v>1188</v>
      </c>
      <c r="B1168" s="56">
        <v>0</v>
      </c>
      <c r="C1168" s="56">
        <v>0</v>
      </c>
      <c r="D1168" s="57">
        <f t="shared" si="233"/>
        <v>0</v>
      </c>
      <c r="E1168" s="57">
        <f t="shared" si="240"/>
        <v>0</v>
      </c>
      <c r="F1168" s="58">
        <v>116.6</v>
      </c>
      <c r="G1168" s="57">
        <f t="shared" si="234"/>
        <v>0</v>
      </c>
      <c r="H1168" s="57">
        <f t="shared" si="235"/>
        <v>0</v>
      </c>
      <c r="I1168" s="57">
        <v>0</v>
      </c>
      <c r="J1168" s="57">
        <f t="shared" si="236"/>
        <v>0</v>
      </c>
      <c r="K1168" s="57">
        <f t="shared" si="237"/>
        <v>0</v>
      </c>
      <c r="L1168" s="57">
        <v>0</v>
      </c>
      <c r="M1168" s="57">
        <f t="shared" si="238"/>
        <v>0</v>
      </c>
      <c r="N1168" s="57">
        <f t="shared" si="239"/>
        <v>0</v>
      </c>
      <c r="O1168" s="57">
        <v>0</v>
      </c>
    </row>
    <row r="1169" spans="1:15" ht="18" customHeight="1">
      <c r="A1169" s="54" t="s">
        <v>1189</v>
      </c>
      <c r="B1169" s="56">
        <v>2.5</v>
      </c>
      <c r="C1169" s="56">
        <v>0</v>
      </c>
      <c r="D1169" s="57">
        <f t="shared" si="233"/>
        <v>2.9776499999999997</v>
      </c>
      <c r="E1169" s="57">
        <f t="shared" si="240"/>
        <v>2.9249999999999998</v>
      </c>
      <c r="F1169" s="58">
        <v>117</v>
      </c>
      <c r="G1169" s="57">
        <f t="shared" si="234"/>
        <v>3.331811691</v>
      </c>
      <c r="H1169" s="57">
        <f t="shared" si="235"/>
        <v>3.2664820499999996</v>
      </c>
      <c r="I1169" s="57">
        <v>109.7</v>
      </c>
      <c r="J1169" s="57">
        <f t="shared" si="236"/>
        <v>3.7749426459029998</v>
      </c>
      <c r="K1169" s="57">
        <f t="shared" si="237"/>
        <v>3.6649928600999999</v>
      </c>
      <c r="L1169" s="57">
        <v>110</v>
      </c>
      <c r="M1169" s="57">
        <f t="shared" si="238"/>
        <v>4.2653454450322581</v>
      </c>
      <c r="N1169" s="57">
        <f t="shared" si="239"/>
        <v>4.1411120825555905</v>
      </c>
      <c r="O1169" s="57">
        <v>109.7</v>
      </c>
    </row>
    <row r="1170" spans="1:15" ht="18" customHeight="1">
      <c r="A1170" s="54" t="s">
        <v>1190</v>
      </c>
      <c r="B1170" s="56">
        <v>9621.9</v>
      </c>
      <c r="C1170" s="56">
        <v>88.1</v>
      </c>
      <c r="D1170" s="57">
        <f t="shared" si="233"/>
        <v>11460.260214</v>
      </c>
      <c r="E1170" s="57">
        <f t="shared" si="240"/>
        <v>11257.623</v>
      </c>
      <c r="F1170" s="58">
        <v>117</v>
      </c>
      <c r="G1170" s="57">
        <f t="shared" si="234"/>
        <v>12729.827840506921</v>
      </c>
      <c r="H1170" s="57">
        <f t="shared" si="235"/>
        <v>12480.223373046001</v>
      </c>
      <c r="I1170" s="57">
        <v>108.9</v>
      </c>
      <c r="J1170" s="57">
        <f t="shared" si="236"/>
        <v>14488.453556672952</v>
      </c>
      <c r="K1170" s="57">
        <f t="shared" si="237"/>
        <v>14066.459763760147</v>
      </c>
      <c r="L1170" s="57">
        <v>110.5</v>
      </c>
      <c r="M1170" s="57">
        <f t="shared" si="238"/>
        <v>16251.263700913352</v>
      </c>
      <c r="N1170" s="57">
        <f t="shared" si="239"/>
        <v>15777.925923216846</v>
      </c>
      <c r="O1170" s="57">
        <v>108.9</v>
      </c>
    </row>
    <row r="1171" spans="1:15" ht="18" customHeight="1">
      <c r="A1171" s="54" t="s">
        <v>1191</v>
      </c>
      <c r="B1171" s="56">
        <v>7.3</v>
      </c>
      <c r="C1171" s="56">
        <v>0</v>
      </c>
      <c r="D1171" s="57">
        <f t="shared" si="233"/>
        <v>8.9154505799999999</v>
      </c>
      <c r="E1171" s="57">
        <f t="shared" si="240"/>
        <v>8.7578099999999992</v>
      </c>
      <c r="F1171" s="58">
        <v>119.97</v>
      </c>
      <c r="G1171" s="57">
        <f t="shared" si="234"/>
        <v>9.9031041952523999</v>
      </c>
      <c r="H1171" s="57">
        <f t="shared" si="235"/>
        <v>9.7089256816200002</v>
      </c>
      <c r="I1171" s="57">
        <v>108.9</v>
      </c>
      <c r="J1171" s="57">
        <f t="shared" si="236"/>
        <v>11.27121803982652</v>
      </c>
      <c r="K1171" s="57">
        <f t="shared" si="237"/>
        <v>10.942930135753903</v>
      </c>
      <c r="L1171" s="57">
        <v>110.5</v>
      </c>
      <c r="M1171" s="57">
        <f t="shared" si="238"/>
        <v>12.642587138732216</v>
      </c>
      <c r="N1171" s="57">
        <f t="shared" si="239"/>
        <v>12.274356445371081</v>
      </c>
      <c r="O1171" s="57">
        <v>108.9</v>
      </c>
    </row>
    <row r="1172" spans="1:15" ht="18" customHeight="1">
      <c r="A1172" s="54" t="s">
        <v>1192</v>
      </c>
      <c r="B1172" s="56">
        <v>848.6</v>
      </c>
      <c r="C1172" s="56">
        <v>115.9</v>
      </c>
      <c r="D1172" s="57">
        <f t="shared" si="233"/>
        <v>1025.4193875999999</v>
      </c>
      <c r="E1172" s="57">
        <f t="shared" si="240"/>
        <v>1007.2882000000001</v>
      </c>
      <c r="F1172" s="58">
        <v>118.7</v>
      </c>
      <c r="G1172" s="57">
        <f t="shared" si="234"/>
        <v>1147.3827695611442</v>
      </c>
      <c r="H1172" s="57">
        <f t="shared" si="235"/>
        <v>1124.8850681972001</v>
      </c>
      <c r="I1172" s="57">
        <v>109.7</v>
      </c>
      <c r="J1172" s="57">
        <f t="shared" si="236"/>
        <v>1299.9846779127765</v>
      </c>
      <c r="K1172" s="57">
        <f t="shared" si="237"/>
        <v>1262.1210465172587</v>
      </c>
      <c r="L1172" s="57">
        <v>110</v>
      </c>
      <c r="M1172" s="57">
        <f t="shared" si="238"/>
        <v>1464.8487347656751</v>
      </c>
      <c r="N1172" s="57">
        <f t="shared" si="239"/>
        <v>1422.1832376365776</v>
      </c>
      <c r="O1172" s="57">
        <v>109.4</v>
      </c>
    </row>
    <row r="1173" spans="1:15" ht="18" customHeight="1">
      <c r="A1173" s="54" t="s">
        <v>1193</v>
      </c>
      <c r="B1173" s="56">
        <v>0</v>
      </c>
      <c r="C1173" s="56">
        <v>0</v>
      </c>
      <c r="D1173" s="57">
        <f t="shared" si="233"/>
        <v>0</v>
      </c>
      <c r="E1173" s="57">
        <f t="shared" si="240"/>
        <v>0</v>
      </c>
      <c r="F1173" s="58">
        <v>116.67</v>
      </c>
      <c r="G1173" s="57">
        <f t="shared" si="234"/>
        <v>0</v>
      </c>
      <c r="H1173" s="57">
        <f t="shared" si="235"/>
        <v>0</v>
      </c>
      <c r="I1173" s="57">
        <v>0</v>
      </c>
      <c r="J1173" s="57">
        <f t="shared" si="236"/>
        <v>0</v>
      </c>
      <c r="K1173" s="57">
        <f t="shared" si="237"/>
        <v>0</v>
      </c>
      <c r="L1173" s="57">
        <v>0</v>
      </c>
      <c r="M1173" s="57">
        <f t="shared" si="238"/>
        <v>0</v>
      </c>
      <c r="N1173" s="57">
        <f t="shared" si="239"/>
        <v>0</v>
      </c>
      <c r="O1173" s="57">
        <v>0</v>
      </c>
    </row>
    <row r="1174" spans="1:15" ht="29.25" customHeight="1">
      <c r="A1174" s="54" t="s">
        <v>1194</v>
      </c>
      <c r="B1174" s="56">
        <v>83.3</v>
      </c>
      <c r="C1174" s="56">
        <v>0</v>
      </c>
      <c r="D1174" s="57">
        <f t="shared" si="233"/>
        <v>100.65688779999999</v>
      </c>
      <c r="E1174" s="57">
        <f t="shared" si="240"/>
        <v>98.877099999999984</v>
      </c>
      <c r="F1174" s="58">
        <v>118.7</v>
      </c>
      <c r="G1174" s="57">
        <f t="shared" si="234"/>
        <v>111.49964775381599</v>
      </c>
      <c r="H1174" s="57">
        <f t="shared" si="235"/>
        <v>109.31338015079999</v>
      </c>
      <c r="I1174" s="57">
        <v>108.6</v>
      </c>
      <c r="J1174" s="57">
        <f t="shared" si="236"/>
        <v>125.98456699351424</v>
      </c>
      <c r="K1174" s="57">
        <f t="shared" si="237"/>
        <v>122.31511358593615</v>
      </c>
      <c r="L1174" s="57">
        <v>109.7</v>
      </c>
      <c r="M1174" s="57">
        <f t="shared" si="238"/>
        <v>143.38933492366823</v>
      </c>
      <c r="N1174" s="57">
        <f t="shared" si="239"/>
        <v>139.21294652783322</v>
      </c>
      <c r="O1174" s="57">
        <v>110.5</v>
      </c>
    </row>
    <row r="1175" spans="1:15" ht="44.25" customHeight="1">
      <c r="A1175" s="54" t="s">
        <v>1195</v>
      </c>
      <c r="B1175" s="56">
        <v>0</v>
      </c>
      <c r="C1175" s="56">
        <v>0</v>
      </c>
      <c r="D1175" s="57">
        <f t="shared" si="233"/>
        <v>0</v>
      </c>
      <c r="E1175" s="57">
        <f t="shared" si="240"/>
        <v>0</v>
      </c>
      <c r="F1175" s="58">
        <v>117</v>
      </c>
      <c r="G1175" s="57">
        <f t="shared" si="234"/>
        <v>0</v>
      </c>
      <c r="H1175" s="57">
        <f t="shared" si="235"/>
        <v>0</v>
      </c>
      <c r="I1175" s="57">
        <v>0</v>
      </c>
      <c r="J1175" s="57">
        <f t="shared" si="236"/>
        <v>0</v>
      </c>
      <c r="K1175" s="57">
        <f t="shared" si="237"/>
        <v>0</v>
      </c>
      <c r="L1175" s="57">
        <v>0</v>
      </c>
      <c r="M1175" s="57">
        <f t="shared" si="238"/>
        <v>0</v>
      </c>
      <c r="N1175" s="57">
        <f t="shared" si="239"/>
        <v>0</v>
      </c>
      <c r="O1175" s="57">
        <v>0</v>
      </c>
    </row>
    <row r="1176" spans="1:15" ht="18" customHeight="1">
      <c r="A1176" s="54" t="s">
        <v>1196</v>
      </c>
      <c r="B1176" s="56">
        <v>427.4</v>
      </c>
      <c r="C1176" s="56">
        <v>118.2</v>
      </c>
      <c r="D1176" s="57">
        <f t="shared" si="233"/>
        <v>507.62323643999997</v>
      </c>
      <c r="E1176" s="57">
        <f t="shared" si="240"/>
        <v>498.64758</v>
      </c>
      <c r="F1176" s="58">
        <v>116.67</v>
      </c>
      <c r="G1176" s="57">
        <f t="shared" si="234"/>
        <v>567.99994418217352</v>
      </c>
      <c r="H1176" s="57">
        <f t="shared" si="235"/>
        <v>556.86269037467991</v>
      </c>
      <c r="I1176" s="57">
        <v>109.7</v>
      </c>
      <c r="J1176" s="57">
        <f t="shared" si="236"/>
        <v>635.35337756329568</v>
      </c>
      <c r="K1176" s="57">
        <f t="shared" si="237"/>
        <v>616.84793938184043</v>
      </c>
      <c r="L1176" s="57">
        <v>108.6</v>
      </c>
      <c r="M1176" s="57">
        <f t="shared" si="238"/>
        <v>712.65682301142192</v>
      </c>
      <c r="N1176" s="57">
        <f t="shared" si="239"/>
        <v>691.89982816642907</v>
      </c>
      <c r="O1176" s="57">
        <v>108.9</v>
      </c>
    </row>
    <row r="1177" spans="1:15" ht="18" customHeight="1">
      <c r="A1177" s="54" t="s">
        <v>1197</v>
      </c>
      <c r="B1177" s="56">
        <v>0</v>
      </c>
      <c r="C1177" s="56">
        <v>0</v>
      </c>
      <c r="D1177" s="57">
        <f t="shared" si="233"/>
        <v>0</v>
      </c>
      <c r="E1177" s="57">
        <f t="shared" si="240"/>
        <v>0</v>
      </c>
      <c r="F1177" s="58">
        <v>118.57</v>
      </c>
      <c r="G1177" s="57">
        <f t="shared" si="234"/>
        <v>0</v>
      </c>
      <c r="H1177" s="57">
        <f t="shared" si="235"/>
        <v>0</v>
      </c>
      <c r="I1177" s="57">
        <v>0</v>
      </c>
      <c r="J1177" s="57">
        <f t="shared" si="236"/>
        <v>0</v>
      </c>
      <c r="K1177" s="57">
        <f t="shared" si="237"/>
        <v>0</v>
      </c>
      <c r="L1177" s="57">
        <v>0</v>
      </c>
      <c r="M1177" s="57">
        <f t="shared" si="238"/>
        <v>0</v>
      </c>
      <c r="N1177" s="57">
        <f t="shared" si="239"/>
        <v>0</v>
      </c>
      <c r="O1177" s="57">
        <v>0</v>
      </c>
    </row>
    <row r="1178" spans="1:15" ht="18" customHeight="1">
      <c r="A1178" s="54" t="s">
        <v>1198</v>
      </c>
      <c r="B1178" s="56">
        <v>568.6</v>
      </c>
      <c r="C1178" s="56">
        <v>2871.7</v>
      </c>
      <c r="D1178" s="57">
        <f t="shared" si="233"/>
        <v>686.32442235999997</v>
      </c>
      <c r="E1178" s="57">
        <f t="shared" si="240"/>
        <v>674.18902000000003</v>
      </c>
      <c r="F1178" s="58">
        <v>118.57</v>
      </c>
      <c r="G1178" s="57">
        <f t="shared" si="234"/>
        <v>760.25528913661913</v>
      </c>
      <c r="H1178" s="57">
        <f t="shared" si="235"/>
        <v>745.34832268295997</v>
      </c>
      <c r="I1178" s="57">
        <v>108.6</v>
      </c>
      <c r="J1178" s="57">
        <f t="shared" si="236"/>
        <v>861.36924259178954</v>
      </c>
      <c r="K1178" s="57">
        <f t="shared" si="237"/>
        <v>836.28081805028114</v>
      </c>
      <c r="L1178" s="57">
        <v>110</v>
      </c>
      <c r="M1178" s="57">
        <f t="shared" si="238"/>
        <v>970.60808993728028</v>
      </c>
      <c r="N1178" s="57">
        <f t="shared" si="239"/>
        <v>942.3379513954178</v>
      </c>
      <c r="O1178" s="57">
        <v>109.4</v>
      </c>
    </row>
    <row r="1179" spans="1:15" ht="18" customHeight="1">
      <c r="A1179" s="54" t="s">
        <v>1199</v>
      </c>
      <c r="B1179" s="56">
        <v>950</v>
      </c>
      <c r="C1179" s="56">
        <v>227.2</v>
      </c>
      <c r="D1179" s="57">
        <f t="shared" si="233"/>
        <v>1131.5070000000001</v>
      </c>
      <c r="E1179" s="57">
        <f t="shared" si="240"/>
        <v>1111.5</v>
      </c>
      <c r="F1179" s="58">
        <v>117</v>
      </c>
      <c r="G1179" s="57">
        <f t="shared" si="234"/>
        <v>1262.6260311600001</v>
      </c>
      <c r="H1179" s="57">
        <f t="shared" si="235"/>
        <v>1237.8686580000001</v>
      </c>
      <c r="I1179" s="57">
        <v>109.4</v>
      </c>
      <c r="J1179" s="57">
        <f t="shared" si="236"/>
        <v>1437.0578173647541</v>
      </c>
      <c r="K1179" s="57">
        <f t="shared" si="237"/>
        <v>1395.2017644318</v>
      </c>
      <c r="L1179" s="57">
        <v>110.5</v>
      </c>
      <c r="M1179" s="57">
        <f t="shared" si="238"/>
        <v>1628.1865070742665</v>
      </c>
      <c r="N1179" s="57">
        <f t="shared" si="239"/>
        <v>1580.7635991012296</v>
      </c>
      <c r="O1179" s="57">
        <v>110</v>
      </c>
    </row>
    <row r="1180" spans="1:15" ht="30" customHeight="1">
      <c r="A1180" s="54" t="s">
        <v>1200</v>
      </c>
      <c r="B1180" s="56">
        <v>0.5</v>
      </c>
      <c r="C1180" s="56">
        <v>0.6</v>
      </c>
      <c r="D1180" s="57">
        <f t="shared" si="233"/>
        <v>0.59349399999999997</v>
      </c>
      <c r="E1180" s="57">
        <f t="shared" si="240"/>
        <v>0.58299999999999996</v>
      </c>
      <c r="F1180" s="58">
        <v>116.6</v>
      </c>
      <c r="G1180" s="57">
        <f t="shared" si="234"/>
        <v>0.66590026799999991</v>
      </c>
      <c r="H1180" s="57">
        <f t="shared" si="235"/>
        <v>0.65284339999999996</v>
      </c>
      <c r="I1180" s="57">
        <v>110</v>
      </c>
      <c r="J1180" s="57">
        <f t="shared" si="236"/>
        <v>0.76475316278459982</v>
      </c>
      <c r="K1180" s="57">
        <f t="shared" si="237"/>
        <v>0.7424787988199999</v>
      </c>
      <c r="L1180" s="57">
        <v>111.5</v>
      </c>
      <c r="M1180" s="57">
        <f t="shared" si="238"/>
        <v>0.87040381222329233</v>
      </c>
      <c r="N1180" s="57">
        <f t="shared" si="239"/>
        <v>0.84505224487698283</v>
      </c>
      <c r="O1180" s="57">
        <v>110.5</v>
      </c>
    </row>
    <row r="1181" spans="1:15" ht="30" customHeight="1">
      <c r="A1181" s="54" t="s">
        <v>1201</v>
      </c>
      <c r="B1181" s="56">
        <v>0</v>
      </c>
      <c r="C1181" s="56">
        <v>0</v>
      </c>
      <c r="D1181" s="57">
        <f t="shared" si="233"/>
        <v>0</v>
      </c>
      <c r="E1181" s="57">
        <f t="shared" si="240"/>
        <v>0</v>
      </c>
      <c r="F1181" s="58">
        <v>116.67</v>
      </c>
      <c r="G1181" s="57">
        <f t="shared" si="234"/>
        <v>0</v>
      </c>
      <c r="H1181" s="57">
        <f t="shared" si="235"/>
        <v>0</v>
      </c>
      <c r="I1181" s="57">
        <v>0</v>
      </c>
      <c r="J1181" s="57">
        <f t="shared" si="236"/>
        <v>0</v>
      </c>
      <c r="K1181" s="57">
        <f t="shared" si="237"/>
        <v>0</v>
      </c>
      <c r="L1181" s="57">
        <v>0</v>
      </c>
      <c r="M1181" s="57">
        <f t="shared" si="238"/>
        <v>0</v>
      </c>
      <c r="N1181" s="57">
        <f t="shared" si="239"/>
        <v>0</v>
      </c>
      <c r="O1181" s="57">
        <v>0</v>
      </c>
    </row>
    <row r="1182" spans="1:15" ht="30" customHeight="1">
      <c r="A1182" s="54" t="s">
        <v>1202</v>
      </c>
      <c r="B1182" s="56">
        <v>2.9</v>
      </c>
      <c r="C1182" s="56">
        <v>39.700000000000003</v>
      </c>
      <c r="D1182" s="57">
        <f t="shared" si="233"/>
        <v>3.50928014</v>
      </c>
      <c r="E1182" s="57">
        <f t="shared" si="240"/>
        <v>3.4472300000000002</v>
      </c>
      <c r="F1182" s="58">
        <v>118.87</v>
      </c>
      <c r="G1182" s="57">
        <f t="shared" si="234"/>
        <v>3.9374123170799997</v>
      </c>
      <c r="H1182" s="57">
        <f t="shared" si="235"/>
        <v>3.8602081539999999</v>
      </c>
      <c r="I1182" s="57">
        <v>110</v>
      </c>
      <c r="J1182" s="57">
        <f t="shared" si="236"/>
        <v>4.4813658286846012</v>
      </c>
      <c r="K1182" s="57">
        <f t="shared" si="237"/>
        <v>4.3508406103733996</v>
      </c>
      <c r="L1182" s="57">
        <v>110.5</v>
      </c>
      <c r="M1182" s="57">
        <f t="shared" si="238"/>
        <v>5.0266136090606572</v>
      </c>
      <c r="N1182" s="57">
        <f t="shared" si="239"/>
        <v>4.8802073874375314</v>
      </c>
      <c r="O1182" s="57">
        <v>108.9</v>
      </c>
    </row>
    <row r="1183" spans="1:15" ht="18" customHeight="1">
      <c r="A1183" s="54" t="s">
        <v>1203</v>
      </c>
      <c r="B1183" s="56">
        <v>182.6</v>
      </c>
      <c r="C1183" s="56">
        <v>0</v>
      </c>
      <c r="D1183" s="57">
        <f t="shared" si="233"/>
        <v>217.48755600000001</v>
      </c>
      <c r="E1183" s="57">
        <f t="shared" si="240"/>
        <v>213.642</v>
      </c>
      <c r="F1183" s="58">
        <v>117</v>
      </c>
      <c r="G1183" s="57">
        <f t="shared" si="234"/>
        <v>245.13022436760002</v>
      </c>
      <c r="H1183" s="57">
        <f t="shared" si="235"/>
        <v>240.32374938000001</v>
      </c>
      <c r="I1183" s="57">
        <v>110.5</v>
      </c>
      <c r="J1183" s="57">
        <f t="shared" si="236"/>
        <v>284.54961574815371</v>
      </c>
      <c r="K1183" s="57">
        <f t="shared" si="237"/>
        <v>276.2617628622852</v>
      </c>
      <c r="L1183" s="57">
        <v>112.7</v>
      </c>
      <c r="M1183" s="57">
        <f t="shared" si="238"/>
        <v>318.29150918356976</v>
      </c>
      <c r="N1183" s="57">
        <f t="shared" si="239"/>
        <v>309.02088270249493</v>
      </c>
      <c r="O1183" s="57">
        <v>108.6</v>
      </c>
    </row>
    <row r="1184" spans="1:15" ht="18" customHeight="1">
      <c r="A1184" s="54" t="s">
        <v>1204</v>
      </c>
      <c r="B1184" s="56">
        <v>2777.4</v>
      </c>
      <c r="C1184" s="56">
        <v>107</v>
      </c>
      <c r="D1184" s="57">
        <f t="shared" si="233"/>
        <v>3308.0500439999996</v>
      </c>
      <c r="E1184" s="57">
        <f t="shared" si="240"/>
        <v>3249.558</v>
      </c>
      <c r="F1184" s="58">
        <v>117</v>
      </c>
      <c r="G1184" s="57">
        <f t="shared" si="234"/>
        <v>3701.50951623336</v>
      </c>
      <c r="H1184" s="57">
        <f t="shared" si="235"/>
        <v>3628.930898268</v>
      </c>
      <c r="I1184" s="57">
        <v>109.7</v>
      </c>
      <c r="J1184" s="57">
        <f t="shared" si="236"/>
        <v>4193.8102818923971</v>
      </c>
      <c r="K1184" s="57">
        <f t="shared" si="237"/>
        <v>4071.6604678566964</v>
      </c>
      <c r="L1184" s="57">
        <v>110</v>
      </c>
      <c r="M1184" s="57">
        <f t="shared" si="238"/>
        <v>4725.669301841991</v>
      </c>
      <c r="N1184" s="57">
        <f t="shared" si="239"/>
        <v>4588.0284483902824</v>
      </c>
      <c r="O1184" s="57">
        <v>109.4</v>
      </c>
    </row>
    <row r="1185" spans="1:15" ht="30" customHeight="1">
      <c r="A1185" s="54" t="s">
        <v>1205</v>
      </c>
      <c r="B1185" s="56">
        <v>0</v>
      </c>
      <c r="C1185" s="56">
        <v>0</v>
      </c>
      <c r="D1185" s="57">
        <f t="shared" si="233"/>
        <v>0</v>
      </c>
      <c r="E1185" s="57">
        <f t="shared" si="240"/>
        <v>0</v>
      </c>
      <c r="F1185" s="58">
        <v>116.7</v>
      </c>
      <c r="G1185" s="57">
        <f t="shared" si="234"/>
        <v>0</v>
      </c>
      <c r="H1185" s="57">
        <f t="shared" si="235"/>
        <v>0</v>
      </c>
      <c r="I1185" s="57">
        <v>0</v>
      </c>
      <c r="J1185" s="57">
        <f t="shared" si="236"/>
        <v>0</v>
      </c>
      <c r="K1185" s="57">
        <f t="shared" si="237"/>
        <v>0</v>
      </c>
      <c r="L1185" s="57">
        <v>0</v>
      </c>
      <c r="M1185" s="57">
        <f t="shared" si="238"/>
        <v>0</v>
      </c>
      <c r="N1185" s="57">
        <v>0</v>
      </c>
      <c r="O1185" s="57">
        <v>0</v>
      </c>
    </row>
    <row r="1186" spans="1:15" ht="42.75" customHeight="1">
      <c r="A1186" s="54" t="s">
        <v>1206</v>
      </c>
      <c r="B1186" s="56">
        <v>135.69999999999999</v>
      </c>
      <c r="C1186" s="56">
        <v>463.1</v>
      </c>
      <c r="D1186" s="57">
        <f t="shared" si="233"/>
        <v>165.3566922</v>
      </c>
      <c r="E1186" s="57">
        <f t="shared" si="240"/>
        <v>162.43289999999999</v>
      </c>
      <c r="F1186" s="58">
        <v>119.7</v>
      </c>
      <c r="G1186" s="57">
        <f t="shared" si="234"/>
        <v>183.16891508378399</v>
      </c>
      <c r="H1186" s="57">
        <f t="shared" si="235"/>
        <v>179.57736772919998</v>
      </c>
      <c r="I1186" s="57">
        <v>108.6</v>
      </c>
      <c r="J1186" s="57">
        <f t="shared" si="236"/>
        <v>206.96438884231836</v>
      </c>
      <c r="K1186" s="57">
        <f t="shared" si="237"/>
        <v>200.93629984691103</v>
      </c>
      <c r="L1186" s="57">
        <v>109.7</v>
      </c>
      <c r="M1186" s="57">
        <f t="shared" si="238"/>
        <v>231.29305275073287</v>
      </c>
      <c r="N1186" s="57">
        <f t="shared" si="239"/>
        <v>224.55636189391541</v>
      </c>
      <c r="O1186" s="57">
        <v>108.5</v>
      </c>
    </row>
    <row r="1187" spans="1:15" ht="30" customHeight="1">
      <c r="A1187" s="54" t="s">
        <v>1207</v>
      </c>
      <c r="B1187" s="56">
        <v>839.9</v>
      </c>
      <c r="C1187" s="56">
        <v>95.5</v>
      </c>
      <c r="D1187" s="57">
        <f t="shared" si="233"/>
        <v>1000.3712939999999</v>
      </c>
      <c r="E1187" s="57">
        <f t="shared" si="240"/>
        <v>982.68299999999999</v>
      </c>
      <c r="F1187" s="58">
        <v>117</v>
      </c>
      <c r="G1187" s="57">
        <f t="shared" si="234"/>
        <v>1119.3554557083598</v>
      </c>
      <c r="H1187" s="57">
        <f t="shared" si="235"/>
        <v>1097.4073095179999</v>
      </c>
      <c r="I1187" s="57">
        <v>109.7</v>
      </c>
      <c r="J1187" s="57">
        <f t="shared" si="236"/>
        <v>1255.5474340043961</v>
      </c>
      <c r="K1187" s="57">
        <f t="shared" si="237"/>
        <v>1218.9780912664039</v>
      </c>
      <c r="L1187" s="57">
        <v>108.9</v>
      </c>
      <c r="M1187" s="57">
        <f t="shared" si="238"/>
        <v>1421.2420288699564</v>
      </c>
      <c r="N1187" s="57">
        <f t="shared" si="239"/>
        <v>1379.8466299708314</v>
      </c>
      <c r="O1187" s="57">
        <v>109.9</v>
      </c>
    </row>
    <row r="1188" spans="1:15" ht="30" customHeight="1">
      <c r="A1188" s="54" t="s">
        <v>1208</v>
      </c>
      <c r="B1188" s="56">
        <v>1626.1</v>
      </c>
      <c r="C1188" s="56">
        <v>0</v>
      </c>
      <c r="D1188" s="57">
        <f t="shared" si="233"/>
        <v>1962.7719718599997</v>
      </c>
      <c r="E1188" s="57">
        <f t="shared" si="240"/>
        <v>1928.0667699999997</v>
      </c>
      <c r="F1188" s="58">
        <v>118.57</v>
      </c>
      <c r="G1188" s="57">
        <f t="shared" si="234"/>
        <v>2180.2078509026505</v>
      </c>
      <c r="H1188" s="57">
        <f t="shared" si="235"/>
        <v>2137.4586773555397</v>
      </c>
      <c r="I1188" s="57">
        <v>108.9</v>
      </c>
      <c r="J1188" s="57">
        <f t="shared" si="236"/>
        <v>2438.7368978626869</v>
      </c>
      <c r="K1188" s="57">
        <f t="shared" si="237"/>
        <v>2367.7057260802785</v>
      </c>
      <c r="L1188" s="57">
        <v>108.6</v>
      </c>
      <c r="M1188" s="57">
        <f t="shared" si="238"/>
        <v>2755.5532082640289</v>
      </c>
      <c r="N1188" s="57">
        <f t="shared" si="239"/>
        <v>2675.2943769553676</v>
      </c>
      <c r="O1188" s="57">
        <v>109.7</v>
      </c>
    </row>
    <row r="1189" spans="1:15" ht="38.25" customHeight="1">
      <c r="A1189" s="54" t="s">
        <v>1209</v>
      </c>
      <c r="B1189" s="56">
        <v>101.5</v>
      </c>
      <c r="C1189" s="56">
        <v>0</v>
      </c>
      <c r="D1189" s="57">
        <f t="shared" ref="D1189:D1252" si="241">E1189*101.8/100</f>
        <v>120.89259</v>
      </c>
      <c r="E1189" s="57">
        <f t="shared" si="240"/>
        <v>118.755</v>
      </c>
      <c r="F1189" s="58">
        <v>117</v>
      </c>
      <c r="G1189" s="57">
        <f t="shared" ref="G1189:G1252" si="242">H1189*102/100</f>
        <v>133.91513979479998</v>
      </c>
      <c r="H1189" s="57">
        <f t="shared" ref="H1189:H1252" si="243">D1189*I1189/100</f>
        <v>131.28935274</v>
      </c>
      <c r="I1189" s="57">
        <v>108.6</v>
      </c>
      <c r="J1189" s="57">
        <f t="shared" ref="J1189:J1252" si="244">K1189*103/100</f>
        <v>150.89825782357653</v>
      </c>
      <c r="K1189" s="57">
        <f t="shared" ref="K1189:K1252" si="245">G1189*L1189/100</f>
        <v>146.5031629355112</v>
      </c>
      <c r="L1189" s="57">
        <v>109.4</v>
      </c>
      <c r="M1189" s="57">
        <f t="shared" ref="M1189:M1252" si="246">N1189*103/100</f>
        <v>169.25804885297109</v>
      </c>
      <c r="N1189" s="57">
        <f t="shared" ref="N1189:N1252" si="247">J1189*O1189/100</f>
        <v>164.32820276987485</v>
      </c>
      <c r="O1189" s="57">
        <v>108.9</v>
      </c>
    </row>
    <row r="1190" spans="1:15" ht="39" customHeight="1">
      <c r="A1190" s="54" t="s">
        <v>1210</v>
      </c>
      <c r="B1190" s="56">
        <v>2633.9</v>
      </c>
      <c r="C1190" s="56">
        <v>0</v>
      </c>
      <c r="D1190" s="57">
        <f t="shared" si="241"/>
        <v>3230.978791</v>
      </c>
      <c r="E1190" s="57">
        <f t="shared" ref="E1190:E1253" si="248">B1190*F1190/100</f>
        <v>3173.8495000000003</v>
      </c>
      <c r="F1190" s="58">
        <v>120.5</v>
      </c>
      <c r="G1190" s="57">
        <f t="shared" si="242"/>
        <v>3605.3846133010807</v>
      </c>
      <c r="H1190" s="57">
        <f t="shared" si="243"/>
        <v>3534.6907973540006</v>
      </c>
      <c r="I1190" s="57">
        <v>109.4</v>
      </c>
      <c r="J1190" s="57">
        <f t="shared" si="244"/>
        <v>4084.9007668701247</v>
      </c>
      <c r="K1190" s="57">
        <f t="shared" si="245"/>
        <v>3965.9230746311887</v>
      </c>
      <c r="L1190" s="57">
        <v>110</v>
      </c>
      <c r="M1190" s="57">
        <f t="shared" si="246"/>
        <v>4569.2882998055838</v>
      </c>
      <c r="N1190" s="57">
        <f t="shared" si="247"/>
        <v>4436.202232820955</v>
      </c>
      <c r="O1190" s="57">
        <v>108.6</v>
      </c>
    </row>
    <row r="1191" spans="1:15" ht="30" customHeight="1">
      <c r="A1191" s="54" t="s">
        <v>1211</v>
      </c>
      <c r="B1191" s="56">
        <v>199.3</v>
      </c>
      <c r="C1191" s="56">
        <v>2430.5</v>
      </c>
      <c r="D1191" s="57">
        <f t="shared" si="241"/>
        <v>237.37825799999999</v>
      </c>
      <c r="E1191" s="57">
        <f t="shared" si="248"/>
        <v>233.18100000000001</v>
      </c>
      <c r="F1191" s="58">
        <v>117</v>
      </c>
      <c r="G1191" s="57">
        <f t="shared" si="242"/>
        <v>265.61202800652001</v>
      </c>
      <c r="H1191" s="57">
        <f t="shared" si="243"/>
        <v>260.40394902600002</v>
      </c>
      <c r="I1191" s="57">
        <v>109.7</v>
      </c>
      <c r="J1191" s="57">
        <f t="shared" si="244"/>
        <v>302.30632967562076</v>
      </c>
      <c r="K1191" s="57">
        <f t="shared" si="245"/>
        <v>293.50129094720461</v>
      </c>
      <c r="L1191" s="57">
        <v>110.5</v>
      </c>
      <c r="M1191" s="57">
        <f t="shared" si="246"/>
        <v>340.64481840508302</v>
      </c>
      <c r="N1191" s="57">
        <f t="shared" si="247"/>
        <v>330.72312466512915</v>
      </c>
      <c r="O1191" s="57">
        <v>109.4</v>
      </c>
    </row>
    <row r="1192" spans="1:15" ht="30" customHeight="1">
      <c r="A1192" s="54" t="s">
        <v>1212</v>
      </c>
      <c r="B1192" s="56">
        <v>952.2</v>
      </c>
      <c r="C1192" s="56">
        <v>133.69999999999999</v>
      </c>
      <c r="D1192" s="57">
        <f t="shared" si="241"/>
        <v>1130.2499736</v>
      </c>
      <c r="E1192" s="57">
        <f t="shared" si="248"/>
        <v>1110.2652</v>
      </c>
      <c r="F1192" s="58">
        <v>116.6</v>
      </c>
      <c r="G1192" s="57">
        <f t="shared" si="242"/>
        <v>1255.4590656754083</v>
      </c>
      <c r="H1192" s="57">
        <f t="shared" si="243"/>
        <v>1230.8422212504001</v>
      </c>
      <c r="I1192" s="57">
        <v>108.9</v>
      </c>
      <c r="J1192" s="57">
        <f t="shared" si="244"/>
        <v>1418.5557528973006</v>
      </c>
      <c r="K1192" s="57">
        <f t="shared" si="245"/>
        <v>1377.2385950459229</v>
      </c>
      <c r="L1192" s="57">
        <v>109.7</v>
      </c>
      <c r="M1192" s="57">
        <f t="shared" si="246"/>
        <v>1607.2236680326416</v>
      </c>
      <c r="N1192" s="57">
        <f t="shared" si="247"/>
        <v>1560.4113281870307</v>
      </c>
      <c r="O1192" s="57">
        <v>110</v>
      </c>
    </row>
    <row r="1193" spans="1:15" ht="42" customHeight="1">
      <c r="A1193" s="54" t="s">
        <v>1213</v>
      </c>
      <c r="B1193" s="56">
        <v>1659.7</v>
      </c>
      <c r="C1193" s="56">
        <v>266.5</v>
      </c>
      <c r="D1193" s="57">
        <f t="shared" si="241"/>
        <v>2002.1459010000001</v>
      </c>
      <c r="E1193" s="57">
        <f t="shared" si="248"/>
        <v>1966.7445</v>
      </c>
      <c r="F1193" s="58">
        <v>118.5</v>
      </c>
      <c r="G1193" s="57">
        <f t="shared" si="242"/>
        <v>2217.8170574557198</v>
      </c>
      <c r="H1193" s="57">
        <f t="shared" si="243"/>
        <v>2174.330448486</v>
      </c>
      <c r="I1193" s="57">
        <v>108.6</v>
      </c>
      <c r="J1193" s="57">
        <f t="shared" si="244"/>
        <v>2512.7867260973303</v>
      </c>
      <c r="K1193" s="57">
        <f t="shared" si="245"/>
        <v>2439.5987632012916</v>
      </c>
      <c r="L1193" s="57">
        <v>110</v>
      </c>
      <c r="M1193" s="57">
        <f t="shared" si="246"/>
        <v>2859.9282123076764</v>
      </c>
      <c r="N1193" s="57">
        <f t="shared" si="247"/>
        <v>2776.6293323375498</v>
      </c>
      <c r="O1193" s="57">
        <v>110.5</v>
      </c>
    </row>
    <row r="1194" spans="1:15" ht="50.25" customHeight="1">
      <c r="A1194" s="54" t="s">
        <v>1214</v>
      </c>
      <c r="B1194" s="56">
        <v>1637.3</v>
      </c>
      <c r="C1194" s="56">
        <v>119.2</v>
      </c>
      <c r="D1194" s="57">
        <f t="shared" si="241"/>
        <v>2011.1263712399998</v>
      </c>
      <c r="E1194" s="57">
        <f t="shared" si="248"/>
        <v>1975.5661799999998</v>
      </c>
      <c r="F1194" s="58">
        <v>120.66</v>
      </c>
      <c r="G1194" s="57">
        <f t="shared" si="242"/>
        <v>2244.1756951392908</v>
      </c>
      <c r="H1194" s="57">
        <f t="shared" si="243"/>
        <v>2200.1722501365598</v>
      </c>
      <c r="I1194" s="57">
        <v>109.4</v>
      </c>
      <c r="J1194" s="57">
        <f t="shared" si="244"/>
        <v>2554.2085674227837</v>
      </c>
      <c r="K1194" s="57">
        <f t="shared" si="245"/>
        <v>2479.8141431289164</v>
      </c>
      <c r="L1194" s="57">
        <v>110.5</v>
      </c>
      <c r="M1194" s="57">
        <f t="shared" si="246"/>
        <v>2886.0258024166778</v>
      </c>
      <c r="N1194" s="57">
        <f t="shared" si="247"/>
        <v>2801.966798462794</v>
      </c>
      <c r="O1194" s="57">
        <v>109.7</v>
      </c>
    </row>
    <row r="1195" spans="1:15" ht="18" customHeight="1">
      <c r="A1195" s="54" t="s">
        <v>1215</v>
      </c>
      <c r="B1195" s="56">
        <v>1139.3</v>
      </c>
      <c r="C1195" s="56">
        <v>125.5</v>
      </c>
      <c r="D1195" s="57">
        <f t="shared" si="241"/>
        <v>1356.9746580000001</v>
      </c>
      <c r="E1195" s="57">
        <f t="shared" si="248"/>
        <v>1332.981</v>
      </c>
      <c r="F1195" s="58">
        <v>117</v>
      </c>
      <c r="G1195" s="57">
        <f t="shared" si="242"/>
        <v>1522.5255662759998</v>
      </c>
      <c r="H1195" s="57">
        <f t="shared" si="243"/>
        <v>1492.6721238</v>
      </c>
      <c r="I1195" s="57">
        <v>110</v>
      </c>
      <c r="J1195" s="57">
        <f t="shared" si="244"/>
        <v>1720.3168625909152</v>
      </c>
      <c r="K1195" s="57">
        <f t="shared" si="245"/>
        <v>1670.2105462047721</v>
      </c>
      <c r="L1195" s="57">
        <v>109.7</v>
      </c>
      <c r="M1195" s="57">
        <f t="shared" si="246"/>
        <v>1929.6278152623518</v>
      </c>
      <c r="N1195" s="57">
        <f t="shared" si="247"/>
        <v>1873.4250633615065</v>
      </c>
      <c r="O1195" s="57">
        <v>108.9</v>
      </c>
    </row>
    <row r="1196" spans="1:15" ht="18" customHeight="1">
      <c r="A1196" s="54" t="s">
        <v>1216</v>
      </c>
      <c r="B1196" s="56">
        <v>193.8</v>
      </c>
      <c r="C1196" s="56">
        <v>0</v>
      </c>
      <c r="D1196" s="57">
        <f t="shared" si="241"/>
        <v>233.786754</v>
      </c>
      <c r="E1196" s="57">
        <f t="shared" si="248"/>
        <v>229.65300000000002</v>
      </c>
      <c r="F1196" s="58">
        <v>118.5</v>
      </c>
      <c r="G1196" s="57">
        <f t="shared" si="242"/>
        <v>260.87796305352003</v>
      </c>
      <c r="H1196" s="57">
        <f t="shared" si="243"/>
        <v>255.76270887600003</v>
      </c>
      <c r="I1196" s="57">
        <v>109.4</v>
      </c>
      <c r="J1196" s="57">
        <f t="shared" si="244"/>
        <v>292.61898481824181</v>
      </c>
      <c r="K1196" s="57">
        <f t="shared" si="245"/>
        <v>284.09610176528332</v>
      </c>
      <c r="L1196" s="57">
        <v>108.9</v>
      </c>
      <c r="M1196" s="57">
        <f t="shared" si="246"/>
        <v>327.31774403798892</v>
      </c>
      <c r="N1196" s="57">
        <f t="shared" si="247"/>
        <v>317.78421751261061</v>
      </c>
      <c r="O1196" s="57">
        <v>108.6</v>
      </c>
    </row>
    <row r="1197" spans="1:15" ht="18" customHeight="1">
      <c r="A1197" s="54" t="s">
        <v>1217</v>
      </c>
      <c r="B1197" s="56">
        <v>9906</v>
      </c>
      <c r="C1197" s="56">
        <v>78.599999999999994</v>
      </c>
      <c r="D1197" s="57">
        <f t="shared" si="241"/>
        <v>11797.631929199999</v>
      </c>
      <c r="E1197" s="57">
        <f t="shared" si="248"/>
        <v>11589.029399999999</v>
      </c>
      <c r="F1197" s="58">
        <v>116.99</v>
      </c>
      <c r="G1197" s="57">
        <f t="shared" si="242"/>
        <v>13236.943024562399</v>
      </c>
      <c r="H1197" s="57">
        <f t="shared" si="243"/>
        <v>12977.395122119999</v>
      </c>
      <c r="I1197" s="57">
        <v>110</v>
      </c>
      <c r="J1197" s="57">
        <f t="shared" si="244"/>
        <v>14806.579728415009</v>
      </c>
      <c r="K1197" s="57">
        <f t="shared" si="245"/>
        <v>14375.320124674765</v>
      </c>
      <c r="L1197" s="57">
        <v>108.6</v>
      </c>
      <c r="M1197" s="57">
        <f t="shared" si="246"/>
        <v>16684.350169572601</v>
      </c>
      <c r="N1197" s="57">
        <f t="shared" si="247"/>
        <v>16198.39822288602</v>
      </c>
      <c r="O1197" s="57">
        <v>109.4</v>
      </c>
    </row>
    <row r="1198" spans="1:15" ht="29.25" customHeight="1">
      <c r="A1198" s="54" t="s">
        <v>1218</v>
      </c>
      <c r="B1198" s="56">
        <v>1124.2</v>
      </c>
      <c r="C1198" s="56">
        <v>161.19999999999999</v>
      </c>
      <c r="D1198" s="57">
        <f t="shared" si="241"/>
        <v>1300.76550296</v>
      </c>
      <c r="E1198" s="57">
        <f t="shared" si="248"/>
        <v>1277.7657200000001</v>
      </c>
      <c r="F1198" s="58">
        <v>113.66000000000001</v>
      </c>
      <c r="G1198" s="57">
        <f t="shared" si="242"/>
        <v>1466.0927983862161</v>
      </c>
      <c r="H1198" s="57">
        <f t="shared" si="243"/>
        <v>1437.3458807708</v>
      </c>
      <c r="I1198" s="57">
        <v>110.5</v>
      </c>
      <c r="J1198" s="57">
        <f t="shared" si="244"/>
        <v>1652.0226870775559</v>
      </c>
      <c r="K1198" s="57">
        <f t="shared" si="245"/>
        <v>1603.9055214345206</v>
      </c>
      <c r="L1198" s="57">
        <v>109.4</v>
      </c>
      <c r="M1198" s="57">
        <f t="shared" si="246"/>
        <v>1871.7417044588708</v>
      </c>
      <c r="N1198" s="57">
        <f t="shared" si="247"/>
        <v>1817.2249557853115</v>
      </c>
      <c r="O1198" s="57">
        <v>110</v>
      </c>
    </row>
    <row r="1199" spans="1:15" ht="18" customHeight="1">
      <c r="A1199" s="54" t="s">
        <v>1219</v>
      </c>
      <c r="B1199" s="56">
        <v>256.89999999999998</v>
      </c>
      <c r="C1199" s="56">
        <v>0</v>
      </c>
      <c r="D1199" s="57">
        <f t="shared" si="241"/>
        <v>299.18368479999998</v>
      </c>
      <c r="E1199" s="57">
        <f t="shared" si="248"/>
        <v>293.89359999999999</v>
      </c>
      <c r="F1199" s="58">
        <v>114.39999999999999</v>
      </c>
      <c r="G1199" s="57">
        <f t="shared" si="242"/>
        <v>334.76859227011198</v>
      </c>
      <c r="H1199" s="57">
        <f t="shared" si="243"/>
        <v>328.20450222559998</v>
      </c>
      <c r="I1199" s="57">
        <v>109.7</v>
      </c>
      <c r="J1199" s="57">
        <f t="shared" si="244"/>
        <v>379.29281504203686</v>
      </c>
      <c r="K1199" s="57">
        <f t="shared" si="245"/>
        <v>368.24545149712321</v>
      </c>
      <c r="L1199" s="57">
        <v>110</v>
      </c>
      <c r="M1199" s="57">
        <f t="shared" si="246"/>
        <v>431.69211744009431</v>
      </c>
      <c r="N1199" s="57">
        <f t="shared" si="247"/>
        <v>419.11856062145074</v>
      </c>
      <c r="O1199" s="57">
        <v>110.5</v>
      </c>
    </row>
    <row r="1200" spans="1:15" ht="30" customHeight="1">
      <c r="A1200" s="54" t="s">
        <v>1220</v>
      </c>
      <c r="B1200" s="56">
        <v>0</v>
      </c>
      <c r="C1200" s="56">
        <v>0</v>
      </c>
      <c r="D1200" s="57">
        <f t="shared" si="241"/>
        <v>0</v>
      </c>
      <c r="E1200" s="57">
        <f t="shared" si="248"/>
        <v>0</v>
      </c>
      <c r="F1200" s="58">
        <v>115.6</v>
      </c>
      <c r="G1200" s="57">
        <f t="shared" si="242"/>
        <v>0</v>
      </c>
      <c r="H1200" s="57">
        <f t="shared" si="243"/>
        <v>0</v>
      </c>
      <c r="I1200" s="57">
        <v>108.9</v>
      </c>
      <c r="J1200" s="57">
        <f t="shared" si="244"/>
        <v>0</v>
      </c>
      <c r="K1200" s="57">
        <f t="shared" si="245"/>
        <v>0</v>
      </c>
      <c r="L1200" s="57">
        <v>110.5</v>
      </c>
      <c r="M1200" s="57">
        <f t="shared" si="246"/>
        <v>0</v>
      </c>
      <c r="N1200" s="57">
        <f t="shared" si="247"/>
        <v>0</v>
      </c>
      <c r="O1200" s="57">
        <v>109.7</v>
      </c>
    </row>
    <row r="1201" spans="1:15" ht="18" customHeight="1">
      <c r="A1201" s="54" t="s">
        <v>1221</v>
      </c>
      <c r="B1201" s="56">
        <v>1269.0999999999999</v>
      </c>
      <c r="C1201" s="56">
        <v>112.9</v>
      </c>
      <c r="D1201" s="57">
        <f t="shared" si="241"/>
        <v>1511.5742459999997</v>
      </c>
      <c r="E1201" s="57">
        <f t="shared" si="248"/>
        <v>1484.8469999999998</v>
      </c>
      <c r="F1201" s="58">
        <v>117</v>
      </c>
      <c r="G1201" s="57">
        <f t="shared" si="242"/>
        <v>1674.4010237791194</v>
      </c>
      <c r="H1201" s="57">
        <f t="shared" si="243"/>
        <v>1641.5696311559996</v>
      </c>
      <c r="I1201" s="57">
        <v>108.6</v>
      </c>
      <c r="J1201" s="57">
        <f t="shared" si="244"/>
        <v>1922.9658557591297</v>
      </c>
      <c r="K1201" s="57">
        <f t="shared" si="245"/>
        <v>1866.9571415137182</v>
      </c>
      <c r="L1201" s="57">
        <v>111.5</v>
      </c>
      <c r="M1201" s="57">
        <f t="shared" si="246"/>
        <v>2156.9331114293436</v>
      </c>
      <c r="N1201" s="57">
        <f t="shared" si="247"/>
        <v>2094.1098169216925</v>
      </c>
      <c r="O1201" s="57">
        <v>108.9</v>
      </c>
    </row>
    <row r="1202" spans="1:15" ht="18" customHeight="1">
      <c r="A1202" s="54" t="s">
        <v>1222</v>
      </c>
      <c r="B1202" s="56">
        <v>203.9</v>
      </c>
      <c r="C1202" s="56">
        <v>114.7</v>
      </c>
      <c r="D1202" s="57">
        <f t="shared" si="241"/>
        <v>245.97068700000003</v>
      </c>
      <c r="E1202" s="57">
        <f t="shared" si="248"/>
        <v>241.62150000000003</v>
      </c>
      <c r="F1202" s="58">
        <v>118.5</v>
      </c>
      <c r="G1202" s="57">
        <f t="shared" si="242"/>
        <v>275.22644051178008</v>
      </c>
      <c r="H1202" s="57">
        <f t="shared" si="243"/>
        <v>269.82984363900005</v>
      </c>
      <c r="I1202" s="57">
        <v>109.7</v>
      </c>
      <c r="J1202" s="57">
        <f t="shared" si="244"/>
        <v>311.8315570998468</v>
      </c>
      <c r="K1202" s="57">
        <f t="shared" si="245"/>
        <v>302.7490845629581</v>
      </c>
      <c r="L1202" s="57">
        <v>110</v>
      </c>
      <c r="M1202" s="57">
        <f t="shared" si="246"/>
        <v>348.80854314074662</v>
      </c>
      <c r="N1202" s="57">
        <f t="shared" si="247"/>
        <v>338.6490710104336</v>
      </c>
      <c r="O1202" s="57">
        <v>108.6</v>
      </c>
    </row>
    <row r="1203" spans="1:15" ht="18" customHeight="1">
      <c r="A1203" s="54" t="s">
        <v>1223</v>
      </c>
      <c r="B1203" s="56">
        <v>1410</v>
      </c>
      <c r="C1203" s="56">
        <v>143</v>
      </c>
      <c r="D1203" s="57">
        <f t="shared" si="241"/>
        <v>1769.8235399999999</v>
      </c>
      <c r="E1203" s="57">
        <f t="shared" si="248"/>
        <v>1738.53</v>
      </c>
      <c r="F1203" s="57">
        <v>123.3</v>
      </c>
      <c r="G1203" s="57">
        <f t="shared" si="242"/>
        <v>1965.8845917612</v>
      </c>
      <c r="H1203" s="57">
        <f t="shared" si="243"/>
        <v>1927.3378350600001</v>
      </c>
      <c r="I1203" s="57">
        <v>108.9</v>
      </c>
      <c r="J1203" s="57">
        <f t="shared" si="244"/>
        <v>2237.4715481130102</v>
      </c>
      <c r="K1203" s="57">
        <f t="shared" si="245"/>
        <v>2172.3024738961262</v>
      </c>
      <c r="L1203" s="57">
        <v>110.5</v>
      </c>
      <c r="M1203" s="57">
        <f t="shared" si="246"/>
        <v>2521.2276898447021</v>
      </c>
      <c r="N1203" s="57">
        <f t="shared" si="247"/>
        <v>2447.7938736356332</v>
      </c>
      <c r="O1203" s="57">
        <v>109.4</v>
      </c>
    </row>
    <row r="1204" spans="1:15" ht="18" customHeight="1">
      <c r="A1204" s="54" t="s">
        <v>1224</v>
      </c>
      <c r="B1204" s="56">
        <v>1071</v>
      </c>
      <c r="C1204" s="56">
        <v>126.4</v>
      </c>
      <c r="D1204" s="57">
        <f t="shared" si="241"/>
        <v>1370.4794460000003</v>
      </c>
      <c r="E1204" s="57">
        <f t="shared" si="248"/>
        <v>1346.2470000000001</v>
      </c>
      <c r="F1204" s="57">
        <v>125.7</v>
      </c>
      <c r="G1204" s="57">
        <f t="shared" si="242"/>
        <v>1518.1074919231205</v>
      </c>
      <c r="H1204" s="57">
        <f t="shared" si="243"/>
        <v>1488.3406783560004</v>
      </c>
      <c r="I1204" s="57">
        <v>108.6</v>
      </c>
      <c r="J1204" s="57">
        <f t="shared" si="244"/>
        <v>1762.2343576992776</v>
      </c>
      <c r="K1204" s="57">
        <f t="shared" si="245"/>
        <v>1710.9071433973568</v>
      </c>
      <c r="L1204" s="57">
        <v>112.7</v>
      </c>
      <c r="M1204" s="57">
        <f t="shared" si="246"/>
        <v>1996.6115272732814</v>
      </c>
      <c r="N1204" s="57">
        <f t="shared" si="247"/>
        <v>1938.4577934692052</v>
      </c>
      <c r="O1204" s="57">
        <v>110</v>
      </c>
    </row>
    <row r="1205" spans="1:15" ht="18" customHeight="1">
      <c r="A1205" s="54" t="s">
        <v>1225</v>
      </c>
      <c r="B1205" s="56">
        <v>67.5</v>
      </c>
      <c r="C1205" s="56">
        <v>0</v>
      </c>
      <c r="D1205" s="57">
        <f t="shared" si="241"/>
        <v>86.374754999999993</v>
      </c>
      <c r="E1205" s="57">
        <f t="shared" si="248"/>
        <v>84.847499999999997</v>
      </c>
      <c r="F1205" s="57">
        <v>125.7</v>
      </c>
      <c r="G1205" s="57">
        <f t="shared" si="242"/>
        <v>96.383861609400014</v>
      </c>
      <c r="H1205" s="57">
        <f t="shared" si="243"/>
        <v>94.493981970000007</v>
      </c>
      <c r="I1205" s="57">
        <v>109.4</v>
      </c>
      <c r="J1205" s="57">
        <f t="shared" si="244"/>
        <v>109.20291520345022</v>
      </c>
      <c r="K1205" s="57">
        <f t="shared" si="245"/>
        <v>106.02224777034002</v>
      </c>
      <c r="L1205" s="57">
        <v>110</v>
      </c>
      <c r="M1205" s="57">
        <f t="shared" si="246"/>
        <v>124.28929793880687</v>
      </c>
      <c r="N1205" s="57">
        <f t="shared" si="247"/>
        <v>120.66922129981249</v>
      </c>
      <c r="O1205" s="57">
        <v>110.5</v>
      </c>
    </row>
    <row r="1206" spans="1:15" ht="18" customHeight="1">
      <c r="A1206" s="54" t="s">
        <v>1226</v>
      </c>
      <c r="B1206" s="56">
        <v>648</v>
      </c>
      <c r="C1206" s="56">
        <v>150.30000000000001</v>
      </c>
      <c r="D1206" s="57">
        <f t="shared" si="241"/>
        <v>798.19344000000001</v>
      </c>
      <c r="E1206" s="57">
        <f t="shared" si="248"/>
        <v>784.08</v>
      </c>
      <c r="F1206" s="57">
        <v>121</v>
      </c>
      <c r="G1206" s="57">
        <f t="shared" si="242"/>
        <v>893.13056775359985</v>
      </c>
      <c r="H1206" s="57">
        <f t="shared" si="243"/>
        <v>875.61820367999997</v>
      </c>
      <c r="I1206" s="57">
        <v>109.7</v>
      </c>
      <c r="J1206" s="57">
        <f t="shared" si="244"/>
        <v>1016.5165556887596</v>
      </c>
      <c r="K1206" s="57">
        <f t="shared" si="245"/>
        <v>986.90927736772778</v>
      </c>
      <c r="L1206" s="57">
        <v>110.5</v>
      </c>
      <c r="M1206" s="57">
        <f t="shared" si="246"/>
        <v>1148.5722214382863</v>
      </c>
      <c r="N1206" s="57">
        <f t="shared" si="247"/>
        <v>1115.1186615905692</v>
      </c>
      <c r="O1206" s="57">
        <v>109.7</v>
      </c>
    </row>
    <row r="1207" spans="1:15" ht="18" customHeight="1">
      <c r="A1207" s="54" t="s">
        <v>1227</v>
      </c>
      <c r="B1207" s="56">
        <v>398.4</v>
      </c>
      <c r="C1207" s="56">
        <v>0</v>
      </c>
      <c r="D1207" s="57">
        <f t="shared" si="241"/>
        <v>535.35398399999985</v>
      </c>
      <c r="E1207" s="57">
        <f t="shared" si="248"/>
        <v>525.88799999999992</v>
      </c>
      <c r="F1207" s="57">
        <v>132</v>
      </c>
      <c r="G1207" s="57">
        <f t="shared" si="242"/>
        <v>594.66049834751982</v>
      </c>
      <c r="H1207" s="57">
        <f t="shared" si="243"/>
        <v>583.00048857599984</v>
      </c>
      <c r="I1207" s="57">
        <v>108.9</v>
      </c>
      <c r="J1207" s="57">
        <f t="shared" si="244"/>
        <v>671.91284368784613</v>
      </c>
      <c r="K1207" s="57">
        <f t="shared" si="245"/>
        <v>652.34256668722924</v>
      </c>
      <c r="L1207" s="57">
        <v>109.7</v>
      </c>
      <c r="M1207" s="57">
        <f t="shared" si="246"/>
        <v>753.66447937934629</v>
      </c>
      <c r="N1207" s="57">
        <f t="shared" si="247"/>
        <v>731.71308677606442</v>
      </c>
      <c r="O1207" s="57">
        <v>108.9</v>
      </c>
    </row>
    <row r="1208" spans="1:15" ht="30" customHeight="1">
      <c r="A1208" s="54" t="s">
        <v>1228</v>
      </c>
      <c r="B1208" s="56">
        <v>99</v>
      </c>
      <c r="C1208" s="56">
        <v>66.7</v>
      </c>
      <c r="D1208" s="57">
        <f t="shared" si="241"/>
        <v>124.96968000000001</v>
      </c>
      <c r="E1208" s="57">
        <f t="shared" si="248"/>
        <v>122.76</v>
      </c>
      <c r="F1208" s="57">
        <v>124</v>
      </c>
      <c r="G1208" s="57">
        <f t="shared" si="242"/>
        <v>138.43141392960001</v>
      </c>
      <c r="H1208" s="57">
        <f t="shared" si="243"/>
        <v>135.71707248000001</v>
      </c>
      <c r="I1208" s="57">
        <v>108.6</v>
      </c>
      <c r="J1208" s="57">
        <f t="shared" si="244"/>
        <v>155.27436406241443</v>
      </c>
      <c r="K1208" s="57">
        <f t="shared" si="245"/>
        <v>150.75180976933441</v>
      </c>
      <c r="L1208" s="57">
        <v>108.9</v>
      </c>
      <c r="M1208" s="57">
        <f t="shared" si="246"/>
        <v>173.68679815293552</v>
      </c>
      <c r="N1208" s="57">
        <f t="shared" si="247"/>
        <v>168.62795937178205</v>
      </c>
      <c r="O1208" s="57">
        <v>108.6</v>
      </c>
    </row>
    <row r="1209" spans="1:15" ht="42" customHeight="1">
      <c r="A1209" s="54" t="s">
        <v>1229</v>
      </c>
      <c r="B1209" s="56">
        <v>774.8</v>
      </c>
      <c r="C1209" s="56">
        <v>111.9</v>
      </c>
      <c r="D1209" s="57">
        <f t="shared" si="241"/>
        <v>985.93299999999999</v>
      </c>
      <c r="E1209" s="57">
        <f t="shared" si="248"/>
        <v>968.5</v>
      </c>
      <c r="F1209" s="57">
        <v>125</v>
      </c>
      <c r="G1209" s="57">
        <f t="shared" si="242"/>
        <v>1100.18291604</v>
      </c>
      <c r="H1209" s="57">
        <f t="shared" si="243"/>
        <v>1078.6107019999999</v>
      </c>
      <c r="I1209" s="57">
        <v>109.4</v>
      </c>
      <c r="J1209" s="57">
        <f t="shared" si="244"/>
        <v>1230.642606224023</v>
      </c>
      <c r="K1209" s="57">
        <f t="shared" si="245"/>
        <v>1194.7986468194399</v>
      </c>
      <c r="L1209" s="57">
        <v>108.6</v>
      </c>
      <c r="M1209" s="57">
        <f t="shared" si="246"/>
        <v>1386.7127015453536</v>
      </c>
      <c r="N1209" s="57">
        <f t="shared" si="247"/>
        <v>1346.3230112090812</v>
      </c>
      <c r="O1209" s="57">
        <v>109.4</v>
      </c>
    </row>
    <row r="1210" spans="1:15" ht="18" customHeight="1">
      <c r="A1210" s="54" t="s">
        <v>1230</v>
      </c>
      <c r="B1210" s="56">
        <v>153.19999999999999</v>
      </c>
      <c r="C1210" s="56">
        <v>0</v>
      </c>
      <c r="D1210" s="57">
        <f t="shared" si="241"/>
        <v>193.84373615447487</v>
      </c>
      <c r="E1210" s="57">
        <f t="shared" si="248"/>
        <v>190.41624376667471</v>
      </c>
      <c r="F1210" s="57">
        <v>124.29258731506184</v>
      </c>
      <c r="G1210" s="57">
        <f t="shared" si="242"/>
        <v>217.49267196532077</v>
      </c>
      <c r="H1210" s="57">
        <f t="shared" si="243"/>
        <v>213.22810976992233</v>
      </c>
      <c r="I1210" s="57">
        <v>110</v>
      </c>
      <c r="J1210" s="57">
        <f t="shared" si="244"/>
        <v>245.07509262396277</v>
      </c>
      <c r="K1210" s="57">
        <f t="shared" si="245"/>
        <v>237.93698313006095</v>
      </c>
      <c r="L1210" s="57">
        <v>109.4</v>
      </c>
      <c r="M1210" s="57">
        <f t="shared" si="246"/>
        <v>273.63124241650695</v>
      </c>
      <c r="N1210" s="57">
        <f t="shared" si="247"/>
        <v>265.66140040437568</v>
      </c>
      <c r="O1210" s="57">
        <v>108.4</v>
      </c>
    </row>
    <row r="1211" spans="1:15" ht="45.75" customHeight="1">
      <c r="A1211" s="54" t="s">
        <v>1231</v>
      </c>
      <c r="B1211" s="56">
        <v>1235.9000000000001</v>
      </c>
      <c r="C1211" s="56">
        <v>185.4</v>
      </c>
      <c r="D1211" s="57">
        <f t="shared" si="241"/>
        <v>1472.031054</v>
      </c>
      <c r="E1211" s="57">
        <f t="shared" si="248"/>
        <v>1446.0030000000002</v>
      </c>
      <c r="F1211" s="58">
        <v>117</v>
      </c>
      <c r="G1211" s="57">
        <f t="shared" si="242"/>
        <v>1642.6100125375201</v>
      </c>
      <c r="H1211" s="57">
        <f t="shared" si="243"/>
        <v>1610.4019730760001</v>
      </c>
      <c r="I1211" s="57">
        <v>109.4</v>
      </c>
      <c r="J1211" s="57">
        <f t="shared" si="244"/>
        <v>1861.0771442050102</v>
      </c>
      <c r="K1211" s="57">
        <f t="shared" si="245"/>
        <v>1806.8710137912722</v>
      </c>
      <c r="L1211" s="57">
        <v>110</v>
      </c>
      <c r="M1211" s="57">
        <f t="shared" si="246"/>
        <v>2079.846762506309</v>
      </c>
      <c r="N1211" s="57">
        <f t="shared" si="247"/>
        <v>2019.268701462436</v>
      </c>
      <c r="O1211" s="57">
        <v>108.5</v>
      </c>
    </row>
    <row r="1212" spans="1:15" ht="30" customHeight="1">
      <c r="A1212" s="54" t="s">
        <v>1232</v>
      </c>
      <c r="B1212" s="56">
        <v>106</v>
      </c>
      <c r="C1212" s="56">
        <v>325.2</v>
      </c>
      <c r="D1212" s="57">
        <f t="shared" si="241"/>
        <v>127.9465156</v>
      </c>
      <c r="E1212" s="57">
        <f t="shared" si="248"/>
        <v>125.6842</v>
      </c>
      <c r="F1212" s="58">
        <v>118.57</v>
      </c>
      <c r="G1212" s="57">
        <f t="shared" si="242"/>
        <v>143.55599050320001</v>
      </c>
      <c r="H1212" s="57">
        <f t="shared" si="243"/>
        <v>140.74116716</v>
      </c>
      <c r="I1212" s="57">
        <v>110</v>
      </c>
      <c r="J1212" s="57">
        <f t="shared" si="244"/>
        <v>163.38825059121709</v>
      </c>
      <c r="K1212" s="57">
        <f t="shared" si="245"/>
        <v>158.629369506036</v>
      </c>
      <c r="L1212" s="57">
        <v>110.5</v>
      </c>
      <c r="M1212" s="57">
        <f t="shared" si="246"/>
        <v>184.95059802174001</v>
      </c>
      <c r="N1212" s="57">
        <f t="shared" si="247"/>
        <v>179.56368739974758</v>
      </c>
      <c r="O1212" s="57">
        <v>109.9</v>
      </c>
    </row>
    <row r="1213" spans="1:15" ht="18" customHeight="1">
      <c r="A1213" s="54" t="s">
        <v>1233</v>
      </c>
      <c r="B1213" s="56">
        <v>10.5</v>
      </c>
      <c r="C1213" s="56">
        <v>0</v>
      </c>
      <c r="D1213" s="57">
        <f t="shared" si="241"/>
        <v>12.506130000000001</v>
      </c>
      <c r="E1213" s="57">
        <f t="shared" si="248"/>
        <v>12.285</v>
      </c>
      <c r="F1213" s="58">
        <v>117</v>
      </c>
      <c r="G1213" s="57">
        <f t="shared" si="242"/>
        <v>14.095659123000001</v>
      </c>
      <c r="H1213" s="57">
        <f t="shared" si="243"/>
        <v>13.81927365</v>
      </c>
      <c r="I1213" s="57">
        <v>110.5</v>
      </c>
      <c r="J1213" s="57">
        <f t="shared" si="244"/>
        <v>15.92682619966893</v>
      </c>
      <c r="K1213" s="57">
        <f t="shared" si="245"/>
        <v>15.462938057931002</v>
      </c>
      <c r="L1213" s="57">
        <v>109.7</v>
      </c>
      <c r="M1213" s="57">
        <f t="shared" si="246"/>
        <v>17.995880191267918</v>
      </c>
      <c r="N1213" s="57">
        <f t="shared" si="247"/>
        <v>17.471728341036815</v>
      </c>
      <c r="O1213" s="57">
        <v>109.7</v>
      </c>
    </row>
    <row r="1214" spans="1:15" ht="30" customHeight="1">
      <c r="A1214" s="54" t="s">
        <v>1234</v>
      </c>
      <c r="B1214" s="56">
        <v>1352.2</v>
      </c>
      <c r="C1214" s="56">
        <v>119.7</v>
      </c>
      <c r="D1214" s="57">
        <f t="shared" si="241"/>
        <v>1658.7302179999999</v>
      </c>
      <c r="E1214" s="57">
        <f t="shared" si="248"/>
        <v>1629.4010000000001</v>
      </c>
      <c r="F1214" s="58">
        <v>120.5</v>
      </c>
      <c r="G1214" s="57">
        <f t="shared" si="242"/>
        <v>1856.0195901289201</v>
      </c>
      <c r="H1214" s="57">
        <f t="shared" si="243"/>
        <v>1819.627049146</v>
      </c>
      <c r="I1214" s="57">
        <v>109.7</v>
      </c>
      <c r="J1214" s="57">
        <f t="shared" si="244"/>
        <v>2102.8701956160667</v>
      </c>
      <c r="K1214" s="57">
        <f t="shared" si="245"/>
        <v>2041.6215491418122</v>
      </c>
      <c r="L1214" s="57">
        <v>110</v>
      </c>
      <c r="M1214" s="57">
        <f t="shared" si="246"/>
        <v>2358.7264123166738</v>
      </c>
      <c r="N1214" s="57">
        <f t="shared" si="247"/>
        <v>2290.0256430258969</v>
      </c>
      <c r="O1214" s="57">
        <v>108.9</v>
      </c>
    </row>
    <row r="1215" spans="1:15" ht="29.25" customHeight="1">
      <c r="A1215" s="54" t="s">
        <v>1235</v>
      </c>
      <c r="B1215" s="56">
        <v>1433</v>
      </c>
      <c r="C1215" s="56">
        <v>139.5</v>
      </c>
      <c r="D1215" s="57">
        <f t="shared" si="241"/>
        <v>1706.7889799999998</v>
      </c>
      <c r="E1215" s="57">
        <f t="shared" si="248"/>
        <v>1676.61</v>
      </c>
      <c r="F1215" s="58">
        <v>117</v>
      </c>
      <c r="G1215" s="57">
        <f t="shared" si="242"/>
        <v>1895.8670632044</v>
      </c>
      <c r="H1215" s="57">
        <f t="shared" si="243"/>
        <v>1858.69319922</v>
      </c>
      <c r="I1215" s="57">
        <v>108.9</v>
      </c>
      <c r="J1215" s="57">
        <f t="shared" si="244"/>
        <v>2157.7810979860883</v>
      </c>
      <c r="K1215" s="57">
        <f t="shared" si="245"/>
        <v>2094.9331048408621</v>
      </c>
      <c r="L1215" s="57">
        <v>110.5</v>
      </c>
      <c r="M1215" s="57">
        <f t="shared" si="246"/>
        <v>2413.6507805852784</v>
      </c>
      <c r="N1215" s="57">
        <f t="shared" si="247"/>
        <v>2343.3502724128916</v>
      </c>
      <c r="O1215" s="57">
        <v>108.6</v>
      </c>
    </row>
    <row r="1216" spans="1:15" ht="18" customHeight="1">
      <c r="A1216" s="54" t="s">
        <v>1236</v>
      </c>
      <c r="B1216" s="56">
        <v>582.79999999999995</v>
      </c>
      <c r="C1216" s="56">
        <v>164.2</v>
      </c>
      <c r="D1216" s="57">
        <f t="shared" si="241"/>
        <v>691.77660639999999</v>
      </c>
      <c r="E1216" s="57">
        <f t="shared" si="248"/>
        <v>679.54480000000001</v>
      </c>
      <c r="F1216" s="58">
        <v>116.6</v>
      </c>
      <c r="G1216" s="57">
        <f t="shared" si="242"/>
        <v>766.29478244140785</v>
      </c>
      <c r="H1216" s="57">
        <f t="shared" si="243"/>
        <v>751.26939455039985</v>
      </c>
      <c r="I1216" s="57">
        <v>108.6</v>
      </c>
      <c r="J1216" s="57">
        <f t="shared" si="244"/>
        <v>865.8441376283713</v>
      </c>
      <c r="K1216" s="57">
        <f t="shared" si="245"/>
        <v>840.62537633822444</v>
      </c>
      <c r="L1216" s="57">
        <v>109.7</v>
      </c>
      <c r="M1216" s="57">
        <f t="shared" si="246"/>
        <v>975.65049116240129</v>
      </c>
      <c r="N1216" s="57">
        <f t="shared" si="247"/>
        <v>947.23348656543817</v>
      </c>
      <c r="O1216" s="57">
        <v>109.4</v>
      </c>
    </row>
    <row r="1217" spans="1:15" ht="30" customHeight="1">
      <c r="A1217" s="54" t="s">
        <v>1237</v>
      </c>
      <c r="B1217" s="56">
        <v>1609</v>
      </c>
      <c r="C1217" s="56">
        <v>87.2</v>
      </c>
      <c r="D1217" s="57">
        <f t="shared" si="241"/>
        <v>1940.98497</v>
      </c>
      <c r="E1217" s="57">
        <f t="shared" si="248"/>
        <v>1906.665</v>
      </c>
      <c r="F1217" s="58">
        <v>118.5</v>
      </c>
      <c r="G1217" s="57">
        <f t="shared" si="242"/>
        <v>2171.8457223318001</v>
      </c>
      <c r="H1217" s="57">
        <f t="shared" si="243"/>
        <v>2129.2605120899998</v>
      </c>
      <c r="I1217" s="57">
        <v>109.7</v>
      </c>
      <c r="J1217" s="57">
        <f t="shared" si="244"/>
        <v>2436.0941913679103</v>
      </c>
      <c r="K1217" s="57">
        <f t="shared" si="245"/>
        <v>2365.1399916193304</v>
      </c>
      <c r="L1217" s="57">
        <v>108.9</v>
      </c>
      <c r="M1217" s="57">
        <f t="shared" si="246"/>
        <v>2760.0947188198425</v>
      </c>
      <c r="N1217" s="57">
        <f t="shared" si="247"/>
        <v>2679.7036105047014</v>
      </c>
      <c r="O1217" s="57">
        <v>110</v>
      </c>
    </row>
    <row r="1218" spans="1:15" ht="18" customHeight="1">
      <c r="A1218" s="54" t="s">
        <v>1238</v>
      </c>
      <c r="B1218" s="56">
        <v>742.7</v>
      </c>
      <c r="C1218" s="56">
        <v>208.4</v>
      </c>
      <c r="D1218" s="57">
        <f t="shared" si="241"/>
        <v>912.27237276000005</v>
      </c>
      <c r="E1218" s="57">
        <f t="shared" si="248"/>
        <v>896.14182000000005</v>
      </c>
      <c r="F1218" s="58">
        <v>120.66</v>
      </c>
      <c r="G1218" s="57">
        <f t="shared" si="242"/>
        <v>1013.3339062143529</v>
      </c>
      <c r="H1218" s="57">
        <f t="shared" si="243"/>
        <v>993.46461393564005</v>
      </c>
      <c r="I1218" s="57">
        <v>108.9</v>
      </c>
      <c r="J1218" s="57">
        <f t="shared" si="244"/>
        <v>1133.4950408132506</v>
      </c>
      <c r="K1218" s="57">
        <f t="shared" si="245"/>
        <v>1100.480622148787</v>
      </c>
      <c r="L1218" s="57">
        <v>108.6</v>
      </c>
      <c r="M1218" s="57">
        <f t="shared" si="246"/>
        <v>1290.087380701601</v>
      </c>
      <c r="N1218" s="57">
        <f t="shared" si="247"/>
        <v>1252.5120200986419</v>
      </c>
      <c r="O1218" s="57">
        <v>110.5</v>
      </c>
    </row>
    <row r="1219" spans="1:15" ht="30" customHeight="1">
      <c r="A1219" s="54" t="s">
        <v>1239</v>
      </c>
      <c r="B1219" s="56">
        <v>59.5</v>
      </c>
      <c r="C1219" s="56">
        <v>86.2</v>
      </c>
      <c r="D1219" s="57">
        <f t="shared" si="241"/>
        <v>75.895463000000007</v>
      </c>
      <c r="E1219" s="57">
        <f t="shared" si="248"/>
        <v>74.5535</v>
      </c>
      <c r="F1219" s="57">
        <v>125.3</v>
      </c>
      <c r="G1219" s="57">
        <f t="shared" si="242"/>
        <v>84.070922274360001</v>
      </c>
      <c r="H1219" s="57">
        <f t="shared" si="243"/>
        <v>82.422472818000003</v>
      </c>
      <c r="I1219" s="57">
        <v>108.6</v>
      </c>
      <c r="J1219" s="57">
        <f t="shared" si="244"/>
        <v>94.732796637194355</v>
      </c>
      <c r="K1219" s="57">
        <f t="shared" si="245"/>
        <v>91.973588968149855</v>
      </c>
      <c r="L1219" s="57">
        <v>109.4</v>
      </c>
      <c r="M1219" s="57">
        <f t="shared" si="246"/>
        <v>107.03953424833227</v>
      </c>
      <c r="N1219" s="57">
        <f t="shared" si="247"/>
        <v>103.92187791100221</v>
      </c>
      <c r="O1219" s="57">
        <v>109.7</v>
      </c>
    </row>
    <row r="1220" spans="1:15" ht="30" customHeight="1">
      <c r="A1220" s="54" t="s">
        <v>1240</v>
      </c>
      <c r="B1220" s="56">
        <v>504.1</v>
      </c>
      <c r="C1220" s="56">
        <v>114.9</v>
      </c>
      <c r="D1220" s="57">
        <f t="shared" si="241"/>
        <v>643.00677140000005</v>
      </c>
      <c r="E1220" s="57">
        <f t="shared" si="248"/>
        <v>631.63729999999998</v>
      </c>
      <c r="F1220" s="57">
        <v>125.3</v>
      </c>
      <c r="G1220" s="57">
        <f t="shared" si="242"/>
        <v>717.51839606983208</v>
      </c>
      <c r="H1220" s="57">
        <f t="shared" si="243"/>
        <v>703.44940791160013</v>
      </c>
      <c r="I1220" s="57">
        <v>109.4</v>
      </c>
      <c r="J1220" s="57">
        <f t="shared" si="244"/>
        <v>812.9483427471198</v>
      </c>
      <c r="K1220" s="57">
        <f t="shared" si="245"/>
        <v>789.27023567681533</v>
      </c>
      <c r="L1220" s="57">
        <v>110</v>
      </c>
      <c r="M1220" s="57">
        <f t="shared" si="246"/>
        <v>911.85976760916196</v>
      </c>
      <c r="N1220" s="57">
        <f t="shared" si="247"/>
        <v>885.30074525161353</v>
      </c>
      <c r="O1220" s="57">
        <v>108.9</v>
      </c>
    </row>
    <row r="1221" spans="1:15" ht="18" customHeight="1">
      <c r="A1221" s="54" t="s">
        <v>1241</v>
      </c>
      <c r="B1221" s="56">
        <v>200</v>
      </c>
      <c r="C1221" s="56">
        <v>0</v>
      </c>
      <c r="D1221" s="57">
        <f t="shared" si="241"/>
        <v>238.21200000000002</v>
      </c>
      <c r="E1221" s="57">
        <f t="shared" si="248"/>
        <v>234</v>
      </c>
      <c r="F1221" s="58">
        <v>117</v>
      </c>
      <c r="G1221" s="57">
        <f t="shared" si="242"/>
        <v>266.54493528</v>
      </c>
      <c r="H1221" s="57">
        <f t="shared" si="243"/>
        <v>261.31856400000004</v>
      </c>
      <c r="I1221" s="57">
        <v>109.7</v>
      </c>
      <c r="J1221" s="57">
        <f t="shared" si="244"/>
        <v>303.36811808893196</v>
      </c>
      <c r="K1221" s="57">
        <f t="shared" si="245"/>
        <v>294.5321534844</v>
      </c>
      <c r="L1221" s="57">
        <v>110.5</v>
      </c>
      <c r="M1221" s="57">
        <f t="shared" si="246"/>
        <v>339.3415095319175</v>
      </c>
      <c r="N1221" s="57">
        <f t="shared" si="247"/>
        <v>329.45777624458009</v>
      </c>
      <c r="O1221" s="57">
        <v>108.6</v>
      </c>
    </row>
    <row r="1222" spans="1:15" ht="18" customHeight="1">
      <c r="A1222" s="54" t="s">
        <v>1242</v>
      </c>
      <c r="B1222" s="56">
        <v>1784.5</v>
      </c>
      <c r="C1222" s="56">
        <v>276</v>
      </c>
      <c r="D1222" s="57">
        <f t="shared" si="241"/>
        <v>2153.9675196999997</v>
      </c>
      <c r="E1222" s="57">
        <f t="shared" si="248"/>
        <v>2115.8816499999998</v>
      </c>
      <c r="F1222" s="58">
        <v>118.57</v>
      </c>
      <c r="G1222" s="57">
        <f t="shared" si="242"/>
        <v>2392.584041532366</v>
      </c>
      <c r="H1222" s="57">
        <f t="shared" si="243"/>
        <v>2345.6706289532999</v>
      </c>
      <c r="I1222" s="57">
        <v>108.9</v>
      </c>
      <c r="J1222" s="57">
        <f t="shared" si="244"/>
        <v>2747.7631424978458</v>
      </c>
      <c r="K1222" s="57">
        <f t="shared" si="245"/>
        <v>2667.7312063085883</v>
      </c>
      <c r="L1222" s="57">
        <v>111.5</v>
      </c>
      <c r="M1222" s="57">
        <f t="shared" si="246"/>
        <v>3096.2344642294229</v>
      </c>
      <c r="N1222" s="57">
        <f t="shared" si="247"/>
        <v>3006.0528778926437</v>
      </c>
      <c r="O1222" s="57">
        <v>109.4</v>
      </c>
    </row>
    <row r="1223" spans="1:15" ht="18" customHeight="1">
      <c r="A1223" s="54" t="s">
        <v>1243</v>
      </c>
      <c r="B1223" s="56">
        <v>206.1</v>
      </c>
      <c r="C1223" s="56">
        <v>95.4</v>
      </c>
      <c r="D1223" s="57">
        <f t="shared" si="241"/>
        <v>245.47746599999999</v>
      </c>
      <c r="E1223" s="57">
        <f t="shared" si="248"/>
        <v>241.137</v>
      </c>
      <c r="F1223" s="58">
        <v>117</v>
      </c>
      <c r="G1223" s="57">
        <f t="shared" si="242"/>
        <v>271.92029863751998</v>
      </c>
      <c r="H1223" s="57">
        <f t="shared" si="243"/>
        <v>266.58852807599999</v>
      </c>
      <c r="I1223" s="57">
        <v>108.6</v>
      </c>
      <c r="J1223" s="57">
        <f t="shared" si="244"/>
        <v>308.0856983563101</v>
      </c>
      <c r="K1223" s="57">
        <f t="shared" si="245"/>
        <v>299.11232850127197</v>
      </c>
      <c r="L1223" s="57">
        <v>110</v>
      </c>
      <c r="M1223" s="57">
        <f t="shared" si="246"/>
        <v>349.0610962376993</v>
      </c>
      <c r="N1223" s="57">
        <f t="shared" si="247"/>
        <v>338.89426819194108</v>
      </c>
      <c r="O1223" s="57">
        <v>110</v>
      </c>
    </row>
    <row r="1224" spans="1:15" ht="18" customHeight="1">
      <c r="A1224" s="54" t="s">
        <v>1244</v>
      </c>
      <c r="B1224" s="56">
        <v>2632.4</v>
      </c>
      <c r="C1224" s="56">
        <v>141.6</v>
      </c>
      <c r="D1224" s="57">
        <f t="shared" si="241"/>
        <v>3229.1387559999998</v>
      </c>
      <c r="E1224" s="57">
        <f t="shared" si="248"/>
        <v>3172.0419999999999</v>
      </c>
      <c r="F1224" s="58">
        <v>120.5</v>
      </c>
      <c r="G1224" s="57">
        <f t="shared" si="242"/>
        <v>3603.3313550452799</v>
      </c>
      <c r="H1224" s="57">
        <f t="shared" si="243"/>
        <v>3532.6777990640003</v>
      </c>
      <c r="I1224" s="57">
        <v>109.4</v>
      </c>
      <c r="J1224" s="57">
        <f t="shared" si="244"/>
        <v>4101.1315817447849</v>
      </c>
      <c r="K1224" s="57">
        <f t="shared" si="245"/>
        <v>3981.6811473250341</v>
      </c>
      <c r="L1224" s="57">
        <v>110.5</v>
      </c>
      <c r="M1224" s="57">
        <f t="shared" si="246"/>
        <v>4667.7029097628265</v>
      </c>
      <c r="N1224" s="57">
        <f t="shared" si="247"/>
        <v>4531.7503978279874</v>
      </c>
      <c r="O1224" s="57">
        <v>110.5</v>
      </c>
    </row>
    <row r="1225" spans="1:15" ht="30" customHeight="1">
      <c r="A1225" s="54" t="s">
        <v>1245</v>
      </c>
      <c r="B1225" s="56">
        <v>288.3</v>
      </c>
      <c r="C1225" s="56">
        <v>212.3</v>
      </c>
      <c r="D1225" s="57">
        <f t="shared" si="241"/>
        <v>343.38259799999997</v>
      </c>
      <c r="E1225" s="57">
        <f t="shared" si="248"/>
        <v>337.31099999999998</v>
      </c>
      <c r="F1225" s="58">
        <v>117</v>
      </c>
      <c r="G1225" s="57">
        <f t="shared" si="242"/>
        <v>385.27527495599992</v>
      </c>
      <c r="H1225" s="57">
        <f t="shared" si="243"/>
        <v>377.72085779999992</v>
      </c>
      <c r="I1225" s="57">
        <v>110</v>
      </c>
      <c r="J1225" s="57">
        <f t="shared" si="244"/>
        <v>447.23139192167429</v>
      </c>
      <c r="K1225" s="57">
        <f t="shared" si="245"/>
        <v>434.20523487541192</v>
      </c>
      <c r="L1225" s="57">
        <v>112.7</v>
      </c>
      <c r="M1225" s="57">
        <f t="shared" si="246"/>
        <v>505.33122204621907</v>
      </c>
      <c r="N1225" s="57">
        <f t="shared" si="247"/>
        <v>490.61283693807673</v>
      </c>
      <c r="O1225" s="57">
        <v>109.7</v>
      </c>
    </row>
    <row r="1226" spans="1:15" ht="30.75" customHeight="1">
      <c r="A1226" s="54" t="s">
        <v>1246</v>
      </c>
      <c r="B1226" s="56">
        <v>0</v>
      </c>
      <c r="C1226" s="56">
        <v>0</v>
      </c>
      <c r="D1226" s="57">
        <f t="shared" si="241"/>
        <v>0</v>
      </c>
      <c r="E1226" s="57">
        <f t="shared" si="248"/>
        <v>0</v>
      </c>
      <c r="F1226" s="58">
        <v>116.6</v>
      </c>
      <c r="G1226" s="57">
        <f t="shared" si="242"/>
        <v>0</v>
      </c>
      <c r="H1226" s="57">
        <f t="shared" si="243"/>
        <v>0</v>
      </c>
      <c r="I1226" s="57">
        <v>0</v>
      </c>
      <c r="J1226" s="57">
        <f t="shared" si="244"/>
        <v>0</v>
      </c>
      <c r="K1226" s="57">
        <f t="shared" si="245"/>
        <v>0</v>
      </c>
      <c r="L1226" s="57">
        <v>0</v>
      </c>
      <c r="M1226" s="57">
        <f t="shared" si="246"/>
        <v>0</v>
      </c>
      <c r="N1226" s="57">
        <f t="shared" si="247"/>
        <v>0</v>
      </c>
      <c r="O1226" s="57">
        <v>0</v>
      </c>
    </row>
    <row r="1227" spans="1:15" ht="29.25" customHeight="1">
      <c r="A1227" s="54" t="s">
        <v>1247</v>
      </c>
      <c r="B1227" s="56">
        <v>126</v>
      </c>
      <c r="C1227" s="56">
        <v>0</v>
      </c>
      <c r="D1227" s="57">
        <f t="shared" si="241"/>
        <v>151.99758</v>
      </c>
      <c r="E1227" s="57">
        <f t="shared" si="248"/>
        <v>149.31</v>
      </c>
      <c r="F1227" s="58">
        <v>118.5</v>
      </c>
      <c r="G1227" s="57">
        <f t="shared" si="242"/>
        <v>170.54128475999997</v>
      </c>
      <c r="H1227" s="57">
        <f t="shared" si="243"/>
        <v>167.19733799999997</v>
      </c>
      <c r="I1227" s="57">
        <v>110</v>
      </c>
      <c r="J1227" s="57">
        <f t="shared" si="244"/>
        <v>194.10156324959397</v>
      </c>
      <c r="K1227" s="57">
        <f t="shared" si="245"/>
        <v>188.44811965979997</v>
      </c>
      <c r="L1227" s="57">
        <v>110.5</v>
      </c>
      <c r="M1227" s="57">
        <f t="shared" si="246"/>
        <v>217.11812661973079</v>
      </c>
      <c r="N1227" s="57">
        <f t="shared" si="247"/>
        <v>210.79429768905902</v>
      </c>
      <c r="O1227" s="57">
        <v>108.6</v>
      </c>
    </row>
    <row r="1228" spans="1:15" ht="39" customHeight="1">
      <c r="A1228" s="54" t="s">
        <v>1248</v>
      </c>
      <c r="B1228" s="56">
        <v>0.5</v>
      </c>
      <c r="C1228" s="56">
        <v>0</v>
      </c>
      <c r="D1228" s="57">
        <f t="shared" si="241"/>
        <v>0.61415939999999991</v>
      </c>
      <c r="E1228" s="57">
        <f t="shared" si="248"/>
        <v>0.60329999999999995</v>
      </c>
      <c r="F1228" s="58">
        <v>120.66</v>
      </c>
      <c r="G1228" s="57">
        <f t="shared" si="242"/>
        <v>0.69221905973999975</v>
      </c>
      <c r="H1228" s="57">
        <f t="shared" si="243"/>
        <v>0.67864613699999987</v>
      </c>
      <c r="I1228" s="57">
        <v>110.5</v>
      </c>
      <c r="J1228" s="57">
        <f t="shared" si="244"/>
        <v>0.78214523779082312</v>
      </c>
      <c r="K1228" s="57">
        <f t="shared" si="245"/>
        <v>0.75936430853477976</v>
      </c>
      <c r="L1228" s="57">
        <v>109.7</v>
      </c>
      <c r="M1228" s="57">
        <f t="shared" si="246"/>
        <v>0.88133689684745531</v>
      </c>
      <c r="N1228" s="57">
        <f t="shared" si="247"/>
        <v>0.85566689014316055</v>
      </c>
      <c r="O1228" s="57">
        <v>109.4</v>
      </c>
    </row>
    <row r="1229" spans="1:15" ht="18" customHeight="1">
      <c r="A1229" s="54" t="s">
        <v>1249</v>
      </c>
      <c r="B1229" s="56">
        <v>38.200000000000003</v>
      </c>
      <c r="C1229" s="56">
        <v>152.19999999999999</v>
      </c>
      <c r="D1229" s="57">
        <f t="shared" si="241"/>
        <v>47.053996000000005</v>
      </c>
      <c r="E1229" s="57">
        <f t="shared" si="248"/>
        <v>46.222000000000008</v>
      </c>
      <c r="F1229" s="57">
        <v>121</v>
      </c>
      <c r="G1229" s="57">
        <f t="shared" si="242"/>
        <v>52.650598284240004</v>
      </c>
      <c r="H1229" s="57">
        <f t="shared" si="243"/>
        <v>51.618233612000004</v>
      </c>
      <c r="I1229" s="57">
        <v>109.7</v>
      </c>
      <c r="J1229" s="57">
        <f t="shared" si="244"/>
        <v>59.056596577483496</v>
      </c>
      <c r="K1229" s="57">
        <f t="shared" si="245"/>
        <v>57.336501531537373</v>
      </c>
      <c r="L1229" s="57">
        <v>108.9</v>
      </c>
      <c r="M1229" s="57">
        <f t="shared" si="246"/>
        <v>66.911123922288809</v>
      </c>
      <c r="N1229" s="57">
        <f t="shared" si="247"/>
        <v>64.962256235231848</v>
      </c>
      <c r="O1229" s="57">
        <v>110</v>
      </c>
    </row>
    <row r="1230" spans="1:15" ht="30" customHeight="1">
      <c r="A1230" s="54" t="s">
        <v>1250</v>
      </c>
      <c r="B1230" s="56">
        <v>0</v>
      </c>
      <c r="C1230" s="56">
        <v>0</v>
      </c>
      <c r="D1230" s="57">
        <f t="shared" si="241"/>
        <v>0</v>
      </c>
      <c r="E1230" s="57">
        <f t="shared" si="248"/>
        <v>0</v>
      </c>
      <c r="F1230" s="57">
        <v>0</v>
      </c>
      <c r="G1230" s="57">
        <f t="shared" si="242"/>
        <v>0</v>
      </c>
      <c r="H1230" s="57">
        <f t="shared" si="243"/>
        <v>0</v>
      </c>
      <c r="I1230" s="57">
        <v>0</v>
      </c>
      <c r="J1230" s="57">
        <f t="shared" si="244"/>
        <v>0</v>
      </c>
      <c r="K1230" s="57">
        <f t="shared" si="245"/>
        <v>0</v>
      </c>
      <c r="L1230" s="57">
        <v>0</v>
      </c>
      <c r="M1230" s="57">
        <f t="shared" si="246"/>
        <v>0</v>
      </c>
      <c r="N1230" s="57">
        <f t="shared" si="247"/>
        <v>0</v>
      </c>
      <c r="O1230" s="57">
        <v>0</v>
      </c>
    </row>
    <row r="1231" spans="1:15" ht="18" customHeight="1">
      <c r="A1231" s="54" t="s">
        <v>1251</v>
      </c>
      <c r="B1231" s="56">
        <v>34.5</v>
      </c>
      <c r="C1231" s="56">
        <v>88</v>
      </c>
      <c r="D1231" s="57">
        <f t="shared" si="241"/>
        <v>41.793989999999994</v>
      </c>
      <c r="E1231" s="57">
        <f t="shared" si="248"/>
        <v>41.055</v>
      </c>
      <c r="F1231" s="57">
        <v>119</v>
      </c>
      <c r="G1231" s="57">
        <f t="shared" si="242"/>
        <v>46.296038602799996</v>
      </c>
      <c r="H1231" s="57">
        <f t="shared" si="243"/>
        <v>45.388273139999995</v>
      </c>
      <c r="I1231" s="57">
        <v>108.6</v>
      </c>
      <c r="J1231" s="57">
        <f t="shared" si="244"/>
        <v>52.167302218407094</v>
      </c>
      <c r="K1231" s="57">
        <f t="shared" si="245"/>
        <v>50.647866231463198</v>
      </c>
      <c r="L1231" s="57">
        <v>109.4</v>
      </c>
      <c r="M1231" s="57">
        <f t="shared" si="246"/>
        <v>58.944356449600356</v>
      </c>
      <c r="N1231" s="57">
        <f t="shared" si="247"/>
        <v>57.227530533592578</v>
      </c>
      <c r="O1231" s="57">
        <v>109.7</v>
      </c>
    </row>
    <row r="1232" spans="1:15" ht="18" customHeight="1">
      <c r="A1232" s="54" t="s">
        <v>1252</v>
      </c>
      <c r="B1232" s="56">
        <v>582067.69999999995</v>
      </c>
      <c r="C1232" s="56">
        <v>121.6</v>
      </c>
      <c r="D1232" s="57">
        <f t="shared" si="241"/>
        <v>705128.45313399995</v>
      </c>
      <c r="E1232" s="57">
        <f t="shared" si="248"/>
        <v>692660.56299999997</v>
      </c>
      <c r="F1232" s="57">
        <v>119</v>
      </c>
      <c r="G1232" s="57">
        <f t="shared" si="242"/>
        <v>788996.43134975806</v>
      </c>
      <c r="H1232" s="57">
        <f t="shared" si="243"/>
        <v>773525.91308799805</v>
      </c>
      <c r="I1232" s="57">
        <v>109.7</v>
      </c>
      <c r="J1232" s="57">
        <f t="shared" si="244"/>
        <v>893932.95671927603</v>
      </c>
      <c r="K1232" s="57">
        <f t="shared" si="245"/>
        <v>867896.07448473398</v>
      </c>
      <c r="L1232" s="57">
        <v>110</v>
      </c>
      <c r="M1232" s="57">
        <f t="shared" si="246"/>
        <v>1002697.7795633104</v>
      </c>
      <c r="N1232" s="57">
        <f t="shared" si="247"/>
        <v>973492.98986729165</v>
      </c>
      <c r="O1232" s="57">
        <v>108.9</v>
      </c>
    </row>
    <row r="1233" spans="1:15" ht="30" customHeight="1">
      <c r="A1233" s="54" t="s">
        <v>1253</v>
      </c>
      <c r="B1233" s="56">
        <v>99.9</v>
      </c>
      <c r="C1233" s="56">
        <v>116.6</v>
      </c>
      <c r="D1233" s="57">
        <f t="shared" si="241"/>
        <v>121.02085799999999</v>
      </c>
      <c r="E1233" s="57">
        <f t="shared" si="248"/>
        <v>118.881</v>
      </c>
      <c r="F1233" s="57">
        <v>119</v>
      </c>
      <c r="G1233" s="57">
        <f t="shared" si="242"/>
        <v>134.42754864924001</v>
      </c>
      <c r="H1233" s="57">
        <f t="shared" si="243"/>
        <v>131.79171436199999</v>
      </c>
      <c r="I1233" s="57">
        <v>108.9</v>
      </c>
      <c r="J1233" s="57">
        <f t="shared" si="244"/>
        <v>152.9987144951325</v>
      </c>
      <c r="K1233" s="57">
        <f t="shared" si="245"/>
        <v>148.54244125741022</v>
      </c>
      <c r="L1233" s="57">
        <v>110.5</v>
      </c>
      <c r="M1233" s="57">
        <f t="shared" si="246"/>
        <v>171.14130205996531</v>
      </c>
      <c r="N1233" s="57">
        <f t="shared" si="247"/>
        <v>166.15660394171388</v>
      </c>
      <c r="O1233" s="57">
        <v>108.6</v>
      </c>
    </row>
    <row r="1234" spans="1:15" ht="18" customHeight="1">
      <c r="A1234" s="54" t="s">
        <v>1254</v>
      </c>
      <c r="B1234" s="56">
        <v>170</v>
      </c>
      <c r="C1234" s="56">
        <v>105.5</v>
      </c>
      <c r="D1234" s="57">
        <f t="shared" si="241"/>
        <v>215.63275999999999</v>
      </c>
      <c r="E1234" s="57">
        <f t="shared" si="248"/>
        <v>211.82</v>
      </c>
      <c r="F1234" s="57">
        <v>124.6</v>
      </c>
      <c r="G1234" s="57">
        <f t="shared" si="242"/>
        <v>238.86072090719998</v>
      </c>
      <c r="H1234" s="57">
        <f t="shared" si="243"/>
        <v>234.17717735999997</v>
      </c>
      <c r="I1234" s="57">
        <v>108.6</v>
      </c>
      <c r="J1234" s="57">
        <f t="shared" si="244"/>
        <v>269.89111716025434</v>
      </c>
      <c r="K1234" s="57">
        <f t="shared" si="245"/>
        <v>262.03021083519837</v>
      </c>
      <c r="L1234" s="57">
        <v>109.7</v>
      </c>
      <c r="M1234" s="57">
        <f t="shared" si="246"/>
        <v>304.11870863851783</v>
      </c>
      <c r="N1234" s="57">
        <f t="shared" si="247"/>
        <v>295.26088217331829</v>
      </c>
      <c r="O1234" s="57">
        <v>109.4</v>
      </c>
    </row>
    <row r="1235" spans="1:15" ht="30" customHeight="1">
      <c r="A1235" s="54" t="s">
        <v>1255</v>
      </c>
      <c r="B1235" s="56">
        <v>47.5</v>
      </c>
      <c r="C1235" s="56">
        <v>77.7</v>
      </c>
      <c r="D1235" s="57">
        <f t="shared" si="241"/>
        <v>59.718424999999996</v>
      </c>
      <c r="E1235" s="57">
        <f t="shared" si="248"/>
        <v>58.662500000000001</v>
      </c>
      <c r="F1235" s="57">
        <v>123.5</v>
      </c>
      <c r="G1235" s="57">
        <f t="shared" si="242"/>
        <v>66.638596089000004</v>
      </c>
      <c r="H1235" s="57">
        <f t="shared" si="243"/>
        <v>65.331956950000006</v>
      </c>
      <c r="I1235" s="57">
        <v>109.4</v>
      </c>
      <c r="J1235" s="57">
        <f t="shared" si="244"/>
        <v>75.501529368836998</v>
      </c>
      <c r="K1235" s="57">
        <f t="shared" si="245"/>
        <v>73.302455697900001</v>
      </c>
      <c r="L1235" s="57">
        <v>110</v>
      </c>
      <c r="M1235" s="57">
        <f t="shared" si="246"/>
        <v>84.298967570893893</v>
      </c>
      <c r="N1235" s="57">
        <f t="shared" si="247"/>
        <v>81.843657835819315</v>
      </c>
      <c r="O1235" s="57">
        <v>108.4</v>
      </c>
    </row>
    <row r="1236" spans="1:15" ht="30" customHeight="1">
      <c r="A1236" s="54" t="s">
        <v>1256</v>
      </c>
      <c r="B1236" s="56">
        <v>1188.5999999999999</v>
      </c>
      <c r="C1236" s="56">
        <v>102.8</v>
      </c>
      <c r="D1236" s="57">
        <f t="shared" si="241"/>
        <v>1482.2436300000002</v>
      </c>
      <c r="E1236" s="57">
        <f t="shared" si="248"/>
        <v>1456.0350000000001</v>
      </c>
      <c r="F1236" s="57">
        <v>122.5</v>
      </c>
      <c r="G1236" s="57">
        <f t="shared" si="242"/>
        <v>1658.5416873522001</v>
      </c>
      <c r="H1236" s="57">
        <f t="shared" si="243"/>
        <v>1626.0212621100002</v>
      </c>
      <c r="I1236" s="57">
        <v>109.7</v>
      </c>
      <c r="J1236" s="57">
        <f t="shared" si="244"/>
        <v>1887.6692214599066</v>
      </c>
      <c r="K1236" s="57">
        <f t="shared" si="245"/>
        <v>1832.6885645241812</v>
      </c>
      <c r="L1236" s="57">
        <v>110.5</v>
      </c>
      <c r="M1236" s="57">
        <f t="shared" si="246"/>
        <v>2109.5647384425188</v>
      </c>
      <c r="N1236" s="57">
        <f t="shared" si="247"/>
        <v>2048.121105283999</v>
      </c>
      <c r="O1236" s="57">
        <v>108.5</v>
      </c>
    </row>
    <row r="1237" spans="1:15" ht="44.25" customHeight="1">
      <c r="A1237" s="54" t="s">
        <v>1257</v>
      </c>
      <c r="B1237" s="56">
        <v>515.4</v>
      </c>
      <c r="C1237" s="56">
        <v>204</v>
      </c>
      <c r="D1237" s="57">
        <f t="shared" si="241"/>
        <v>613.87232399999982</v>
      </c>
      <c r="E1237" s="57">
        <f t="shared" si="248"/>
        <v>603.01799999999992</v>
      </c>
      <c r="F1237" s="58">
        <v>117</v>
      </c>
      <c r="G1237" s="57">
        <f t="shared" si="242"/>
        <v>681.87710005271981</v>
      </c>
      <c r="H1237" s="57">
        <f t="shared" si="243"/>
        <v>668.50696083599973</v>
      </c>
      <c r="I1237" s="57">
        <v>108.9</v>
      </c>
      <c r="J1237" s="57">
        <f t="shared" si="244"/>
        <v>770.45975412056873</v>
      </c>
      <c r="K1237" s="57">
        <f t="shared" si="245"/>
        <v>748.01917875783374</v>
      </c>
      <c r="L1237" s="57">
        <v>109.7</v>
      </c>
      <c r="M1237" s="57">
        <f t="shared" si="246"/>
        <v>872.13732787186018</v>
      </c>
      <c r="N1237" s="57">
        <f t="shared" si="247"/>
        <v>846.73526977850497</v>
      </c>
      <c r="O1237" s="57">
        <v>109.9</v>
      </c>
    </row>
    <row r="1238" spans="1:15" ht="29.25" customHeight="1">
      <c r="A1238" s="54" t="s">
        <v>1258</v>
      </c>
      <c r="B1238" s="56">
        <v>3</v>
      </c>
      <c r="C1238" s="56">
        <v>4</v>
      </c>
      <c r="D1238" s="57">
        <f t="shared" si="241"/>
        <v>3.6211278</v>
      </c>
      <c r="E1238" s="57">
        <f t="shared" si="248"/>
        <v>3.5570999999999997</v>
      </c>
      <c r="F1238" s="58">
        <v>118.57</v>
      </c>
      <c r="G1238" s="57">
        <f t="shared" si="242"/>
        <v>4.0111956866160003</v>
      </c>
      <c r="H1238" s="57">
        <f t="shared" si="243"/>
        <v>3.9325447907999997</v>
      </c>
      <c r="I1238" s="57">
        <v>108.6</v>
      </c>
      <c r="J1238" s="57">
        <f t="shared" si="244"/>
        <v>4.4992378658065695</v>
      </c>
      <c r="K1238" s="57">
        <f t="shared" si="245"/>
        <v>4.3681921027248247</v>
      </c>
      <c r="L1238" s="57">
        <v>108.9</v>
      </c>
      <c r="M1238" s="57">
        <f t="shared" si="246"/>
        <v>5.0837338569535007</v>
      </c>
      <c r="N1238" s="57">
        <f t="shared" si="247"/>
        <v>4.9356639387898067</v>
      </c>
      <c r="O1238" s="57">
        <v>109.7</v>
      </c>
    </row>
    <row r="1239" spans="1:15" ht="18" customHeight="1">
      <c r="A1239" s="54" t="s">
        <v>1259</v>
      </c>
      <c r="B1239" s="56">
        <v>1</v>
      </c>
      <c r="C1239" s="56">
        <v>5.5</v>
      </c>
      <c r="D1239" s="57">
        <f t="shared" si="241"/>
        <v>1.19106</v>
      </c>
      <c r="E1239" s="57">
        <f t="shared" si="248"/>
        <v>1.17</v>
      </c>
      <c r="F1239" s="58">
        <v>117</v>
      </c>
      <c r="G1239" s="57">
        <f t="shared" si="242"/>
        <v>1.3290800328000001</v>
      </c>
      <c r="H1239" s="57">
        <f t="shared" si="243"/>
        <v>1.30301964</v>
      </c>
      <c r="I1239" s="57">
        <v>109.4</v>
      </c>
      <c r="J1239" s="57">
        <f t="shared" si="244"/>
        <v>1.486682343089424</v>
      </c>
      <c r="K1239" s="57">
        <f t="shared" si="245"/>
        <v>1.4433809156208</v>
      </c>
      <c r="L1239" s="57">
        <v>108.6</v>
      </c>
      <c r="M1239" s="57">
        <f t="shared" si="246"/>
        <v>1.6675669837731144</v>
      </c>
      <c r="N1239" s="57">
        <f t="shared" si="247"/>
        <v>1.6189970716243829</v>
      </c>
      <c r="O1239" s="57">
        <v>108.9</v>
      </c>
    </row>
    <row r="1240" spans="1:15" ht="30" customHeight="1">
      <c r="A1240" s="54" t="s">
        <v>1260</v>
      </c>
      <c r="B1240" s="56">
        <v>156.19999999999999</v>
      </c>
      <c r="C1240" s="56">
        <v>79.900000000000006</v>
      </c>
      <c r="D1240" s="57">
        <f t="shared" si="241"/>
        <v>191.60897799999995</v>
      </c>
      <c r="E1240" s="57">
        <f t="shared" si="248"/>
        <v>188.22099999999998</v>
      </c>
      <c r="F1240" s="58">
        <v>120.5</v>
      </c>
      <c r="G1240" s="57">
        <f t="shared" si="242"/>
        <v>214.98527331599996</v>
      </c>
      <c r="H1240" s="57">
        <f t="shared" si="243"/>
        <v>210.76987579999994</v>
      </c>
      <c r="I1240" s="57">
        <v>110</v>
      </c>
      <c r="J1240" s="57">
        <f t="shared" si="244"/>
        <v>242.24970567793508</v>
      </c>
      <c r="K1240" s="57">
        <f t="shared" si="245"/>
        <v>235.19388900770397</v>
      </c>
      <c r="L1240" s="57">
        <v>109.4</v>
      </c>
      <c r="M1240" s="57">
        <f t="shared" si="246"/>
        <v>270.97567577722464</v>
      </c>
      <c r="N1240" s="57">
        <f t="shared" si="247"/>
        <v>263.08318036623751</v>
      </c>
      <c r="O1240" s="57">
        <v>108.6</v>
      </c>
    </row>
    <row r="1241" spans="1:15" ht="30" customHeight="1">
      <c r="A1241" s="54" t="s">
        <v>1261</v>
      </c>
      <c r="B1241" s="56">
        <v>265.7</v>
      </c>
      <c r="C1241" s="56">
        <v>147.4</v>
      </c>
      <c r="D1241" s="57">
        <f t="shared" si="241"/>
        <v>316.46464199999997</v>
      </c>
      <c r="E1241" s="57">
        <f t="shared" si="248"/>
        <v>310.86899999999997</v>
      </c>
      <c r="F1241" s="58">
        <v>117</v>
      </c>
      <c r="G1241" s="57">
        <f t="shared" si="242"/>
        <v>353.13656471495995</v>
      </c>
      <c r="H1241" s="57">
        <f t="shared" si="243"/>
        <v>346.212318348</v>
      </c>
      <c r="I1241" s="57">
        <v>109.4</v>
      </c>
      <c r="J1241" s="57">
        <f t="shared" si="244"/>
        <v>400.10372782204962</v>
      </c>
      <c r="K1241" s="57">
        <f t="shared" si="245"/>
        <v>388.45022118645596</v>
      </c>
      <c r="L1241" s="57">
        <v>110</v>
      </c>
      <c r="M1241" s="57">
        <f t="shared" si="246"/>
        <v>450.84488258444202</v>
      </c>
      <c r="N1241" s="57">
        <f t="shared" si="247"/>
        <v>437.71347823732236</v>
      </c>
      <c r="O1241" s="57">
        <v>109.4</v>
      </c>
    </row>
    <row r="1242" spans="1:15" ht="39" customHeight="1">
      <c r="A1242" s="54" t="s">
        <v>1262</v>
      </c>
      <c r="B1242" s="56">
        <v>380.3</v>
      </c>
      <c r="C1242" s="56">
        <v>107.6</v>
      </c>
      <c r="D1242" s="57">
        <f t="shared" si="241"/>
        <v>451.41153639999987</v>
      </c>
      <c r="E1242" s="57">
        <f t="shared" si="248"/>
        <v>443.42979999999994</v>
      </c>
      <c r="F1242" s="58">
        <v>116.6</v>
      </c>
      <c r="G1242" s="57">
        <f t="shared" si="242"/>
        <v>506.48374384079989</v>
      </c>
      <c r="H1242" s="57">
        <f t="shared" si="243"/>
        <v>496.55269003999985</v>
      </c>
      <c r="I1242" s="57">
        <v>110</v>
      </c>
      <c r="J1242" s="57">
        <f t="shared" si="244"/>
        <v>576.45447305240646</v>
      </c>
      <c r="K1242" s="57">
        <f t="shared" si="245"/>
        <v>559.66453694408392</v>
      </c>
      <c r="L1242" s="57">
        <v>110.5</v>
      </c>
      <c r="M1242" s="57">
        <f t="shared" si="246"/>
        <v>653.12291796837644</v>
      </c>
      <c r="N1242" s="57">
        <f t="shared" si="247"/>
        <v>634.09992035764708</v>
      </c>
      <c r="O1242" s="57">
        <v>110</v>
      </c>
    </row>
    <row r="1243" spans="1:15" ht="18" customHeight="1">
      <c r="A1243" s="54" t="s">
        <v>1263</v>
      </c>
      <c r="B1243" s="56">
        <v>39.200000000000003</v>
      </c>
      <c r="C1243" s="56">
        <v>110.4</v>
      </c>
      <c r="D1243" s="57">
        <f t="shared" si="241"/>
        <v>47.288136000000002</v>
      </c>
      <c r="E1243" s="57">
        <f t="shared" si="248"/>
        <v>46.452000000000005</v>
      </c>
      <c r="F1243" s="58">
        <v>118.5</v>
      </c>
      <c r="G1243" s="57">
        <f t="shared" si="242"/>
        <v>53.298458085600004</v>
      </c>
      <c r="H1243" s="57">
        <f t="shared" si="243"/>
        <v>52.253390280000005</v>
      </c>
      <c r="I1243" s="57">
        <v>110.5</v>
      </c>
      <c r="J1243" s="57">
        <f t="shared" si="244"/>
        <v>61.210614188407327</v>
      </c>
      <c r="K1243" s="57">
        <f t="shared" si="245"/>
        <v>59.427780765444005</v>
      </c>
      <c r="L1243" s="57">
        <v>111.5</v>
      </c>
      <c r="M1243" s="57">
        <f t="shared" si="246"/>
        <v>69.666860538535801</v>
      </c>
      <c r="N1243" s="57">
        <f t="shared" si="247"/>
        <v>67.637728678190101</v>
      </c>
      <c r="O1243" s="57">
        <v>110.5</v>
      </c>
    </row>
    <row r="1244" spans="1:15" ht="30" customHeight="1">
      <c r="A1244" s="54" t="s">
        <v>1264</v>
      </c>
      <c r="B1244" s="56">
        <v>95.4</v>
      </c>
      <c r="C1244" s="56">
        <v>120.6</v>
      </c>
      <c r="D1244" s="57">
        <f t="shared" si="241"/>
        <v>117.18161351999998</v>
      </c>
      <c r="E1244" s="57">
        <f t="shared" si="248"/>
        <v>115.10964</v>
      </c>
      <c r="F1244" s="58">
        <v>120.66</v>
      </c>
      <c r="G1244" s="57">
        <f t="shared" si="242"/>
        <v>131.11919463206877</v>
      </c>
      <c r="H1244" s="57">
        <f t="shared" si="243"/>
        <v>128.54823003143997</v>
      </c>
      <c r="I1244" s="57">
        <v>109.7</v>
      </c>
      <c r="J1244" s="57">
        <f t="shared" si="244"/>
        <v>148.55804751813392</v>
      </c>
      <c r="K1244" s="57">
        <f t="shared" si="245"/>
        <v>144.23111409527564</v>
      </c>
      <c r="L1244" s="57">
        <v>110</v>
      </c>
      <c r="M1244" s="57">
        <f t="shared" si="246"/>
        <v>167.85722347121472</v>
      </c>
      <c r="N1244" s="57">
        <f t="shared" si="247"/>
        <v>162.96817812739292</v>
      </c>
      <c r="O1244" s="57">
        <v>109.7</v>
      </c>
    </row>
    <row r="1245" spans="1:15" ht="30" customHeight="1">
      <c r="A1245" s="54" t="s">
        <v>1265</v>
      </c>
      <c r="B1245" s="56">
        <v>77</v>
      </c>
      <c r="C1245" s="56">
        <v>64.400000000000006</v>
      </c>
      <c r="D1245" s="57">
        <f t="shared" si="241"/>
        <v>96.80671000000001</v>
      </c>
      <c r="E1245" s="57">
        <f t="shared" si="248"/>
        <v>95.094999999999999</v>
      </c>
      <c r="F1245" s="57">
        <v>123.5</v>
      </c>
      <c r="G1245" s="57">
        <f t="shared" si="242"/>
        <v>107.53095733380002</v>
      </c>
      <c r="H1245" s="57">
        <f t="shared" si="243"/>
        <v>105.42250719000002</v>
      </c>
      <c r="I1245" s="57">
        <v>108.9</v>
      </c>
      <c r="J1245" s="57">
        <f t="shared" si="244"/>
        <v>122.38635908946449</v>
      </c>
      <c r="K1245" s="57">
        <f t="shared" si="245"/>
        <v>118.82170785384902</v>
      </c>
      <c r="L1245" s="57">
        <v>110.5</v>
      </c>
      <c r="M1245" s="57">
        <f t="shared" si="246"/>
        <v>137.27710739987967</v>
      </c>
      <c r="N1245" s="57">
        <f t="shared" si="247"/>
        <v>133.27874504842686</v>
      </c>
      <c r="O1245" s="57">
        <v>108.9</v>
      </c>
    </row>
    <row r="1246" spans="1:15" ht="29.25" customHeight="1">
      <c r="A1246" s="54" t="s">
        <v>1266</v>
      </c>
      <c r="B1246" s="56">
        <v>461.9</v>
      </c>
      <c r="C1246" s="56">
        <v>171.1</v>
      </c>
      <c r="D1246" s="57">
        <f t="shared" si="241"/>
        <v>576.01239499999997</v>
      </c>
      <c r="E1246" s="57">
        <f t="shared" si="248"/>
        <v>565.82749999999999</v>
      </c>
      <c r="F1246" s="57">
        <v>122.5</v>
      </c>
      <c r="G1246" s="57">
        <f t="shared" si="242"/>
        <v>638.06045018939994</v>
      </c>
      <c r="H1246" s="57">
        <f t="shared" si="243"/>
        <v>625.54946096999993</v>
      </c>
      <c r="I1246" s="57">
        <v>108.6</v>
      </c>
      <c r="J1246" s="57">
        <f t="shared" si="244"/>
        <v>722.92249006459008</v>
      </c>
      <c r="K1246" s="57">
        <f t="shared" si="245"/>
        <v>701.86649520833987</v>
      </c>
      <c r="L1246" s="57">
        <v>110</v>
      </c>
      <c r="M1246" s="57">
        <f t="shared" si="246"/>
        <v>808.64663893644911</v>
      </c>
      <c r="N1246" s="57">
        <f t="shared" si="247"/>
        <v>785.09382421014482</v>
      </c>
      <c r="O1246" s="57">
        <v>108.6</v>
      </c>
    </row>
    <row r="1247" spans="1:15" ht="30" customHeight="1">
      <c r="A1247" s="54" t="s">
        <v>1267</v>
      </c>
      <c r="B1247" s="56">
        <v>446.2</v>
      </c>
      <c r="C1247" s="56">
        <v>145.19999999999999</v>
      </c>
      <c r="D1247" s="57">
        <f t="shared" si="241"/>
        <v>572.78604759999996</v>
      </c>
      <c r="E1247" s="57">
        <f t="shared" si="248"/>
        <v>562.65819999999997</v>
      </c>
      <c r="F1247" s="57">
        <v>126.1</v>
      </c>
      <c r="G1247" s="57">
        <f t="shared" si="242"/>
        <v>640.91322010154397</v>
      </c>
      <c r="H1247" s="57">
        <f t="shared" si="243"/>
        <v>628.34629421720001</v>
      </c>
      <c r="I1247" s="57">
        <v>109.7</v>
      </c>
      <c r="J1247" s="57">
        <f t="shared" si="244"/>
        <v>729.45538145857222</v>
      </c>
      <c r="K1247" s="57">
        <f t="shared" si="245"/>
        <v>708.20910821220605</v>
      </c>
      <c r="L1247" s="57">
        <v>110.5</v>
      </c>
      <c r="M1247" s="57">
        <f t="shared" si="246"/>
        <v>821.96491293514828</v>
      </c>
      <c r="N1247" s="57">
        <f t="shared" si="247"/>
        <v>798.02418731567798</v>
      </c>
      <c r="O1247" s="57">
        <v>109.4</v>
      </c>
    </row>
    <row r="1248" spans="1:15" ht="30" customHeight="1">
      <c r="A1248" s="54" t="s">
        <v>1268</v>
      </c>
      <c r="B1248" s="56">
        <v>164.9</v>
      </c>
      <c r="C1248" s="56">
        <v>132.69999999999999</v>
      </c>
      <c r="D1248" s="57">
        <f t="shared" si="241"/>
        <v>208.99590899999998</v>
      </c>
      <c r="E1248" s="57">
        <f t="shared" si="248"/>
        <v>205.3005</v>
      </c>
      <c r="F1248" s="57">
        <v>124.5</v>
      </c>
      <c r="G1248" s="57">
        <f t="shared" si="242"/>
        <v>232.14847579901999</v>
      </c>
      <c r="H1248" s="57">
        <f t="shared" si="243"/>
        <v>227.59654490099999</v>
      </c>
      <c r="I1248" s="57">
        <v>108.9</v>
      </c>
      <c r="J1248" s="57">
        <f t="shared" si="244"/>
        <v>262.30688429007068</v>
      </c>
      <c r="K1248" s="57">
        <f t="shared" si="245"/>
        <v>254.66687795152495</v>
      </c>
      <c r="L1248" s="57">
        <v>109.7</v>
      </c>
      <c r="M1248" s="57">
        <f t="shared" si="246"/>
        <v>297.19369990065013</v>
      </c>
      <c r="N1248" s="57">
        <f t="shared" si="247"/>
        <v>288.53757271907779</v>
      </c>
      <c r="O1248" s="57">
        <v>110</v>
      </c>
    </row>
    <row r="1249" spans="1:15" ht="18" customHeight="1">
      <c r="A1249" s="54" t="s">
        <v>1269</v>
      </c>
      <c r="B1249" s="56">
        <v>0</v>
      </c>
      <c r="C1249" s="56">
        <v>0</v>
      </c>
      <c r="D1249" s="57">
        <f t="shared" si="241"/>
        <v>0</v>
      </c>
      <c r="E1249" s="57">
        <f t="shared" si="248"/>
        <v>0</v>
      </c>
      <c r="F1249" s="57">
        <v>0</v>
      </c>
      <c r="G1249" s="57">
        <f t="shared" si="242"/>
        <v>0</v>
      </c>
      <c r="H1249" s="57">
        <f t="shared" si="243"/>
        <v>0</v>
      </c>
      <c r="I1249" s="57">
        <v>0</v>
      </c>
      <c r="J1249" s="57">
        <f t="shared" si="244"/>
        <v>0</v>
      </c>
      <c r="K1249" s="57">
        <f t="shared" si="245"/>
        <v>0</v>
      </c>
      <c r="L1249" s="57">
        <v>0</v>
      </c>
      <c r="M1249" s="57">
        <f t="shared" si="246"/>
        <v>0</v>
      </c>
      <c r="N1249" s="57">
        <f t="shared" si="247"/>
        <v>0</v>
      </c>
      <c r="O1249" s="57">
        <v>0</v>
      </c>
    </row>
    <row r="1250" spans="1:15" ht="18" customHeight="1">
      <c r="A1250" s="54" t="s">
        <v>1270</v>
      </c>
      <c r="B1250" s="56">
        <v>115.2</v>
      </c>
      <c r="C1250" s="56">
        <v>106.4</v>
      </c>
      <c r="D1250" s="57">
        <f t="shared" si="241"/>
        <v>147.41291520000001</v>
      </c>
      <c r="E1250" s="57">
        <f t="shared" si="248"/>
        <v>144.80640000000002</v>
      </c>
      <c r="F1250" s="57">
        <v>125.7</v>
      </c>
      <c r="G1250" s="57">
        <f t="shared" si="242"/>
        <v>164.49512381337604</v>
      </c>
      <c r="H1250" s="57">
        <f t="shared" si="243"/>
        <v>161.26972922880003</v>
      </c>
      <c r="I1250" s="57">
        <v>109.4</v>
      </c>
      <c r="J1250" s="57">
        <f t="shared" si="244"/>
        <v>184.00095559516615</v>
      </c>
      <c r="K1250" s="57">
        <f t="shared" si="245"/>
        <v>178.64170446132638</v>
      </c>
      <c r="L1250" s="57">
        <v>108.6</v>
      </c>
      <c r="M1250" s="57">
        <f t="shared" si="246"/>
        <v>207.90451973653421</v>
      </c>
      <c r="N1250" s="57">
        <f t="shared" si="247"/>
        <v>201.84904828789729</v>
      </c>
      <c r="O1250" s="57">
        <v>109.7</v>
      </c>
    </row>
    <row r="1251" spans="1:15" ht="30" customHeight="1">
      <c r="A1251" s="54" t="s">
        <v>1271</v>
      </c>
      <c r="B1251" s="56">
        <v>615.29999999999995</v>
      </c>
      <c r="C1251" s="56">
        <v>119.1</v>
      </c>
      <c r="D1251" s="57">
        <f t="shared" si="241"/>
        <v>784.84837619999996</v>
      </c>
      <c r="E1251" s="57">
        <f t="shared" si="248"/>
        <v>770.97089999999992</v>
      </c>
      <c r="F1251" s="57">
        <v>125.3</v>
      </c>
      <c r="G1251" s="57">
        <f t="shared" si="242"/>
        <v>878.19824206522787</v>
      </c>
      <c r="H1251" s="57">
        <f t="shared" si="243"/>
        <v>860.97866869139989</v>
      </c>
      <c r="I1251" s="57">
        <v>109.7</v>
      </c>
      <c r="J1251" s="57">
        <f t="shared" si="244"/>
        <v>989.57134312394021</v>
      </c>
      <c r="K1251" s="57">
        <f t="shared" si="245"/>
        <v>960.74887681935934</v>
      </c>
      <c r="L1251" s="57">
        <v>109.4</v>
      </c>
      <c r="M1251" s="57">
        <f t="shared" si="246"/>
        <v>1109.9724884418301</v>
      </c>
      <c r="N1251" s="57">
        <f t="shared" si="247"/>
        <v>1077.6431926619709</v>
      </c>
      <c r="O1251" s="57">
        <v>108.9</v>
      </c>
    </row>
    <row r="1252" spans="1:15" ht="29.25" customHeight="1">
      <c r="A1252" s="54" t="s">
        <v>1272</v>
      </c>
      <c r="B1252" s="56">
        <v>119.9</v>
      </c>
      <c r="C1252" s="56">
        <v>101.6</v>
      </c>
      <c r="D1252" s="57">
        <f t="shared" si="241"/>
        <v>147.69042200000001</v>
      </c>
      <c r="E1252" s="57">
        <f t="shared" si="248"/>
        <v>145.07900000000001</v>
      </c>
      <c r="F1252" s="57">
        <v>121</v>
      </c>
      <c r="G1252" s="57">
        <f t="shared" si="242"/>
        <v>164.05156694916005</v>
      </c>
      <c r="H1252" s="57">
        <f t="shared" si="243"/>
        <v>160.83486955800004</v>
      </c>
      <c r="I1252" s="57">
        <v>108.9</v>
      </c>
      <c r="J1252" s="57">
        <f t="shared" si="244"/>
        <v>185.8704253533983</v>
      </c>
      <c r="K1252" s="57">
        <f t="shared" si="245"/>
        <v>180.45672364407605</v>
      </c>
      <c r="L1252" s="57">
        <v>110</v>
      </c>
      <c r="M1252" s="57">
        <f t="shared" si="246"/>
        <v>207.91094039180425</v>
      </c>
      <c r="N1252" s="57">
        <f t="shared" si="247"/>
        <v>201.85528193379054</v>
      </c>
      <c r="O1252" s="57">
        <v>108.6</v>
      </c>
    </row>
    <row r="1253" spans="1:15" ht="30" customHeight="1">
      <c r="A1253" s="54" t="s">
        <v>1273</v>
      </c>
      <c r="B1253" s="56">
        <v>2179</v>
      </c>
      <c r="C1253" s="56">
        <v>0</v>
      </c>
      <c r="D1253" s="57">
        <f t="shared" ref="D1253:D1277" si="249">E1253*101.8/100</f>
        <v>2928.0530400000002</v>
      </c>
      <c r="E1253" s="57">
        <f t="shared" si="248"/>
        <v>2876.28</v>
      </c>
      <c r="F1253" s="57">
        <v>132</v>
      </c>
      <c r="G1253" s="57">
        <f t="shared" ref="G1253:G1277" si="250">H1253*102/100</f>
        <v>3243.4629134687998</v>
      </c>
      <c r="H1253" s="57">
        <f t="shared" ref="H1253:H1277" si="251">D1253*I1253/100</f>
        <v>3179.8656014399999</v>
      </c>
      <c r="I1253" s="57">
        <v>108.6</v>
      </c>
      <c r="J1253" s="57">
        <f t="shared" ref="J1253:J1277" si="252">K1253*103/100</f>
        <v>3691.547314964514</v>
      </c>
      <c r="K1253" s="57">
        <f t="shared" ref="K1253:K1277" si="253">G1253*L1253/100</f>
        <v>3584.0265193830237</v>
      </c>
      <c r="L1253" s="57">
        <v>110.5</v>
      </c>
      <c r="M1253" s="57">
        <f t="shared" ref="M1253:M1277" si="254">N1253*103/100</f>
        <v>4159.7093454483138</v>
      </c>
      <c r="N1253" s="57">
        <f t="shared" ref="N1253:N1277" si="255">J1253*O1253/100</f>
        <v>4038.5527625711784</v>
      </c>
      <c r="O1253" s="57">
        <v>109.4</v>
      </c>
    </row>
    <row r="1254" spans="1:15" ht="30" customHeight="1">
      <c r="A1254" s="54" t="s">
        <v>1274</v>
      </c>
      <c r="B1254" s="56">
        <v>16.8</v>
      </c>
      <c r="C1254" s="56">
        <v>93.9</v>
      </c>
      <c r="D1254" s="57">
        <f t="shared" si="249"/>
        <v>20.351856000000002</v>
      </c>
      <c r="E1254" s="57">
        <f t="shared" ref="E1254:E1277" si="256">B1254*F1254/100</f>
        <v>19.992000000000001</v>
      </c>
      <c r="F1254" s="57">
        <v>119</v>
      </c>
      <c r="G1254" s="57">
        <f t="shared" si="250"/>
        <v>22.710229073280001</v>
      </c>
      <c r="H1254" s="57">
        <f t="shared" si="251"/>
        <v>22.264930464000003</v>
      </c>
      <c r="I1254" s="57">
        <v>109.4</v>
      </c>
      <c r="J1254" s="57">
        <f t="shared" si="252"/>
        <v>25.660514932189809</v>
      </c>
      <c r="K1254" s="57">
        <f t="shared" si="253"/>
        <v>24.913121293388162</v>
      </c>
      <c r="L1254" s="57">
        <v>109.7</v>
      </c>
      <c r="M1254" s="57">
        <f t="shared" si="254"/>
        <v>29.073363418171056</v>
      </c>
      <c r="N1254" s="57">
        <f t="shared" si="255"/>
        <v>28.226566425408791</v>
      </c>
      <c r="O1254" s="57">
        <v>110</v>
      </c>
    </row>
    <row r="1255" spans="1:15" ht="30" customHeight="1">
      <c r="A1255" s="54" t="s">
        <v>1275</v>
      </c>
      <c r="B1255" s="56">
        <v>324.10000000000002</v>
      </c>
      <c r="C1255" s="56">
        <v>266.3</v>
      </c>
      <c r="D1255" s="57">
        <f t="shared" si="249"/>
        <v>392.62122200000005</v>
      </c>
      <c r="E1255" s="57">
        <f t="shared" si="256"/>
        <v>385.67900000000003</v>
      </c>
      <c r="F1255" s="57">
        <v>119</v>
      </c>
      <c r="G1255" s="57">
        <f t="shared" si="250"/>
        <v>440.52101108400007</v>
      </c>
      <c r="H1255" s="57">
        <f t="shared" si="251"/>
        <v>431.88334420000007</v>
      </c>
      <c r="I1255" s="57">
        <v>110</v>
      </c>
      <c r="J1255" s="57">
        <f t="shared" si="252"/>
        <v>499.11030555817206</v>
      </c>
      <c r="K1255" s="57">
        <f t="shared" si="253"/>
        <v>484.57311219240006</v>
      </c>
      <c r="L1255" s="57">
        <v>110</v>
      </c>
      <c r="M1255" s="57">
        <f t="shared" si="254"/>
        <v>568.06239427103355</v>
      </c>
      <c r="N1255" s="57">
        <f t="shared" si="255"/>
        <v>551.51688764178016</v>
      </c>
      <c r="O1255" s="57">
        <v>110.5</v>
      </c>
    </row>
    <row r="1256" spans="1:15" ht="30" customHeight="1">
      <c r="A1256" s="54" t="s">
        <v>1276</v>
      </c>
      <c r="B1256" s="56">
        <v>85.8</v>
      </c>
      <c r="C1256" s="56">
        <v>95.1</v>
      </c>
      <c r="D1256" s="57">
        <f t="shared" si="249"/>
        <v>108.63834285048543</v>
      </c>
      <c r="E1256" s="57">
        <f t="shared" si="256"/>
        <v>106.71742912621359</v>
      </c>
      <c r="F1256" s="57">
        <v>124.37928802588996</v>
      </c>
      <c r="G1256" s="57">
        <f t="shared" si="250"/>
        <v>121.78140956853717</v>
      </c>
      <c r="H1256" s="57">
        <f t="shared" si="251"/>
        <v>119.39353879268349</v>
      </c>
      <c r="I1256" s="57">
        <v>109.9</v>
      </c>
      <c r="J1256" s="57">
        <f t="shared" si="252"/>
        <v>138.60551130043058</v>
      </c>
      <c r="K1256" s="57">
        <f t="shared" si="253"/>
        <v>134.56845757323356</v>
      </c>
      <c r="L1256" s="57">
        <v>110.5</v>
      </c>
      <c r="M1256" s="57">
        <f t="shared" si="254"/>
        <v>156.6117532734695</v>
      </c>
      <c r="N1256" s="57">
        <f t="shared" si="255"/>
        <v>152.05024589657233</v>
      </c>
      <c r="O1256" s="57">
        <v>109.7</v>
      </c>
    </row>
    <row r="1257" spans="1:15" ht="18" customHeight="1">
      <c r="A1257" s="54" t="s">
        <v>1277</v>
      </c>
      <c r="B1257" s="56">
        <v>235</v>
      </c>
      <c r="C1257" s="56">
        <v>113.3</v>
      </c>
      <c r="D1257" s="57">
        <f t="shared" si="249"/>
        <v>298.08058</v>
      </c>
      <c r="E1257" s="57">
        <f t="shared" si="256"/>
        <v>292.81</v>
      </c>
      <c r="F1257" s="57">
        <v>124.6</v>
      </c>
      <c r="G1257" s="57">
        <f t="shared" si="250"/>
        <v>332.62215761039994</v>
      </c>
      <c r="H1257" s="57">
        <f t="shared" si="251"/>
        <v>326.10015451999999</v>
      </c>
      <c r="I1257" s="57">
        <v>109.4</v>
      </c>
      <c r="J1257" s="57">
        <f t="shared" si="252"/>
        <v>375.83310210556704</v>
      </c>
      <c r="K1257" s="57">
        <f t="shared" si="253"/>
        <v>364.88650689860873</v>
      </c>
      <c r="L1257" s="57">
        <v>109.7</v>
      </c>
      <c r="M1257" s="57">
        <f t="shared" si="254"/>
        <v>421.56071563875145</v>
      </c>
      <c r="N1257" s="57">
        <f t="shared" si="255"/>
        <v>409.28224819296253</v>
      </c>
      <c r="O1257" s="57">
        <v>108.9</v>
      </c>
    </row>
    <row r="1258" spans="1:15" ht="39" customHeight="1">
      <c r="A1258" s="54" t="s">
        <v>1278</v>
      </c>
      <c r="B1258" s="56">
        <v>0</v>
      </c>
      <c r="C1258" s="56">
        <v>0</v>
      </c>
      <c r="D1258" s="57">
        <f t="shared" si="249"/>
        <v>0</v>
      </c>
      <c r="E1258" s="57">
        <f t="shared" si="256"/>
        <v>0</v>
      </c>
      <c r="F1258" s="57">
        <v>0</v>
      </c>
      <c r="G1258" s="57">
        <f t="shared" si="250"/>
        <v>0</v>
      </c>
      <c r="H1258" s="57">
        <f t="shared" si="251"/>
        <v>0</v>
      </c>
      <c r="I1258" s="57">
        <v>0</v>
      </c>
      <c r="J1258" s="57">
        <f t="shared" si="252"/>
        <v>0</v>
      </c>
      <c r="K1258" s="57">
        <f t="shared" si="253"/>
        <v>0</v>
      </c>
      <c r="L1258" s="57">
        <v>0</v>
      </c>
      <c r="M1258" s="57">
        <f t="shared" si="254"/>
        <v>0</v>
      </c>
      <c r="N1258" s="57">
        <f t="shared" si="255"/>
        <v>0</v>
      </c>
      <c r="O1258" s="57">
        <v>0</v>
      </c>
    </row>
    <row r="1259" spans="1:15" ht="30" customHeight="1">
      <c r="A1259" s="54" t="s">
        <v>1279</v>
      </c>
      <c r="B1259" s="56">
        <v>245.8</v>
      </c>
      <c r="C1259" s="56">
        <v>149.69999999999999</v>
      </c>
      <c r="D1259" s="57">
        <f t="shared" si="249"/>
        <v>303.52219719999999</v>
      </c>
      <c r="E1259" s="57">
        <f t="shared" si="256"/>
        <v>298.15539999999999</v>
      </c>
      <c r="F1259" s="57">
        <v>121.3</v>
      </c>
      <c r="G1259" s="57">
        <f t="shared" si="250"/>
        <v>342.09986846411999</v>
      </c>
      <c r="H1259" s="57">
        <f t="shared" si="251"/>
        <v>335.39202790600001</v>
      </c>
      <c r="I1259" s="57">
        <v>110.5</v>
      </c>
      <c r="J1259" s="57">
        <f t="shared" si="252"/>
        <v>382.66607086659531</v>
      </c>
      <c r="K1259" s="57">
        <f t="shared" si="253"/>
        <v>371.52045715203428</v>
      </c>
      <c r="L1259" s="57">
        <v>108.6</v>
      </c>
      <c r="M1259" s="57">
        <f t="shared" si="254"/>
        <v>431.19578197389689</v>
      </c>
      <c r="N1259" s="57">
        <f t="shared" si="255"/>
        <v>418.63668152805525</v>
      </c>
      <c r="O1259" s="57">
        <v>109.4</v>
      </c>
    </row>
    <row r="1260" spans="1:15" ht="30" customHeight="1">
      <c r="A1260" s="54" t="s">
        <v>1280</v>
      </c>
      <c r="B1260" s="56">
        <v>175.2</v>
      </c>
      <c r="C1260" s="56">
        <v>152.19999999999999</v>
      </c>
      <c r="D1260" s="57">
        <f t="shared" si="249"/>
        <v>218.48316</v>
      </c>
      <c r="E1260" s="57">
        <f t="shared" si="256"/>
        <v>214.62</v>
      </c>
      <c r="F1260" s="57">
        <v>122.5</v>
      </c>
      <c r="G1260" s="57">
        <f t="shared" si="250"/>
        <v>244.46954705040002</v>
      </c>
      <c r="H1260" s="57">
        <f t="shared" si="251"/>
        <v>239.67602652000002</v>
      </c>
      <c r="I1260" s="57">
        <v>109.7</v>
      </c>
      <c r="J1260" s="57">
        <f t="shared" si="252"/>
        <v>275.4731750073318</v>
      </c>
      <c r="K1260" s="57">
        <f t="shared" si="253"/>
        <v>267.44968447313767</v>
      </c>
      <c r="L1260" s="57">
        <v>109.4</v>
      </c>
      <c r="M1260" s="57">
        <f t="shared" si="254"/>
        <v>307.5713093591861</v>
      </c>
      <c r="N1260" s="57">
        <f t="shared" si="255"/>
        <v>298.61292170794769</v>
      </c>
      <c r="O1260" s="57">
        <v>108.4</v>
      </c>
    </row>
    <row r="1261" spans="1:15" ht="30" customHeight="1">
      <c r="A1261" s="54" t="s">
        <v>1281</v>
      </c>
      <c r="B1261" s="56">
        <v>141</v>
      </c>
      <c r="C1261" s="56">
        <v>190.5</v>
      </c>
      <c r="D1261" s="57">
        <f t="shared" si="249"/>
        <v>178.84834799999996</v>
      </c>
      <c r="E1261" s="57">
        <f t="shared" si="256"/>
        <v>175.68599999999998</v>
      </c>
      <c r="F1261" s="57">
        <v>124.6</v>
      </c>
      <c r="G1261" s="57">
        <f t="shared" si="250"/>
        <v>198.66116799143998</v>
      </c>
      <c r="H1261" s="57">
        <f t="shared" si="251"/>
        <v>194.76585097199998</v>
      </c>
      <c r="I1261" s="57">
        <v>108.9</v>
      </c>
      <c r="J1261" s="57">
        <f t="shared" si="252"/>
        <v>225.08310333430151</v>
      </c>
      <c r="K1261" s="57">
        <f t="shared" si="253"/>
        <v>218.52728479058399</v>
      </c>
      <c r="L1261" s="57">
        <v>110</v>
      </c>
      <c r="M1261" s="57">
        <f t="shared" si="254"/>
        <v>251.54162213124866</v>
      </c>
      <c r="N1261" s="57">
        <f t="shared" si="255"/>
        <v>244.21516711771713</v>
      </c>
      <c r="O1261" s="57">
        <v>108.5</v>
      </c>
    </row>
    <row r="1262" spans="1:15" ht="30" customHeight="1">
      <c r="A1262" s="54" t="s">
        <v>1282</v>
      </c>
      <c r="B1262" s="56">
        <v>41.6</v>
      </c>
      <c r="C1262" s="56">
        <v>104</v>
      </c>
      <c r="D1262" s="57">
        <f t="shared" si="249"/>
        <v>48.876740806602776</v>
      </c>
      <c r="E1262" s="57">
        <f t="shared" si="256"/>
        <v>48.012515527114708</v>
      </c>
      <c r="F1262" s="57">
        <v>115.41470078633344</v>
      </c>
      <c r="G1262" s="57">
        <f t="shared" si="250"/>
        <v>54.141743326290026</v>
      </c>
      <c r="H1262" s="57">
        <f t="shared" si="251"/>
        <v>53.080140515970612</v>
      </c>
      <c r="I1262" s="57">
        <v>108.6</v>
      </c>
      <c r="J1262" s="57">
        <f t="shared" si="252"/>
        <v>61.621425166816991</v>
      </c>
      <c r="K1262" s="57">
        <f t="shared" si="253"/>
        <v>59.826626375550475</v>
      </c>
      <c r="L1262" s="57">
        <v>110.5</v>
      </c>
      <c r="M1262" s="57">
        <f t="shared" si="254"/>
        <v>69.753604646081826</v>
      </c>
      <c r="N1262" s="57">
        <f t="shared" si="255"/>
        <v>67.721946258331869</v>
      </c>
      <c r="O1262" s="57">
        <v>109.9</v>
      </c>
    </row>
    <row r="1263" spans="1:15" ht="29.25" customHeight="1">
      <c r="A1263" s="54" t="s">
        <v>1283</v>
      </c>
      <c r="B1263" s="56">
        <v>367</v>
      </c>
      <c r="C1263" s="56">
        <v>59</v>
      </c>
      <c r="D1263" s="57">
        <f t="shared" si="249"/>
        <v>437.11901999999992</v>
      </c>
      <c r="E1263" s="57">
        <f t="shared" si="256"/>
        <v>429.39</v>
      </c>
      <c r="F1263" s="58">
        <v>117</v>
      </c>
      <c r="G1263" s="57">
        <f t="shared" si="250"/>
        <v>489.10995623879984</v>
      </c>
      <c r="H1263" s="57">
        <f t="shared" si="251"/>
        <v>479.5195649399999</v>
      </c>
      <c r="I1263" s="57">
        <v>109.7</v>
      </c>
      <c r="J1263" s="57">
        <f t="shared" si="252"/>
        <v>561.71832924244973</v>
      </c>
      <c r="K1263" s="57">
        <f t="shared" si="253"/>
        <v>545.35760120626185</v>
      </c>
      <c r="L1263" s="57">
        <v>111.5</v>
      </c>
      <c r="M1263" s="57">
        <f t="shared" si="254"/>
        <v>634.6911573943363</v>
      </c>
      <c r="N1263" s="57">
        <f t="shared" si="255"/>
        <v>616.20500717896732</v>
      </c>
      <c r="O1263" s="57">
        <v>109.7</v>
      </c>
    </row>
    <row r="1264" spans="1:15" ht="18" customHeight="1">
      <c r="A1264" s="54" t="s">
        <v>1284</v>
      </c>
      <c r="B1264" s="56">
        <v>299.2</v>
      </c>
      <c r="C1264" s="56">
        <v>272.5</v>
      </c>
      <c r="D1264" s="57">
        <f t="shared" si="249"/>
        <v>361.14714591999996</v>
      </c>
      <c r="E1264" s="57">
        <f t="shared" si="256"/>
        <v>354.76143999999999</v>
      </c>
      <c r="F1264" s="58">
        <v>118.57</v>
      </c>
      <c r="G1264" s="57">
        <f t="shared" si="250"/>
        <v>401.15502674501755</v>
      </c>
      <c r="H1264" s="57">
        <f t="shared" si="251"/>
        <v>393.28924190687997</v>
      </c>
      <c r="I1264" s="57">
        <v>108.9</v>
      </c>
      <c r="J1264" s="57">
        <f t="shared" si="252"/>
        <v>454.50864530210487</v>
      </c>
      <c r="K1264" s="57">
        <f t="shared" si="253"/>
        <v>441.27052941951928</v>
      </c>
      <c r="L1264" s="57">
        <v>110</v>
      </c>
      <c r="M1264" s="57">
        <f t="shared" si="254"/>
        <v>509.80871217601197</v>
      </c>
      <c r="N1264" s="57">
        <f t="shared" si="255"/>
        <v>494.95991473399221</v>
      </c>
      <c r="O1264" s="57">
        <v>108.9</v>
      </c>
    </row>
    <row r="1265" spans="1:15" ht="30" customHeight="1">
      <c r="A1265" s="54" t="s">
        <v>1285</v>
      </c>
      <c r="B1265" s="56">
        <v>247.7</v>
      </c>
      <c r="C1265" s="56">
        <v>101.5</v>
      </c>
      <c r="D1265" s="57">
        <f t="shared" si="249"/>
        <v>295.02556199999998</v>
      </c>
      <c r="E1265" s="57">
        <f t="shared" si="256"/>
        <v>289.80899999999997</v>
      </c>
      <c r="F1265" s="58">
        <v>117</v>
      </c>
      <c r="G1265" s="57">
        <f t="shared" si="250"/>
        <v>326.80571553863996</v>
      </c>
      <c r="H1265" s="57">
        <f t="shared" si="251"/>
        <v>320.39776033199996</v>
      </c>
      <c r="I1265" s="57">
        <v>108.6</v>
      </c>
      <c r="J1265" s="57">
        <f t="shared" si="252"/>
        <v>371.95392514030311</v>
      </c>
      <c r="K1265" s="57">
        <f t="shared" si="253"/>
        <v>361.12031567019716</v>
      </c>
      <c r="L1265" s="57">
        <v>110.5</v>
      </c>
      <c r="M1265" s="57">
        <f t="shared" si="254"/>
        <v>416.06022158344024</v>
      </c>
      <c r="N1265" s="57">
        <f t="shared" si="255"/>
        <v>403.94196270236915</v>
      </c>
      <c r="O1265" s="57">
        <v>108.6</v>
      </c>
    </row>
    <row r="1266" spans="1:15" ht="30" customHeight="1">
      <c r="A1266" s="54" t="s">
        <v>1286</v>
      </c>
      <c r="B1266" s="56">
        <v>79.3</v>
      </c>
      <c r="C1266" s="56">
        <v>92.1</v>
      </c>
      <c r="D1266" s="57">
        <f t="shared" si="249"/>
        <v>97.276516999999998</v>
      </c>
      <c r="E1266" s="57">
        <f t="shared" si="256"/>
        <v>95.5565</v>
      </c>
      <c r="F1266" s="58">
        <v>120.5</v>
      </c>
      <c r="G1266" s="57">
        <f t="shared" si="250"/>
        <v>108.54891978996002</v>
      </c>
      <c r="H1266" s="57">
        <f t="shared" si="251"/>
        <v>106.42050959800001</v>
      </c>
      <c r="I1266" s="57">
        <v>109.4</v>
      </c>
      <c r="J1266" s="57">
        <f t="shared" si="252"/>
        <v>122.98592612202471</v>
      </c>
      <c r="K1266" s="57">
        <f t="shared" si="253"/>
        <v>119.40381176895602</v>
      </c>
      <c r="L1266" s="57">
        <f t="shared" ref="L1266:L1277" si="257">L53</f>
        <v>110</v>
      </c>
      <c r="M1266" s="57">
        <f t="shared" si="254"/>
        <v>138.58300127281987</v>
      </c>
      <c r="N1266" s="57">
        <f t="shared" si="255"/>
        <v>134.54660317749503</v>
      </c>
      <c r="O1266" s="57">
        <v>109.4</v>
      </c>
    </row>
    <row r="1267" spans="1:15" ht="30" customHeight="1">
      <c r="A1267" s="54" t="s">
        <v>1287</v>
      </c>
      <c r="B1267" s="56">
        <v>2</v>
      </c>
      <c r="C1267" s="56">
        <v>4.0999999999999996</v>
      </c>
      <c r="D1267" s="57">
        <f t="shared" si="249"/>
        <v>2.38212</v>
      </c>
      <c r="E1267" s="57">
        <f t="shared" si="256"/>
        <v>2.34</v>
      </c>
      <c r="F1267" s="58">
        <v>117</v>
      </c>
      <c r="G1267" s="57">
        <f t="shared" si="250"/>
        <v>2.6654493527999996</v>
      </c>
      <c r="H1267" s="57">
        <f t="shared" si="251"/>
        <v>2.6131856399999998</v>
      </c>
      <c r="I1267" s="57">
        <v>109.7</v>
      </c>
      <c r="J1267" s="57">
        <f t="shared" si="252"/>
        <v>3.0336811808893196</v>
      </c>
      <c r="K1267" s="57">
        <f t="shared" si="253"/>
        <v>2.9453215348439996</v>
      </c>
      <c r="L1267" s="57">
        <f t="shared" si="257"/>
        <v>110.5</v>
      </c>
      <c r="M1267" s="57">
        <f t="shared" si="254"/>
        <v>3.4371607779475988</v>
      </c>
      <c r="N1267" s="57">
        <f t="shared" si="255"/>
        <v>3.3370492989782514</v>
      </c>
      <c r="O1267" s="57">
        <v>110</v>
      </c>
    </row>
    <row r="1268" spans="1:15" ht="30" customHeight="1">
      <c r="A1268" s="54" t="s">
        <v>1288</v>
      </c>
      <c r="B1268" s="56">
        <v>161.19999999999999</v>
      </c>
      <c r="C1268" s="56">
        <v>100</v>
      </c>
      <c r="D1268" s="57">
        <f t="shared" si="249"/>
        <v>191.34246559999997</v>
      </c>
      <c r="E1268" s="57">
        <f t="shared" si="256"/>
        <v>187.95919999999998</v>
      </c>
      <c r="F1268" s="58">
        <v>116.6</v>
      </c>
      <c r="G1268" s="57">
        <f t="shared" si="250"/>
        <v>212.539383939168</v>
      </c>
      <c r="H1268" s="57">
        <f t="shared" si="251"/>
        <v>208.37194503839999</v>
      </c>
      <c r="I1268" s="57">
        <v>108.9</v>
      </c>
      <c r="J1268" s="57">
        <f t="shared" si="252"/>
        <v>240.15037530670531</v>
      </c>
      <c r="K1268" s="57">
        <f t="shared" si="253"/>
        <v>233.15570418126731</v>
      </c>
      <c r="L1268" s="57">
        <f t="shared" si="257"/>
        <v>109.7</v>
      </c>
      <c r="M1268" s="57">
        <f t="shared" si="254"/>
        <v>273.32714965532665</v>
      </c>
      <c r="N1268" s="57">
        <f t="shared" si="255"/>
        <v>265.36616471390937</v>
      </c>
      <c r="O1268" s="57">
        <v>110.5</v>
      </c>
    </row>
    <row r="1269" spans="1:15" ht="29.25" customHeight="1">
      <c r="A1269" s="54" t="s">
        <v>1289</v>
      </c>
      <c r="B1269" s="56">
        <v>486.2</v>
      </c>
      <c r="C1269" s="56">
        <v>144.80000000000001</v>
      </c>
      <c r="D1269" s="57">
        <f t="shared" si="249"/>
        <v>586.5176459999999</v>
      </c>
      <c r="E1269" s="57">
        <f t="shared" si="256"/>
        <v>576.14699999999993</v>
      </c>
      <c r="F1269" s="58">
        <v>118.5</v>
      </c>
      <c r="G1269" s="57">
        <f t="shared" si="250"/>
        <v>649.69732682711981</v>
      </c>
      <c r="H1269" s="57">
        <f t="shared" si="251"/>
        <v>636.95816355599982</v>
      </c>
      <c r="I1269" s="57">
        <v>108.6</v>
      </c>
      <c r="J1269" s="57">
        <f t="shared" si="252"/>
        <v>728.7460005821755</v>
      </c>
      <c r="K1269" s="57">
        <f t="shared" si="253"/>
        <v>707.52038891473353</v>
      </c>
      <c r="L1269" s="57">
        <f t="shared" si="257"/>
        <v>108.9</v>
      </c>
      <c r="M1269" s="57">
        <f t="shared" si="254"/>
        <v>823.41739351780586</v>
      </c>
      <c r="N1269" s="57">
        <f t="shared" si="255"/>
        <v>799.43436263864658</v>
      </c>
      <c r="O1269" s="57">
        <v>109.7</v>
      </c>
    </row>
    <row r="1270" spans="1:15" ht="30" customHeight="1">
      <c r="A1270" s="54" t="s">
        <v>1290</v>
      </c>
      <c r="B1270" s="56">
        <v>760</v>
      </c>
      <c r="C1270" s="56">
        <v>118</v>
      </c>
      <c r="D1270" s="57">
        <f t="shared" si="249"/>
        <v>933.522288</v>
      </c>
      <c r="E1270" s="57">
        <f t="shared" si="256"/>
        <v>917.01599999999996</v>
      </c>
      <c r="F1270" s="58">
        <v>120.66</v>
      </c>
      <c r="G1270" s="57">
        <f t="shared" si="250"/>
        <v>1041.6988507334399</v>
      </c>
      <c r="H1270" s="57">
        <f t="shared" si="251"/>
        <v>1021.273383072</v>
      </c>
      <c r="I1270" s="57">
        <v>109.4</v>
      </c>
      <c r="J1270" s="57">
        <f t="shared" si="252"/>
        <v>1165.2235004534111</v>
      </c>
      <c r="K1270" s="57">
        <f t="shared" si="253"/>
        <v>1131.2849518965156</v>
      </c>
      <c r="L1270" s="57">
        <f t="shared" si="257"/>
        <v>108.6</v>
      </c>
      <c r="M1270" s="57">
        <f t="shared" si="254"/>
        <v>1306.9962437535778</v>
      </c>
      <c r="N1270" s="57">
        <f t="shared" si="255"/>
        <v>1268.9283919937648</v>
      </c>
      <c r="O1270" s="57">
        <v>108.9</v>
      </c>
    </row>
    <row r="1271" spans="1:15" ht="18" customHeight="1">
      <c r="A1271" s="54" t="s">
        <v>1291</v>
      </c>
      <c r="B1271" s="56">
        <v>719.7</v>
      </c>
      <c r="C1271" s="56">
        <v>121.2</v>
      </c>
      <c r="D1271" s="57">
        <f t="shared" si="249"/>
        <v>886.512066</v>
      </c>
      <c r="E1271" s="57">
        <f t="shared" si="256"/>
        <v>870.8370000000001</v>
      </c>
      <c r="F1271" s="57">
        <v>121</v>
      </c>
      <c r="G1271" s="57">
        <f t="shared" si="250"/>
        <v>994.66653805199996</v>
      </c>
      <c r="H1271" s="57">
        <f t="shared" si="251"/>
        <v>975.16327260000003</v>
      </c>
      <c r="I1271" s="57">
        <v>110</v>
      </c>
      <c r="J1271" s="57">
        <f t="shared" si="252"/>
        <v>1120.8101484077547</v>
      </c>
      <c r="K1271" s="57">
        <f t="shared" si="253"/>
        <v>1088.165192628888</v>
      </c>
      <c r="L1271" s="57">
        <f t="shared" si="257"/>
        <v>109.4</v>
      </c>
      <c r="M1271" s="57">
        <f t="shared" si="254"/>
        <v>1253.715815805946</v>
      </c>
      <c r="N1271" s="57">
        <f t="shared" si="255"/>
        <v>1217.1998211708215</v>
      </c>
      <c r="O1271" s="57">
        <v>108.6</v>
      </c>
    </row>
    <row r="1272" spans="1:15" ht="18" customHeight="1">
      <c r="A1272" s="54" t="s">
        <v>1292</v>
      </c>
      <c r="B1272" s="56">
        <v>0</v>
      </c>
      <c r="C1272" s="56">
        <v>0</v>
      </c>
      <c r="D1272" s="57">
        <f t="shared" si="249"/>
        <v>0</v>
      </c>
      <c r="E1272" s="57">
        <f t="shared" si="256"/>
        <v>0</v>
      </c>
      <c r="F1272" s="57">
        <v>0</v>
      </c>
      <c r="G1272" s="57">
        <f t="shared" si="250"/>
        <v>0</v>
      </c>
      <c r="H1272" s="57">
        <f t="shared" si="251"/>
        <v>0</v>
      </c>
      <c r="I1272" s="57">
        <v>0</v>
      </c>
      <c r="J1272" s="57">
        <f t="shared" si="252"/>
        <v>0</v>
      </c>
      <c r="K1272" s="57">
        <f t="shared" si="253"/>
        <v>0</v>
      </c>
      <c r="L1272" s="57">
        <v>0</v>
      </c>
      <c r="M1272" s="57">
        <f t="shared" si="254"/>
        <v>0</v>
      </c>
      <c r="N1272" s="57">
        <f t="shared" si="255"/>
        <v>0</v>
      </c>
      <c r="O1272" s="57">
        <v>0</v>
      </c>
    </row>
    <row r="1273" spans="1:15" ht="30" customHeight="1">
      <c r="A1273" s="54" t="s">
        <v>1293</v>
      </c>
      <c r="B1273" s="56">
        <v>6437.2</v>
      </c>
      <c r="C1273" s="56">
        <v>113.2</v>
      </c>
      <c r="D1273" s="57">
        <f t="shared" si="249"/>
        <v>7798.1528239999989</v>
      </c>
      <c r="E1273" s="57">
        <f t="shared" si="256"/>
        <v>7660.2679999999991</v>
      </c>
      <c r="F1273" s="57">
        <v>119</v>
      </c>
      <c r="G1273" s="57">
        <f t="shared" si="250"/>
        <v>8749.5274685280001</v>
      </c>
      <c r="H1273" s="57">
        <f t="shared" si="251"/>
        <v>8577.9681063999997</v>
      </c>
      <c r="I1273" s="57">
        <f>I502</f>
        <v>110</v>
      </c>
      <c r="J1273" s="57">
        <f t="shared" si="252"/>
        <v>9958.2746883051423</v>
      </c>
      <c r="K1273" s="57">
        <f t="shared" si="253"/>
        <v>9668.2278527234394</v>
      </c>
      <c r="L1273" s="57">
        <f t="shared" si="257"/>
        <v>110.5</v>
      </c>
      <c r="M1273" s="57">
        <f t="shared" si="254"/>
        <v>11282.725221849727</v>
      </c>
      <c r="N1273" s="57">
        <f t="shared" si="255"/>
        <v>10954.102157135658</v>
      </c>
      <c r="O1273" s="57">
        <v>110</v>
      </c>
    </row>
    <row r="1274" spans="1:15" ht="30" customHeight="1">
      <c r="A1274" s="54" t="s">
        <v>1294</v>
      </c>
      <c r="B1274" s="56">
        <v>3202</v>
      </c>
      <c r="C1274" s="56">
        <v>131.80000000000001</v>
      </c>
      <c r="D1274" s="57">
        <f t="shared" si="249"/>
        <v>3878.96684</v>
      </c>
      <c r="E1274" s="57">
        <f t="shared" si="256"/>
        <v>3810.38</v>
      </c>
      <c r="F1274" s="57">
        <v>119</v>
      </c>
      <c r="G1274" s="57">
        <f t="shared" si="250"/>
        <v>4371.9835253639994</v>
      </c>
      <c r="H1274" s="57">
        <f t="shared" si="251"/>
        <v>4286.2583581999997</v>
      </c>
      <c r="I1274" s="57">
        <f>I503</f>
        <v>110.5</v>
      </c>
      <c r="J1274" s="57">
        <f t="shared" si="252"/>
        <v>4939.9479051440367</v>
      </c>
      <c r="K1274" s="57">
        <f t="shared" si="253"/>
        <v>4796.0659273243073</v>
      </c>
      <c r="L1274" s="57">
        <f t="shared" si="257"/>
        <v>109.7</v>
      </c>
      <c r="M1274" s="57">
        <f t="shared" si="254"/>
        <v>5622.4017082396858</v>
      </c>
      <c r="N1274" s="57">
        <f t="shared" si="255"/>
        <v>5458.6424351841606</v>
      </c>
      <c r="O1274" s="57">
        <v>110.5</v>
      </c>
    </row>
    <row r="1275" spans="1:15" ht="30" customHeight="1">
      <c r="A1275" s="54" t="s">
        <v>1295</v>
      </c>
      <c r="B1275" s="56">
        <v>36.799999999999997</v>
      </c>
      <c r="C1275" s="56">
        <v>83.6</v>
      </c>
      <c r="D1275" s="57">
        <f t="shared" si="249"/>
        <v>46.562986230317719</v>
      </c>
      <c r="E1275" s="57">
        <f t="shared" si="256"/>
        <v>45.739672131942754</v>
      </c>
      <c r="F1275" s="57">
        <v>124.29258731506184</v>
      </c>
      <c r="G1275" s="57">
        <f t="shared" si="250"/>
        <v>52.101187812551707</v>
      </c>
      <c r="H1275" s="57">
        <f t="shared" si="251"/>
        <v>51.079595894658539</v>
      </c>
      <c r="I1275" s="57">
        <f>I504</f>
        <v>109.7</v>
      </c>
      <c r="J1275" s="57">
        <f t="shared" si="252"/>
        <v>59.030645791621083</v>
      </c>
      <c r="K1275" s="57">
        <f t="shared" si="253"/>
        <v>57.311306593806876</v>
      </c>
      <c r="L1275" s="57">
        <f t="shared" si="257"/>
        <v>110</v>
      </c>
      <c r="M1275" s="57">
        <f t="shared" si="254"/>
        <v>66.699316986410579</v>
      </c>
      <c r="N1275" s="57">
        <f t="shared" si="255"/>
        <v>64.756618433408335</v>
      </c>
      <c r="O1275" s="57">
        <v>109.7</v>
      </c>
    </row>
    <row r="1276" spans="1:15" ht="18" customHeight="1">
      <c r="A1276" s="54" t="s">
        <v>1296</v>
      </c>
      <c r="B1276" s="56">
        <v>131</v>
      </c>
      <c r="C1276" s="56">
        <v>233.9</v>
      </c>
      <c r="D1276" s="57">
        <f t="shared" si="249"/>
        <v>166.16406800000001</v>
      </c>
      <c r="E1276" s="57">
        <f t="shared" si="256"/>
        <v>163.226</v>
      </c>
      <c r="F1276" s="57">
        <v>124.6</v>
      </c>
      <c r="G1276" s="57">
        <f t="shared" si="250"/>
        <v>184.57172345304002</v>
      </c>
      <c r="H1276" s="57">
        <f t="shared" si="251"/>
        <v>180.95267005200003</v>
      </c>
      <c r="I1276" s="57">
        <f>I505</f>
        <v>108.9</v>
      </c>
      <c r="J1276" s="57">
        <f t="shared" si="252"/>
        <v>210.0703070480775</v>
      </c>
      <c r="K1276" s="57">
        <f t="shared" si="253"/>
        <v>203.9517544156092</v>
      </c>
      <c r="L1276" s="57">
        <f t="shared" si="257"/>
        <v>110.5</v>
      </c>
      <c r="M1276" s="57">
        <f t="shared" si="254"/>
        <v>235.62956130661706</v>
      </c>
      <c r="N1276" s="57">
        <f t="shared" si="255"/>
        <v>228.76656437535638</v>
      </c>
      <c r="O1276" s="57">
        <f>O53</f>
        <v>108.9</v>
      </c>
    </row>
    <row r="1277" spans="1:15" ht="29.25" customHeight="1">
      <c r="A1277" s="54" t="s">
        <v>1297</v>
      </c>
      <c r="B1277" s="56">
        <v>58.7</v>
      </c>
      <c r="C1277" s="56">
        <v>55</v>
      </c>
      <c r="D1277" s="57">
        <f t="shared" si="249"/>
        <v>73.799401000000003</v>
      </c>
      <c r="E1277" s="57">
        <f t="shared" si="256"/>
        <v>72.494500000000002</v>
      </c>
      <c r="F1277" s="57">
        <v>123.5</v>
      </c>
      <c r="G1277" s="57">
        <f t="shared" si="250"/>
        <v>86.566697373000025</v>
      </c>
      <c r="H1277" s="57">
        <f t="shared" si="251"/>
        <v>84.869311150000016</v>
      </c>
      <c r="I1277" s="57">
        <f>I506</f>
        <v>115</v>
      </c>
      <c r="J1277" s="57">
        <f t="shared" si="252"/>
        <v>97.812577028726466</v>
      </c>
      <c r="K1277" s="57">
        <f t="shared" si="253"/>
        <v>94.963667018181027</v>
      </c>
      <c r="L1277" s="57">
        <f t="shared" si="257"/>
        <v>109.7</v>
      </c>
      <c r="M1277" s="57">
        <f t="shared" si="254"/>
        <v>109.41119241279286</v>
      </c>
      <c r="N1277" s="57">
        <f t="shared" si="255"/>
        <v>106.22445865319695</v>
      </c>
      <c r="O1277" s="57">
        <f>O54</f>
        <v>108.6</v>
      </c>
    </row>
    <row r="1278" spans="1:15" ht="25.5" customHeight="1">
      <c r="A1278" s="684" t="s">
        <v>1298</v>
      </c>
      <c r="B1278" s="685"/>
      <c r="C1278" s="685"/>
      <c r="D1278" s="685"/>
      <c r="E1278" s="685"/>
      <c r="F1278" s="685"/>
      <c r="G1278" s="685"/>
      <c r="H1278" s="685"/>
      <c r="I1278" s="685"/>
      <c r="J1278" s="685"/>
      <c r="K1278" s="685"/>
      <c r="L1278" s="685"/>
      <c r="M1278" s="685"/>
      <c r="N1278" s="685"/>
      <c r="O1278" s="686"/>
    </row>
    <row r="1279" spans="1:15" ht="18" customHeight="1">
      <c r="A1279" s="51" t="s">
        <v>58</v>
      </c>
      <c r="B1279" s="52">
        <v>9085891.9000000004</v>
      </c>
      <c r="C1279" s="52">
        <v>134.9</v>
      </c>
      <c r="D1279" s="53">
        <f>D1281+D1304</f>
        <v>12777550.532488074</v>
      </c>
      <c r="E1279" s="53">
        <f>E1281+E1304</f>
        <v>11821037.776844872</v>
      </c>
      <c r="F1279" s="53">
        <f>E1279/B1279*100</f>
        <v>130.10321834056677</v>
      </c>
      <c r="G1279" s="53">
        <f>G1281+G1304</f>
        <v>15290972.590871645</v>
      </c>
      <c r="H1279" s="53">
        <f>H1281+H1304</f>
        <v>14991149.598893777</v>
      </c>
      <c r="I1279" s="53">
        <f>H1279/E1279*100</f>
        <v>126.81754243488284</v>
      </c>
      <c r="J1279" s="53">
        <f>J1281+J1304</f>
        <v>17780787.478904601</v>
      </c>
      <c r="K1279" s="53">
        <f>K1281+K1304</f>
        <v>17262900.464955926</v>
      </c>
      <c r="L1279" s="53">
        <f>K1279/H1279*100</f>
        <v>115.15394700770504</v>
      </c>
      <c r="M1279" s="53">
        <f>M1281+M1304</f>
        <v>20505033.144252598</v>
      </c>
      <c r="N1279" s="53">
        <f>N1281+N1304</f>
        <v>19907799.169177283</v>
      </c>
      <c r="O1279" s="53">
        <f>N1279/K1279*100</f>
        <v>115.32128803957688</v>
      </c>
    </row>
    <row r="1280" spans="1:15" ht="25.5" customHeight="1">
      <c r="A1280" s="684" t="s">
        <v>1299</v>
      </c>
      <c r="B1280" s="685"/>
      <c r="C1280" s="685"/>
      <c r="D1280" s="685"/>
      <c r="E1280" s="685"/>
      <c r="F1280" s="685"/>
      <c r="G1280" s="685"/>
      <c r="H1280" s="685"/>
      <c r="I1280" s="685"/>
      <c r="J1280" s="685"/>
      <c r="K1280" s="685"/>
      <c r="L1280" s="685"/>
      <c r="M1280" s="685"/>
      <c r="N1280" s="685"/>
      <c r="O1280" s="686"/>
    </row>
    <row r="1281" spans="1:15" ht="18" customHeight="1">
      <c r="A1281" s="51" t="s">
        <v>58</v>
      </c>
      <c r="B1281" s="52">
        <v>8315275.7999999998</v>
      </c>
      <c r="C1281" s="52">
        <v>137.19999999999999</v>
      </c>
      <c r="D1281" s="53">
        <f>SUM(D1282:D1302)</f>
        <v>11857390.579996878</v>
      </c>
      <c r="E1281" s="53">
        <f>SUM(E1282:E1302)</f>
        <v>10917147.843160003</v>
      </c>
      <c r="F1281" s="53">
        <f>E1281/B1281*100</f>
        <v>131.2902675237784</v>
      </c>
      <c r="G1281" s="53">
        <f>SUM(G1282:G1302)</f>
        <v>14260370.60215047</v>
      </c>
      <c r="H1281" s="53">
        <f>SUM(H1282:H1302)</f>
        <v>13980755.492304388</v>
      </c>
      <c r="I1281" s="53">
        <f>H1281/D1281*100</f>
        <v>117.90752272164818</v>
      </c>
      <c r="J1281" s="53">
        <f>SUM(J1282:J1302)</f>
        <v>16616541.891112844</v>
      </c>
      <c r="K1281" s="53">
        <f>SUM(K1282:K1302)</f>
        <v>16132564.942828005</v>
      </c>
      <c r="L1281" s="53">
        <f>K1281/G1281*100</f>
        <v>113.12865137176173</v>
      </c>
      <c r="M1281" s="53">
        <f>SUM(M1282:M1302)</f>
        <v>19196644.26153167</v>
      </c>
      <c r="N1281" s="53">
        <f>SUM(N1282:N1302)</f>
        <v>18637518.700516187</v>
      </c>
      <c r="O1281" s="53">
        <f>N1281/J1281*100</f>
        <v>112.16243922861133</v>
      </c>
    </row>
    <row r="1282" spans="1:15" ht="29.25" customHeight="1">
      <c r="A1282" s="54" t="s">
        <v>1300</v>
      </c>
      <c r="B1282" s="55">
        <v>236567.6</v>
      </c>
      <c r="C1282" s="55">
        <v>154.30000000000001</v>
      </c>
      <c r="D1282" s="57">
        <f t="shared" ref="D1282:D1302" si="258">E1282*101.8/100</f>
        <v>281766.20565600001</v>
      </c>
      <c r="E1282" s="57">
        <f t="shared" ref="E1282:E1302" si="259">B1282*F1282/100</f>
        <v>276784.092</v>
      </c>
      <c r="F1282" s="58">
        <v>117</v>
      </c>
      <c r="G1282" s="57">
        <f t="shared" ref="G1282:G1302" si="260">H1282*102/100</f>
        <v>344881.835722944</v>
      </c>
      <c r="H1282" s="57">
        <f t="shared" ref="H1282:H1302" si="261">D1282*I1282/100</f>
        <v>338119.4467872</v>
      </c>
      <c r="I1282" s="57">
        <v>120</v>
      </c>
      <c r="J1282" s="57">
        <f t="shared" ref="J1282:J1302" si="262">K1282*103/100</f>
        <v>426273.94895355881</v>
      </c>
      <c r="K1282" s="57">
        <f t="shared" ref="K1282:K1302" si="263">G1282*L1282/100</f>
        <v>413858.20286753285</v>
      </c>
      <c r="L1282" s="57">
        <v>120</v>
      </c>
      <c r="M1282" s="57">
        <f t="shared" ref="M1282:M1302" si="264">N1282*103/100</f>
        <v>526874.60090659873</v>
      </c>
      <c r="N1282" s="57">
        <f t="shared" ref="N1282:N1302" si="265">J1282*O1282/100</f>
        <v>511528.73874427058</v>
      </c>
      <c r="O1282" s="57">
        <v>120</v>
      </c>
    </row>
    <row r="1283" spans="1:15" ht="30" customHeight="1">
      <c r="A1283" s="54" t="s">
        <v>1301</v>
      </c>
      <c r="B1283" s="56">
        <v>0</v>
      </c>
      <c r="C1283" s="56">
        <v>0</v>
      </c>
      <c r="D1283" s="57">
        <f t="shared" si="258"/>
        <v>0</v>
      </c>
      <c r="E1283" s="57">
        <f t="shared" si="259"/>
        <v>0</v>
      </c>
      <c r="F1283" s="58">
        <v>0</v>
      </c>
      <c r="G1283" s="57">
        <f t="shared" si="260"/>
        <v>0</v>
      </c>
      <c r="H1283" s="57">
        <f t="shared" si="261"/>
        <v>0</v>
      </c>
      <c r="I1283" s="57">
        <v>0</v>
      </c>
      <c r="J1283" s="57">
        <f t="shared" si="262"/>
        <v>0</v>
      </c>
      <c r="K1283" s="57">
        <f t="shared" si="263"/>
        <v>0</v>
      </c>
      <c r="L1283" s="57">
        <v>0</v>
      </c>
      <c r="M1283" s="57">
        <f t="shared" si="264"/>
        <v>0</v>
      </c>
      <c r="N1283" s="57">
        <f t="shared" si="265"/>
        <v>0</v>
      </c>
      <c r="O1283" s="57">
        <v>0</v>
      </c>
    </row>
    <row r="1284" spans="1:15" ht="18" customHeight="1">
      <c r="A1284" s="60" t="s">
        <v>1302</v>
      </c>
      <c r="B1284" s="56">
        <v>7912900.9000000004</v>
      </c>
      <c r="C1284" s="56">
        <v>136.5</v>
      </c>
      <c r="D1284" s="57">
        <v>11376773.300000001</v>
      </c>
      <c r="E1284" s="57">
        <f t="shared" si="259"/>
        <v>10445029.188000001</v>
      </c>
      <c r="F1284" s="58">
        <v>132</v>
      </c>
      <c r="G1284" s="57">
        <f t="shared" si="260"/>
        <v>13693084.34388</v>
      </c>
      <c r="H1284" s="57">
        <f t="shared" si="261"/>
        <v>13424592.494000001</v>
      </c>
      <c r="I1284" s="57">
        <v>118</v>
      </c>
      <c r="J1284" s="57">
        <f t="shared" si="262"/>
        <v>15937380.867841931</v>
      </c>
      <c r="K1284" s="57">
        <f t="shared" si="263"/>
        <v>15473185.3085844</v>
      </c>
      <c r="L1284" s="57">
        <v>113</v>
      </c>
      <c r="M1284" s="57">
        <f t="shared" si="264"/>
        <v>18385362.569142453</v>
      </c>
      <c r="N1284" s="57">
        <f t="shared" si="265"/>
        <v>17849866.571982965</v>
      </c>
      <c r="O1284" s="57">
        <v>112</v>
      </c>
    </row>
    <row r="1285" spans="1:15" ht="18" customHeight="1">
      <c r="A1285" s="54" t="s">
        <v>1303</v>
      </c>
      <c r="B1285" s="56">
        <v>10.3</v>
      </c>
      <c r="C1285" s="56">
        <v>0</v>
      </c>
      <c r="D1285" s="57">
        <f>E1285*105.8/100</f>
        <v>12.935213800000001</v>
      </c>
      <c r="E1285" s="57">
        <f t="shared" si="259"/>
        <v>12.226100000000001</v>
      </c>
      <c r="F1285" s="58">
        <v>118.7</v>
      </c>
      <c r="G1285" s="57">
        <f t="shared" si="260"/>
        <v>14.473728129372001</v>
      </c>
      <c r="H1285" s="57">
        <f t="shared" si="261"/>
        <v>14.189929538600001</v>
      </c>
      <c r="I1285" s="57">
        <v>109.7</v>
      </c>
      <c r="J1285" s="57">
        <f t="shared" si="262"/>
        <v>16.234746630872692</v>
      </c>
      <c r="K1285" s="57">
        <f t="shared" si="263"/>
        <v>15.761889932886108</v>
      </c>
      <c r="L1285" s="57">
        <f t="shared" ref="L1285:L1302" si="266">L56</f>
        <v>108.9</v>
      </c>
      <c r="M1285" s="57">
        <f t="shared" si="264"/>
        <v>18.393967932778761</v>
      </c>
      <c r="N1285" s="57">
        <f t="shared" si="265"/>
        <v>17.858221293959961</v>
      </c>
      <c r="O1285" s="57">
        <f t="shared" ref="O1285:O1302" si="267">O56</f>
        <v>110</v>
      </c>
    </row>
    <row r="1286" spans="1:15" ht="18" customHeight="1">
      <c r="A1286" s="54" t="s">
        <v>1304</v>
      </c>
      <c r="B1286" s="56">
        <v>432</v>
      </c>
      <c r="C1286" s="56">
        <v>150</v>
      </c>
      <c r="D1286" s="57">
        <f t="shared" si="258"/>
        <v>513.08665919999999</v>
      </c>
      <c r="E1286" s="57">
        <f t="shared" si="259"/>
        <v>504.01440000000002</v>
      </c>
      <c r="F1286" s="58">
        <v>116.67</v>
      </c>
      <c r="G1286" s="57">
        <f t="shared" si="260"/>
        <v>569.92639930617599</v>
      </c>
      <c r="H1286" s="57">
        <f t="shared" si="261"/>
        <v>558.75137186879999</v>
      </c>
      <c r="I1286" s="57">
        <v>108.9</v>
      </c>
      <c r="J1286" s="57">
        <f t="shared" si="262"/>
        <v>637.50827173590233</v>
      </c>
      <c r="K1286" s="57">
        <f t="shared" si="263"/>
        <v>618.94006964650714</v>
      </c>
      <c r="L1286" s="57">
        <f t="shared" si="266"/>
        <v>108.6</v>
      </c>
      <c r="M1286" s="57">
        <f t="shared" si="264"/>
        <v>725.58003947621717</v>
      </c>
      <c r="N1286" s="57">
        <f t="shared" si="265"/>
        <v>704.44664026817202</v>
      </c>
      <c r="O1286" s="57">
        <f t="shared" si="267"/>
        <v>110.5</v>
      </c>
    </row>
    <row r="1287" spans="1:15" ht="30" customHeight="1">
      <c r="A1287" s="54" t="s">
        <v>1305</v>
      </c>
      <c r="B1287" s="56">
        <v>74141.8</v>
      </c>
      <c r="C1287" s="56">
        <v>131.19999999999999</v>
      </c>
      <c r="D1287" s="57">
        <f t="shared" si="258"/>
        <v>89590.430298799998</v>
      </c>
      <c r="E1287" s="57">
        <f t="shared" si="259"/>
        <v>88006.316600000006</v>
      </c>
      <c r="F1287" s="58">
        <v>118.7</v>
      </c>
      <c r="G1287" s="57">
        <f t="shared" si="260"/>
        <v>99241.11145058673</v>
      </c>
      <c r="H1287" s="57">
        <f t="shared" si="261"/>
        <v>97295.207304496784</v>
      </c>
      <c r="I1287" s="57">
        <v>108.6</v>
      </c>
      <c r="J1287" s="57">
        <f t="shared" si="262"/>
        <v>113666.79941104403</v>
      </c>
      <c r="K1287" s="57">
        <f t="shared" si="263"/>
        <v>110356.11593305245</v>
      </c>
      <c r="L1287" s="57">
        <v>111.2</v>
      </c>
      <c r="M1287" s="57">
        <f t="shared" si="264"/>
        <v>128433.25332253278</v>
      </c>
      <c r="N1287" s="57">
        <f t="shared" si="265"/>
        <v>124692.47895391531</v>
      </c>
      <c r="O1287" s="57">
        <f t="shared" si="267"/>
        <v>109.7</v>
      </c>
    </row>
    <row r="1288" spans="1:15" ht="18" customHeight="1">
      <c r="A1288" s="54" t="s">
        <v>1306</v>
      </c>
      <c r="B1288" s="56">
        <v>38551</v>
      </c>
      <c r="C1288" s="56">
        <v>107.7</v>
      </c>
      <c r="D1288" s="57">
        <f t="shared" si="258"/>
        <v>45916.554059999995</v>
      </c>
      <c r="E1288" s="57">
        <f t="shared" si="259"/>
        <v>45104.67</v>
      </c>
      <c r="F1288" s="58">
        <v>117</v>
      </c>
      <c r="G1288" s="57">
        <f t="shared" si="260"/>
        <v>51377.868999896396</v>
      </c>
      <c r="H1288" s="57">
        <f t="shared" si="261"/>
        <v>50370.459803819991</v>
      </c>
      <c r="I1288" s="57">
        <v>109.7</v>
      </c>
      <c r="J1288" s="57">
        <f t="shared" si="262"/>
        <v>58211.125576882616</v>
      </c>
      <c r="K1288" s="57">
        <f t="shared" si="263"/>
        <v>56515.655899886035</v>
      </c>
      <c r="L1288" s="57">
        <f t="shared" si="266"/>
        <v>110</v>
      </c>
      <c r="M1288" s="57">
        <f t="shared" si="264"/>
        <v>65293.673225821927</v>
      </c>
      <c r="N1288" s="57">
        <f t="shared" si="265"/>
        <v>63391.91575322517</v>
      </c>
      <c r="O1288" s="57">
        <f t="shared" si="267"/>
        <v>108.9</v>
      </c>
    </row>
    <row r="1289" spans="1:15" ht="30" customHeight="1">
      <c r="A1289" s="54" t="s">
        <v>1307</v>
      </c>
      <c r="B1289" s="56">
        <v>0</v>
      </c>
      <c r="C1289" s="56">
        <v>0</v>
      </c>
      <c r="D1289" s="57">
        <f t="shared" si="258"/>
        <v>0</v>
      </c>
      <c r="E1289" s="57">
        <f t="shared" si="259"/>
        <v>0</v>
      </c>
      <c r="F1289" s="58">
        <v>116.67</v>
      </c>
      <c r="G1289" s="57">
        <f t="shared" si="260"/>
        <v>0</v>
      </c>
      <c r="H1289" s="57">
        <f t="shared" si="261"/>
        <v>0</v>
      </c>
      <c r="I1289" s="57">
        <v>0</v>
      </c>
      <c r="J1289" s="57">
        <f t="shared" si="262"/>
        <v>0</v>
      </c>
      <c r="K1289" s="57">
        <f t="shared" si="263"/>
        <v>0</v>
      </c>
      <c r="L1289" s="57">
        <v>0</v>
      </c>
      <c r="M1289" s="57">
        <f t="shared" si="264"/>
        <v>0</v>
      </c>
      <c r="N1289" s="57">
        <f t="shared" si="265"/>
        <v>0</v>
      </c>
      <c r="O1289" s="57">
        <v>0</v>
      </c>
    </row>
    <row r="1290" spans="1:15" ht="18" customHeight="1">
      <c r="A1290" s="54" t="s">
        <v>1308</v>
      </c>
      <c r="B1290" s="56">
        <v>0</v>
      </c>
      <c r="C1290" s="56">
        <v>0</v>
      </c>
      <c r="D1290" s="57">
        <f t="shared" si="258"/>
        <v>0</v>
      </c>
      <c r="E1290" s="57">
        <f t="shared" si="259"/>
        <v>0</v>
      </c>
      <c r="F1290" s="58">
        <v>118.57</v>
      </c>
      <c r="G1290" s="57">
        <f t="shared" si="260"/>
        <v>0</v>
      </c>
      <c r="H1290" s="57">
        <f t="shared" si="261"/>
        <v>0</v>
      </c>
      <c r="I1290" s="57">
        <v>0</v>
      </c>
      <c r="J1290" s="57">
        <f t="shared" si="262"/>
        <v>0</v>
      </c>
      <c r="K1290" s="57">
        <f t="shared" si="263"/>
        <v>0</v>
      </c>
      <c r="L1290" s="57">
        <v>0</v>
      </c>
      <c r="M1290" s="57">
        <f t="shared" si="264"/>
        <v>0</v>
      </c>
      <c r="N1290" s="57">
        <f t="shared" si="265"/>
        <v>0</v>
      </c>
      <c r="O1290" s="57">
        <v>0</v>
      </c>
    </row>
    <row r="1291" spans="1:15" ht="30" customHeight="1">
      <c r="A1291" s="54" t="s">
        <v>1309</v>
      </c>
      <c r="B1291" s="56">
        <v>4681.5</v>
      </c>
      <c r="C1291" s="56">
        <v>0</v>
      </c>
      <c r="D1291" s="57">
        <f t="shared" si="258"/>
        <v>5650.7699318999994</v>
      </c>
      <c r="E1291" s="57">
        <f t="shared" si="259"/>
        <v>5550.85455</v>
      </c>
      <c r="F1291" s="58">
        <v>118.57</v>
      </c>
      <c r="G1291" s="57">
        <f t="shared" si="260"/>
        <v>6305.5811516085705</v>
      </c>
      <c r="H1291" s="57">
        <f t="shared" si="261"/>
        <v>6181.9423054985991</v>
      </c>
      <c r="I1291" s="57">
        <v>109.4</v>
      </c>
      <c r="J1291" s="57">
        <f t="shared" si="262"/>
        <v>7144.2234447725104</v>
      </c>
      <c r="K1291" s="57">
        <f t="shared" si="263"/>
        <v>6936.1392667694272</v>
      </c>
      <c r="L1291" s="57">
        <f t="shared" si="266"/>
        <v>110</v>
      </c>
      <c r="M1291" s="57">
        <f t="shared" si="264"/>
        <v>7976.6683605574035</v>
      </c>
      <c r="N1291" s="57">
        <f t="shared" si="265"/>
        <v>7744.3382141334014</v>
      </c>
      <c r="O1291" s="57">
        <f t="shared" si="267"/>
        <v>108.4</v>
      </c>
    </row>
    <row r="1292" spans="1:15" ht="29.25" customHeight="1">
      <c r="A1292" s="54" t="s">
        <v>1310</v>
      </c>
      <c r="B1292" s="56">
        <v>217.5</v>
      </c>
      <c r="C1292" s="56">
        <v>134.19999999999999</v>
      </c>
      <c r="D1292" s="57">
        <f t="shared" si="258"/>
        <v>259.05554999999998</v>
      </c>
      <c r="E1292" s="57">
        <f t="shared" si="259"/>
        <v>254.47499999999999</v>
      </c>
      <c r="F1292" s="58">
        <v>117</v>
      </c>
      <c r="G1292" s="57">
        <f t="shared" si="260"/>
        <v>289.86761711700001</v>
      </c>
      <c r="H1292" s="57">
        <f t="shared" si="261"/>
        <v>284.18393835000001</v>
      </c>
      <c r="I1292" s="57">
        <v>109.7</v>
      </c>
      <c r="J1292" s="57">
        <f t="shared" si="262"/>
        <v>329.91282842171358</v>
      </c>
      <c r="K1292" s="57">
        <f t="shared" si="263"/>
        <v>320.30371691428502</v>
      </c>
      <c r="L1292" s="57">
        <f t="shared" si="266"/>
        <v>110.5</v>
      </c>
      <c r="M1292" s="57">
        <f t="shared" si="264"/>
        <v>368.69408140268604</v>
      </c>
      <c r="N1292" s="57">
        <f t="shared" si="265"/>
        <v>357.95541883755925</v>
      </c>
      <c r="O1292" s="57">
        <f t="shared" si="267"/>
        <v>108.5</v>
      </c>
    </row>
    <row r="1293" spans="1:15" ht="30" customHeight="1">
      <c r="A1293" s="54" t="s">
        <v>1311</v>
      </c>
      <c r="B1293" s="56">
        <v>776.1</v>
      </c>
      <c r="C1293" s="56">
        <v>107.5</v>
      </c>
      <c r="D1293" s="57">
        <f t="shared" si="258"/>
        <v>921.22138679999989</v>
      </c>
      <c r="E1293" s="57">
        <f t="shared" si="259"/>
        <v>904.93259999999998</v>
      </c>
      <c r="F1293" s="58">
        <v>116.6</v>
      </c>
      <c r="G1293" s="57">
        <f t="shared" si="260"/>
        <v>1023.274292029704</v>
      </c>
      <c r="H1293" s="57">
        <f t="shared" si="261"/>
        <v>1003.2100902252</v>
      </c>
      <c r="I1293" s="57">
        <v>108.9</v>
      </c>
      <c r="J1293" s="57">
        <f t="shared" si="262"/>
        <v>1156.2078553072829</v>
      </c>
      <c r="K1293" s="57">
        <f t="shared" si="263"/>
        <v>1122.5318983565853</v>
      </c>
      <c r="L1293" s="57">
        <f t="shared" si="266"/>
        <v>109.7</v>
      </c>
      <c r="M1293" s="57">
        <f t="shared" si="264"/>
        <v>1308.7926059721849</v>
      </c>
      <c r="N1293" s="57">
        <f t="shared" si="265"/>
        <v>1270.6724329827039</v>
      </c>
      <c r="O1293" s="57">
        <f t="shared" si="267"/>
        <v>109.9</v>
      </c>
    </row>
    <row r="1294" spans="1:15" ht="30" customHeight="1">
      <c r="A1294" s="54" t="s">
        <v>1312</v>
      </c>
      <c r="B1294" s="56">
        <v>863.5</v>
      </c>
      <c r="C1294" s="56">
        <v>100.3</v>
      </c>
      <c r="D1294" s="57">
        <f t="shared" si="258"/>
        <v>1025.5794681</v>
      </c>
      <c r="E1294" s="57">
        <f t="shared" si="259"/>
        <v>1007.4454499999999</v>
      </c>
      <c r="F1294" s="58">
        <v>116.67</v>
      </c>
      <c r="G1294" s="57">
        <f t="shared" si="260"/>
        <v>1136.0548884037321</v>
      </c>
      <c r="H1294" s="57">
        <f t="shared" si="261"/>
        <v>1113.7793023566001</v>
      </c>
      <c r="I1294" s="57">
        <v>108.6</v>
      </c>
      <c r="J1294" s="57">
        <f t="shared" si="262"/>
        <v>1274.2786866758145</v>
      </c>
      <c r="K1294" s="57">
        <f t="shared" si="263"/>
        <v>1237.1637734716644</v>
      </c>
      <c r="L1294" s="57">
        <f t="shared" si="266"/>
        <v>108.9</v>
      </c>
      <c r="M1294" s="57">
        <f t="shared" si="264"/>
        <v>1439.8202308618697</v>
      </c>
      <c r="N1294" s="57">
        <f t="shared" si="265"/>
        <v>1397.8837192833685</v>
      </c>
      <c r="O1294" s="57">
        <f t="shared" si="267"/>
        <v>109.7</v>
      </c>
    </row>
    <row r="1295" spans="1:15" ht="18" customHeight="1">
      <c r="A1295" s="54" t="s">
        <v>1313</v>
      </c>
      <c r="B1295" s="56">
        <v>0</v>
      </c>
      <c r="C1295" s="56">
        <v>0</v>
      </c>
      <c r="D1295" s="57">
        <f t="shared" si="258"/>
        <v>0</v>
      </c>
      <c r="E1295" s="57">
        <f t="shared" si="259"/>
        <v>0</v>
      </c>
      <c r="F1295" s="58">
        <v>118.87</v>
      </c>
      <c r="G1295" s="57">
        <f t="shared" si="260"/>
        <v>0</v>
      </c>
      <c r="H1295" s="57">
        <f t="shared" si="261"/>
        <v>0</v>
      </c>
      <c r="I1295" s="57">
        <v>0</v>
      </c>
      <c r="J1295" s="57">
        <f t="shared" si="262"/>
        <v>0</v>
      </c>
      <c r="K1295" s="57">
        <f t="shared" si="263"/>
        <v>0</v>
      </c>
      <c r="L1295" s="57">
        <v>0</v>
      </c>
      <c r="M1295" s="57">
        <f t="shared" si="264"/>
        <v>0</v>
      </c>
      <c r="N1295" s="57">
        <f t="shared" si="265"/>
        <v>0</v>
      </c>
      <c r="O1295" s="57">
        <v>0</v>
      </c>
    </row>
    <row r="1296" spans="1:15" ht="30" customHeight="1">
      <c r="A1296" s="54" t="s">
        <v>1314</v>
      </c>
      <c r="B1296" s="56">
        <v>31500</v>
      </c>
      <c r="C1296" s="56">
        <v>0</v>
      </c>
      <c r="D1296" s="57">
        <f t="shared" si="258"/>
        <v>37518.39</v>
      </c>
      <c r="E1296" s="57">
        <f t="shared" si="259"/>
        <v>36855</v>
      </c>
      <c r="F1296" s="58">
        <v>117</v>
      </c>
      <c r="G1296" s="57">
        <f t="shared" si="260"/>
        <v>42095.633580000002</v>
      </c>
      <c r="H1296" s="57">
        <f t="shared" si="261"/>
        <v>41270.228999999999</v>
      </c>
      <c r="I1296" s="57">
        <v>110</v>
      </c>
      <c r="J1296" s="57">
        <f t="shared" si="262"/>
        <v>47434.20183061561</v>
      </c>
      <c r="K1296" s="57">
        <f t="shared" si="263"/>
        <v>46052.623136520007</v>
      </c>
      <c r="L1296" s="57">
        <f t="shared" si="266"/>
        <v>109.4</v>
      </c>
      <c r="M1296" s="57">
        <f t="shared" si="264"/>
        <v>53058.949483689998</v>
      </c>
      <c r="N1296" s="57">
        <f t="shared" si="265"/>
        <v>51513.543188048548</v>
      </c>
      <c r="O1296" s="57">
        <f t="shared" si="267"/>
        <v>108.6</v>
      </c>
    </row>
    <row r="1297" spans="1:15" ht="30" customHeight="1">
      <c r="A1297" s="54" t="s">
        <v>1315</v>
      </c>
      <c r="B1297" s="56">
        <v>222</v>
      </c>
      <c r="C1297" s="56">
        <v>93.7</v>
      </c>
      <c r="D1297" s="57">
        <f t="shared" si="258"/>
        <v>264.41532000000001</v>
      </c>
      <c r="E1297" s="57">
        <f t="shared" si="259"/>
        <v>259.74</v>
      </c>
      <c r="F1297" s="58">
        <v>117</v>
      </c>
      <c r="G1297" s="57">
        <f t="shared" si="260"/>
        <v>296.67398904000004</v>
      </c>
      <c r="H1297" s="57">
        <f t="shared" si="261"/>
        <v>290.856852</v>
      </c>
      <c r="I1297" s="57">
        <f t="shared" ref="I1297:I1302" si="268">I501</f>
        <v>110</v>
      </c>
      <c r="J1297" s="57">
        <f t="shared" si="262"/>
        <v>336.1316295823201</v>
      </c>
      <c r="K1297" s="57">
        <f t="shared" si="263"/>
        <v>326.34138794400008</v>
      </c>
      <c r="L1297" s="57">
        <f t="shared" si="266"/>
        <v>110</v>
      </c>
      <c r="M1297" s="57">
        <f t="shared" si="264"/>
        <v>378.75984284594989</v>
      </c>
      <c r="N1297" s="57">
        <f t="shared" si="265"/>
        <v>367.72800276305816</v>
      </c>
      <c r="O1297" s="57">
        <f t="shared" si="267"/>
        <v>109.4</v>
      </c>
    </row>
    <row r="1298" spans="1:15" ht="29.25" customHeight="1">
      <c r="A1298" s="54" t="s">
        <v>1316</v>
      </c>
      <c r="B1298" s="56">
        <v>534.79999999999995</v>
      </c>
      <c r="C1298" s="56">
        <v>109.5</v>
      </c>
      <c r="D1298" s="57">
        <f t="shared" si="258"/>
        <v>635.34560879999992</v>
      </c>
      <c r="E1298" s="57">
        <f t="shared" si="259"/>
        <v>624.11159999999995</v>
      </c>
      <c r="F1298" s="58">
        <v>116.7</v>
      </c>
      <c r="G1298" s="57">
        <f t="shared" si="260"/>
        <v>712.85777307360001</v>
      </c>
      <c r="H1298" s="57">
        <f t="shared" si="261"/>
        <v>698.88016967999999</v>
      </c>
      <c r="I1298" s="57">
        <f t="shared" si="268"/>
        <v>110</v>
      </c>
      <c r="J1298" s="57">
        <f t="shared" si="262"/>
        <v>811.33907442371788</v>
      </c>
      <c r="K1298" s="57">
        <f t="shared" si="263"/>
        <v>787.70783924632804</v>
      </c>
      <c r="L1298" s="57">
        <f t="shared" si="266"/>
        <v>110.5</v>
      </c>
      <c r="M1298" s="57">
        <f t="shared" si="264"/>
        <v>919.2471713220724</v>
      </c>
      <c r="N1298" s="57">
        <f t="shared" si="265"/>
        <v>892.47298186608964</v>
      </c>
      <c r="O1298" s="57">
        <f t="shared" si="267"/>
        <v>110</v>
      </c>
    </row>
    <row r="1299" spans="1:15" ht="30" customHeight="1">
      <c r="A1299" s="54" t="s">
        <v>1317</v>
      </c>
      <c r="B1299" s="56">
        <v>481.8</v>
      </c>
      <c r="C1299" s="56">
        <v>87.5</v>
      </c>
      <c r="D1299" s="57">
        <f t="shared" si="258"/>
        <v>587.09546280000006</v>
      </c>
      <c r="E1299" s="57">
        <f t="shared" si="259"/>
        <v>576.71460000000002</v>
      </c>
      <c r="F1299" s="58">
        <v>119.7</v>
      </c>
      <c r="G1299" s="57">
        <f t="shared" si="260"/>
        <v>661.7152961218801</v>
      </c>
      <c r="H1299" s="57">
        <f t="shared" si="261"/>
        <v>648.74048639400007</v>
      </c>
      <c r="I1299" s="57">
        <f t="shared" si="268"/>
        <v>110.5</v>
      </c>
      <c r="J1299" s="57">
        <f t="shared" si="262"/>
        <v>759.94693183117317</v>
      </c>
      <c r="K1299" s="57">
        <f t="shared" si="263"/>
        <v>737.81255517589625</v>
      </c>
      <c r="L1299" s="57">
        <f t="shared" si="266"/>
        <v>111.5</v>
      </c>
      <c r="M1299" s="57">
        <f t="shared" si="264"/>
        <v>864.93360046364978</v>
      </c>
      <c r="N1299" s="57">
        <f t="shared" si="265"/>
        <v>839.74135967344637</v>
      </c>
      <c r="O1299" s="57">
        <f t="shared" si="267"/>
        <v>110.5</v>
      </c>
    </row>
    <row r="1300" spans="1:15" ht="18" customHeight="1">
      <c r="A1300" s="54" t="s">
        <v>1318</v>
      </c>
      <c r="B1300" s="56">
        <v>436.2</v>
      </c>
      <c r="C1300" s="56">
        <v>99.3</v>
      </c>
      <c r="D1300" s="57">
        <f t="shared" si="258"/>
        <v>519.54037200000005</v>
      </c>
      <c r="E1300" s="57">
        <f t="shared" si="259"/>
        <v>510.35400000000004</v>
      </c>
      <c r="F1300" s="58">
        <v>117</v>
      </c>
      <c r="G1300" s="57">
        <f t="shared" si="260"/>
        <v>581.33450384568016</v>
      </c>
      <c r="H1300" s="57">
        <f t="shared" si="261"/>
        <v>569.93578808400014</v>
      </c>
      <c r="I1300" s="57">
        <f t="shared" si="268"/>
        <v>109.7</v>
      </c>
      <c r="J1300" s="57">
        <f t="shared" si="262"/>
        <v>658.65199285715562</v>
      </c>
      <c r="K1300" s="57">
        <f t="shared" si="263"/>
        <v>639.4679542302481</v>
      </c>
      <c r="L1300" s="57">
        <f t="shared" si="266"/>
        <v>110</v>
      </c>
      <c r="M1300" s="57">
        <f t="shared" si="264"/>
        <v>744.21747324922876</v>
      </c>
      <c r="N1300" s="57">
        <f t="shared" si="265"/>
        <v>722.54123616429979</v>
      </c>
      <c r="O1300" s="57">
        <f t="shared" si="267"/>
        <v>109.7</v>
      </c>
    </row>
    <row r="1301" spans="1:15" ht="30" customHeight="1">
      <c r="A1301" s="54" t="s">
        <v>1319</v>
      </c>
      <c r="B1301" s="56">
        <v>121.8</v>
      </c>
      <c r="C1301" s="56">
        <v>1160</v>
      </c>
      <c r="D1301" s="57">
        <f t="shared" si="258"/>
        <v>147.01778868</v>
      </c>
      <c r="E1301" s="57">
        <f t="shared" si="259"/>
        <v>144.41826</v>
      </c>
      <c r="F1301" s="58">
        <v>118.57</v>
      </c>
      <c r="G1301" s="57">
        <f t="shared" si="260"/>
        <v>163.3044193099704</v>
      </c>
      <c r="H1301" s="57">
        <f t="shared" si="261"/>
        <v>160.10237187252</v>
      </c>
      <c r="I1301" s="57">
        <f t="shared" si="268"/>
        <v>108.9</v>
      </c>
      <c r="J1301" s="57">
        <f t="shared" si="262"/>
        <v>185.8649248376428</v>
      </c>
      <c r="K1301" s="57">
        <f t="shared" si="263"/>
        <v>180.45138333751729</v>
      </c>
      <c r="L1301" s="57">
        <f t="shared" si="266"/>
        <v>110.5</v>
      </c>
      <c r="M1301" s="57">
        <f t="shared" si="264"/>
        <v>208.47911024263882</v>
      </c>
      <c r="N1301" s="57">
        <f t="shared" si="265"/>
        <v>202.40690314819301</v>
      </c>
      <c r="O1301" s="57">
        <f t="shared" si="267"/>
        <v>108.9</v>
      </c>
    </row>
    <row r="1302" spans="1:15" ht="18" customHeight="1">
      <c r="A1302" s="54" t="s">
        <v>1320</v>
      </c>
      <c r="B1302" s="56">
        <v>12837</v>
      </c>
      <c r="C1302" s="56">
        <v>77</v>
      </c>
      <c r="D1302" s="57">
        <f t="shared" si="258"/>
        <v>15289.637220000001</v>
      </c>
      <c r="E1302" s="57">
        <f t="shared" si="259"/>
        <v>15019.29</v>
      </c>
      <c r="F1302" s="58">
        <v>117</v>
      </c>
      <c r="G1302" s="57">
        <f t="shared" si="260"/>
        <v>17934.744459060003</v>
      </c>
      <c r="H1302" s="57">
        <f t="shared" si="261"/>
        <v>17583.082803000001</v>
      </c>
      <c r="I1302" s="57">
        <f t="shared" si="268"/>
        <v>115</v>
      </c>
      <c r="J1302" s="57">
        <f t="shared" si="262"/>
        <v>20264.647111736489</v>
      </c>
      <c r="K1302" s="57">
        <f t="shared" si="263"/>
        <v>19674.414671588824</v>
      </c>
      <c r="L1302" s="57">
        <f t="shared" si="266"/>
        <v>109.7</v>
      </c>
      <c r="M1302" s="57">
        <f t="shared" si="264"/>
        <v>22667.628966246204</v>
      </c>
      <c r="N1302" s="57">
        <f t="shared" si="265"/>
        <v>22007.406763345829</v>
      </c>
      <c r="O1302" s="57">
        <f t="shared" si="267"/>
        <v>108.6</v>
      </c>
    </row>
    <row r="1303" spans="1:15" ht="25.5" customHeight="1">
      <c r="A1303" s="684" t="s">
        <v>1321</v>
      </c>
      <c r="B1303" s="685"/>
      <c r="C1303" s="685"/>
      <c r="D1303" s="685"/>
      <c r="E1303" s="685"/>
      <c r="F1303" s="685"/>
      <c r="G1303" s="685"/>
      <c r="H1303" s="685"/>
      <c r="I1303" s="685"/>
      <c r="J1303" s="685"/>
      <c r="K1303" s="685"/>
      <c r="L1303" s="685"/>
      <c r="M1303" s="685"/>
      <c r="N1303" s="685"/>
      <c r="O1303" s="686"/>
    </row>
    <row r="1304" spans="1:15" ht="18" customHeight="1">
      <c r="A1304" s="51" t="s">
        <v>58</v>
      </c>
      <c r="B1304" s="52">
        <v>770616.1</v>
      </c>
      <c r="C1304" s="52">
        <v>114.1</v>
      </c>
      <c r="D1304" s="53">
        <f>SUM(D1305:D1351)</f>
        <v>920159.9524911968</v>
      </c>
      <c r="E1304" s="53">
        <f>SUM(E1305:E1351)</f>
        <v>903889.9336848692</v>
      </c>
      <c r="F1304" s="53">
        <f>E1304/B1304*100</f>
        <v>117.29445228108642</v>
      </c>
      <c r="G1304" s="53">
        <f>SUM(G1305:G1351)</f>
        <v>1030601.9887211755</v>
      </c>
      <c r="H1304" s="53">
        <f>SUM(H1305:H1351)</f>
        <v>1010394.1065893876</v>
      </c>
      <c r="I1304" s="53">
        <f>H1304/D1304*100</f>
        <v>109.80635528137203</v>
      </c>
      <c r="J1304" s="53">
        <f>SUM(J1305:J1351)</f>
        <v>1164245.5877917584</v>
      </c>
      <c r="K1304" s="53">
        <f>SUM(K1305:K1351)</f>
        <v>1130335.5221279205</v>
      </c>
      <c r="L1304" s="53">
        <f>K1304/G1304*100</f>
        <v>109.67721142577065</v>
      </c>
      <c r="M1304" s="53">
        <f>SUM(M1305:M1351)</f>
        <v>1308388.8827209282</v>
      </c>
      <c r="N1304" s="53">
        <f>SUM(N1305:N1351)</f>
        <v>1270280.4686610955</v>
      </c>
      <c r="O1304" s="53">
        <f>N1304/J1304*100</f>
        <v>109.10760427019999</v>
      </c>
    </row>
    <row r="1305" spans="1:15" ht="43.5" customHeight="1">
      <c r="A1305" s="54" t="s">
        <v>1322</v>
      </c>
      <c r="B1305" s="55">
        <v>1924.6</v>
      </c>
      <c r="C1305" s="55">
        <v>316.8</v>
      </c>
      <c r="D1305" s="57">
        <f t="shared" ref="D1305:D1351" si="269">E1305*101.8/100</f>
        <v>2292.3140759999997</v>
      </c>
      <c r="E1305" s="57">
        <f t="shared" ref="E1305:E1351" si="270">B1305*F1305/100</f>
        <v>2251.7819999999997</v>
      </c>
      <c r="F1305" s="58">
        <v>117</v>
      </c>
      <c r="G1305" s="57">
        <f t="shared" ref="G1305:G1351" si="271">H1305*102/100</f>
        <v>2557.9474311268796</v>
      </c>
      <c r="H1305" s="57">
        <f t="shared" ref="H1305:H1351" si="272">D1305*I1305/100</f>
        <v>2507.7915991439995</v>
      </c>
      <c r="I1305" s="57">
        <v>109.4</v>
      </c>
      <c r="J1305" s="57">
        <f t="shared" ref="J1305:J1351" si="273">K1305*103/100</f>
        <v>2898.154439466754</v>
      </c>
      <c r="K1305" s="57">
        <f t="shared" ref="K1305:K1351" si="274">G1305*L1305/100</f>
        <v>2813.7421742395672</v>
      </c>
      <c r="L1305" s="57">
        <v>110</v>
      </c>
      <c r="M1305" s="57">
        <f t="shared" ref="M1305:M1351" si="275">N1305*103/100</f>
        <v>3250.7728901166743</v>
      </c>
      <c r="N1305" s="57">
        <f t="shared" ref="N1305:N1351" si="276">J1305*O1305/100</f>
        <v>3156.0901845792955</v>
      </c>
      <c r="O1305" s="57">
        <v>108.9</v>
      </c>
    </row>
    <row r="1306" spans="1:15" ht="43.5" customHeight="1">
      <c r="A1306" s="54" t="s">
        <v>1323</v>
      </c>
      <c r="B1306" s="56">
        <v>0</v>
      </c>
      <c r="C1306" s="56">
        <v>0</v>
      </c>
      <c r="D1306" s="57">
        <f t="shared" si="269"/>
        <v>0</v>
      </c>
      <c r="E1306" s="57">
        <f t="shared" si="270"/>
        <v>0</v>
      </c>
      <c r="F1306" s="58">
        <v>0</v>
      </c>
      <c r="G1306" s="57">
        <f t="shared" si="271"/>
        <v>0</v>
      </c>
      <c r="H1306" s="57">
        <f t="shared" si="272"/>
        <v>0</v>
      </c>
      <c r="I1306" s="57">
        <v>0</v>
      </c>
      <c r="J1306" s="57">
        <f t="shared" si="273"/>
        <v>0</v>
      </c>
      <c r="K1306" s="57">
        <f t="shared" si="274"/>
        <v>0</v>
      </c>
      <c r="L1306" s="57">
        <v>0</v>
      </c>
      <c r="M1306" s="57">
        <f t="shared" si="275"/>
        <v>0</v>
      </c>
      <c r="N1306" s="57">
        <f t="shared" si="276"/>
        <v>0</v>
      </c>
      <c r="O1306" s="57">
        <v>0</v>
      </c>
    </row>
    <row r="1307" spans="1:15" ht="43.5" customHeight="1">
      <c r="A1307" s="54" t="s">
        <v>1324</v>
      </c>
      <c r="B1307" s="56">
        <v>24</v>
      </c>
      <c r="C1307" s="56">
        <v>35.1</v>
      </c>
      <c r="D1307" s="57">
        <f t="shared" si="269"/>
        <v>27.730319999999995</v>
      </c>
      <c r="E1307" s="57">
        <f t="shared" si="270"/>
        <v>27.24</v>
      </c>
      <c r="F1307" s="58">
        <v>113.5</v>
      </c>
      <c r="G1307" s="57">
        <f t="shared" si="271"/>
        <v>31.254843671999996</v>
      </c>
      <c r="H1307" s="57">
        <f t="shared" si="272"/>
        <v>30.642003599999995</v>
      </c>
      <c r="I1307" s="57">
        <v>110.5</v>
      </c>
      <c r="J1307" s="57">
        <f t="shared" si="273"/>
        <v>35.315160413429517</v>
      </c>
      <c r="K1307" s="57">
        <f t="shared" si="274"/>
        <v>34.286563508183995</v>
      </c>
      <c r="L1307" s="57">
        <v>109.7</v>
      </c>
      <c r="M1307" s="57">
        <f t="shared" si="275"/>
        <v>39.793829057060655</v>
      </c>
      <c r="N1307" s="57">
        <f t="shared" si="276"/>
        <v>38.634785492291897</v>
      </c>
      <c r="O1307" s="57">
        <v>109.4</v>
      </c>
    </row>
    <row r="1308" spans="1:15" ht="43.5" customHeight="1">
      <c r="A1308" s="54" t="s">
        <v>1325</v>
      </c>
      <c r="B1308" s="56">
        <v>8020.1</v>
      </c>
      <c r="C1308" s="56">
        <v>63.4</v>
      </c>
      <c r="D1308" s="57">
        <f t="shared" si="269"/>
        <v>9616.8191313398602</v>
      </c>
      <c r="E1308" s="57">
        <f t="shared" si="270"/>
        <v>9446.7771427700009</v>
      </c>
      <c r="F1308" s="58">
        <v>117.78877000000001</v>
      </c>
      <c r="G1308" s="57">
        <f t="shared" si="271"/>
        <v>10760.643598821423</v>
      </c>
      <c r="H1308" s="57">
        <f t="shared" si="272"/>
        <v>10549.650587079828</v>
      </c>
      <c r="I1308" s="57">
        <v>109.7</v>
      </c>
      <c r="J1308" s="57">
        <f t="shared" si="273"/>
        <v>12069.891105490027</v>
      </c>
      <c r="K1308" s="57">
        <f t="shared" si="274"/>
        <v>11718.340879116531</v>
      </c>
      <c r="L1308" s="57">
        <v>108.9</v>
      </c>
      <c r="M1308" s="57">
        <f t="shared" si="275"/>
        <v>13675.186622520201</v>
      </c>
      <c r="N1308" s="57">
        <f t="shared" si="276"/>
        <v>13276.88021603903</v>
      </c>
      <c r="O1308" s="57">
        <v>110</v>
      </c>
    </row>
    <row r="1309" spans="1:15" ht="44.25" customHeight="1">
      <c r="A1309" s="54" t="s">
        <v>1326</v>
      </c>
      <c r="B1309" s="56">
        <v>0</v>
      </c>
      <c r="C1309" s="56">
        <v>0</v>
      </c>
      <c r="D1309" s="57">
        <f t="shared" si="269"/>
        <v>0</v>
      </c>
      <c r="E1309" s="57">
        <f t="shared" si="270"/>
        <v>0</v>
      </c>
      <c r="F1309" s="58">
        <v>116.87</v>
      </c>
      <c r="G1309" s="57">
        <f t="shared" si="271"/>
        <v>0</v>
      </c>
      <c r="H1309" s="57">
        <f t="shared" si="272"/>
        <v>0</v>
      </c>
      <c r="I1309" s="57">
        <v>0</v>
      </c>
      <c r="J1309" s="57">
        <f t="shared" si="273"/>
        <v>0</v>
      </c>
      <c r="K1309" s="57">
        <f t="shared" si="274"/>
        <v>0</v>
      </c>
      <c r="L1309" s="57">
        <v>0</v>
      </c>
      <c r="M1309" s="57">
        <f t="shared" si="275"/>
        <v>0</v>
      </c>
      <c r="N1309" s="57">
        <f t="shared" si="276"/>
        <v>0</v>
      </c>
      <c r="O1309" s="57">
        <v>0</v>
      </c>
    </row>
    <row r="1310" spans="1:15" ht="43.5" customHeight="1">
      <c r="A1310" s="54" t="s">
        <v>1327</v>
      </c>
      <c r="B1310" s="56">
        <v>44.8</v>
      </c>
      <c r="C1310" s="56">
        <v>268.3</v>
      </c>
      <c r="D1310" s="57">
        <f t="shared" si="269"/>
        <v>53.300199679999999</v>
      </c>
      <c r="E1310" s="57">
        <f t="shared" si="270"/>
        <v>52.357759999999999</v>
      </c>
      <c r="F1310" s="58">
        <v>116.87</v>
      </c>
      <c r="G1310" s="57">
        <f t="shared" si="271"/>
        <v>59.041697189529607</v>
      </c>
      <c r="H1310" s="57">
        <f t="shared" si="272"/>
        <v>57.884016852480002</v>
      </c>
      <c r="I1310" s="57">
        <v>108.6</v>
      </c>
      <c r="J1310" s="57">
        <f t="shared" si="273"/>
        <v>66.529365227105757</v>
      </c>
      <c r="K1310" s="57">
        <f t="shared" si="274"/>
        <v>64.591616725345389</v>
      </c>
      <c r="L1310" s="57">
        <v>109.4</v>
      </c>
      <c r="M1310" s="57">
        <f t="shared" si="275"/>
        <v>75.172195063759062</v>
      </c>
      <c r="N1310" s="57">
        <f t="shared" si="276"/>
        <v>72.982713654135011</v>
      </c>
      <c r="O1310" s="57">
        <v>109.7</v>
      </c>
    </row>
    <row r="1311" spans="1:15" ht="43.5" customHeight="1">
      <c r="A1311" s="54" t="s">
        <v>1328</v>
      </c>
      <c r="B1311" s="56">
        <v>437.3</v>
      </c>
      <c r="C1311" s="56">
        <v>175</v>
      </c>
      <c r="D1311" s="57">
        <f t="shared" si="269"/>
        <v>520.85053799999991</v>
      </c>
      <c r="E1311" s="57">
        <f t="shared" si="270"/>
        <v>511.64099999999996</v>
      </c>
      <c r="F1311" s="58">
        <v>117</v>
      </c>
      <c r="G1311" s="57">
        <f t="shared" si="271"/>
        <v>582.80050098971992</v>
      </c>
      <c r="H1311" s="57">
        <f t="shared" si="272"/>
        <v>571.37304018599991</v>
      </c>
      <c r="I1311" s="57">
        <v>109.7</v>
      </c>
      <c r="J1311" s="57">
        <f t="shared" si="273"/>
        <v>660.31296762135253</v>
      </c>
      <c r="K1311" s="57">
        <f t="shared" si="274"/>
        <v>641.08055108869189</v>
      </c>
      <c r="L1311" s="57">
        <v>110</v>
      </c>
      <c r="M1311" s="57">
        <f t="shared" si="275"/>
        <v>740.65324639184257</v>
      </c>
      <c r="N1311" s="57">
        <f t="shared" si="276"/>
        <v>719.08082173965295</v>
      </c>
      <c r="O1311" s="57">
        <v>108.9</v>
      </c>
    </row>
    <row r="1312" spans="1:15" ht="43.5" customHeight="1">
      <c r="A1312" s="54" t="s">
        <v>1329</v>
      </c>
      <c r="B1312" s="56">
        <v>9.6</v>
      </c>
      <c r="C1312" s="56">
        <v>18.8</v>
      </c>
      <c r="D1312" s="57">
        <f t="shared" si="269"/>
        <v>11.316902399999996</v>
      </c>
      <c r="E1312" s="57">
        <f t="shared" si="270"/>
        <v>11.116799999999998</v>
      </c>
      <c r="F1312" s="58">
        <v>115.8</v>
      </c>
      <c r="G1312" s="57">
        <f t="shared" si="271"/>
        <v>12.570588847871997</v>
      </c>
      <c r="H1312" s="57">
        <f t="shared" si="272"/>
        <v>12.324106713599997</v>
      </c>
      <c r="I1312" s="57">
        <v>108.9</v>
      </c>
      <c r="J1312" s="57">
        <f t="shared" si="273"/>
        <v>14.307215697205516</v>
      </c>
      <c r="K1312" s="57">
        <f t="shared" si="274"/>
        <v>13.890500676898558</v>
      </c>
      <c r="L1312" s="57">
        <v>110.5</v>
      </c>
      <c r="M1312" s="57">
        <f t="shared" si="275"/>
        <v>16.003765334580144</v>
      </c>
      <c r="N1312" s="57">
        <f t="shared" si="276"/>
        <v>15.537636247165189</v>
      </c>
      <c r="O1312" s="57">
        <v>108.6</v>
      </c>
    </row>
    <row r="1313" spans="1:15" ht="43.5" customHeight="1">
      <c r="A1313" s="54" t="s">
        <v>1330</v>
      </c>
      <c r="B1313" s="56">
        <v>2144</v>
      </c>
      <c r="C1313" s="56">
        <v>30197.200000000001</v>
      </c>
      <c r="D1313" s="57">
        <f t="shared" si="269"/>
        <v>2553.6326399999998</v>
      </c>
      <c r="E1313" s="57">
        <f t="shared" si="270"/>
        <v>2508.48</v>
      </c>
      <c r="F1313" s="58">
        <v>117</v>
      </c>
      <c r="G1313" s="57">
        <f t="shared" si="271"/>
        <v>2828.7099479807994</v>
      </c>
      <c r="H1313" s="57">
        <f t="shared" si="272"/>
        <v>2773.2450470399995</v>
      </c>
      <c r="I1313" s="57">
        <v>108.6</v>
      </c>
      <c r="J1313" s="57">
        <f t="shared" si="273"/>
        <v>3196.1876573229856</v>
      </c>
      <c r="K1313" s="57">
        <f t="shared" si="274"/>
        <v>3103.0948129349372</v>
      </c>
      <c r="L1313" s="57">
        <v>109.7</v>
      </c>
      <c r="M1313" s="57">
        <f t="shared" si="275"/>
        <v>3601.5281760246867</v>
      </c>
      <c r="N1313" s="57">
        <f t="shared" si="276"/>
        <v>3496.6292971113462</v>
      </c>
      <c r="O1313" s="57">
        <v>109.4</v>
      </c>
    </row>
    <row r="1314" spans="1:15" ht="44.25" customHeight="1">
      <c r="A1314" s="54" t="s">
        <v>1331</v>
      </c>
      <c r="B1314" s="56">
        <v>0</v>
      </c>
      <c r="C1314" s="56">
        <v>0</v>
      </c>
      <c r="D1314" s="57">
        <f t="shared" si="269"/>
        <v>0</v>
      </c>
      <c r="E1314" s="57">
        <f t="shared" si="270"/>
        <v>0</v>
      </c>
      <c r="F1314" s="58">
        <v>116.87</v>
      </c>
      <c r="G1314" s="57">
        <f t="shared" si="271"/>
        <v>0</v>
      </c>
      <c r="H1314" s="57">
        <f t="shared" si="272"/>
        <v>0</v>
      </c>
      <c r="I1314" s="57">
        <v>0</v>
      </c>
      <c r="J1314" s="57">
        <f t="shared" si="273"/>
        <v>0</v>
      </c>
      <c r="K1314" s="57">
        <f t="shared" si="274"/>
        <v>0</v>
      </c>
      <c r="L1314" s="57">
        <v>0</v>
      </c>
      <c r="M1314" s="57">
        <f t="shared" si="275"/>
        <v>0</v>
      </c>
      <c r="N1314" s="57">
        <f t="shared" si="276"/>
        <v>0</v>
      </c>
      <c r="O1314" s="57">
        <v>0</v>
      </c>
    </row>
    <row r="1315" spans="1:15" ht="43.5" customHeight="1">
      <c r="A1315" s="54" t="s">
        <v>1332</v>
      </c>
      <c r="B1315" s="56">
        <v>36</v>
      </c>
      <c r="C1315" s="56">
        <v>163.6</v>
      </c>
      <c r="D1315" s="57">
        <f t="shared" si="269"/>
        <v>42.035255999999997</v>
      </c>
      <c r="E1315" s="57">
        <f t="shared" si="270"/>
        <v>41.292000000000002</v>
      </c>
      <c r="F1315" s="58">
        <v>114.7</v>
      </c>
      <c r="G1315" s="57">
        <f t="shared" si="271"/>
        <v>47.034929348639992</v>
      </c>
      <c r="H1315" s="57">
        <f t="shared" si="272"/>
        <v>46.112675831999994</v>
      </c>
      <c r="I1315" s="57">
        <v>109.7</v>
      </c>
      <c r="J1315" s="57">
        <f t="shared" si="273"/>
        <v>53.532804838154618</v>
      </c>
      <c r="K1315" s="57">
        <f t="shared" si="274"/>
        <v>51.973596930247197</v>
      </c>
      <c r="L1315" s="57">
        <v>110.5</v>
      </c>
      <c r="M1315" s="57">
        <f t="shared" si="275"/>
        <v>59.8255860468797</v>
      </c>
      <c r="N1315" s="57">
        <f t="shared" si="276"/>
        <v>58.083093249397763</v>
      </c>
      <c r="O1315" s="57">
        <v>108.5</v>
      </c>
    </row>
    <row r="1316" spans="1:15" ht="43.5" customHeight="1">
      <c r="A1316" s="54" t="s">
        <v>1333</v>
      </c>
      <c r="B1316" s="56">
        <v>961.1</v>
      </c>
      <c r="C1316" s="56">
        <v>82.6</v>
      </c>
      <c r="D1316" s="57">
        <f t="shared" si="269"/>
        <v>1144.7277660000002</v>
      </c>
      <c r="E1316" s="57">
        <f t="shared" si="270"/>
        <v>1124.4870000000001</v>
      </c>
      <c r="F1316" s="58">
        <v>117</v>
      </c>
      <c r="G1316" s="57">
        <f t="shared" si="271"/>
        <v>1271.5407079174804</v>
      </c>
      <c r="H1316" s="57">
        <f t="shared" si="272"/>
        <v>1246.6085371740003</v>
      </c>
      <c r="I1316" s="57">
        <v>108.9</v>
      </c>
      <c r="J1316" s="57">
        <f t="shared" si="273"/>
        <v>1436.7265612830402</v>
      </c>
      <c r="K1316" s="57">
        <f t="shared" si="274"/>
        <v>1394.880156585476</v>
      </c>
      <c r="L1316" s="57">
        <v>109.7</v>
      </c>
      <c r="M1316" s="57">
        <f t="shared" si="275"/>
        <v>1626.331365575563</v>
      </c>
      <c r="N1316" s="57">
        <f t="shared" si="276"/>
        <v>1578.9624908500614</v>
      </c>
      <c r="O1316" s="57">
        <v>109.9</v>
      </c>
    </row>
    <row r="1317" spans="1:15" ht="43.5" customHeight="1">
      <c r="A1317" s="54" t="s">
        <v>1334</v>
      </c>
      <c r="B1317" s="56">
        <v>59</v>
      </c>
      <c r="C1317" s="56">
        <v>39.299999999999997</v>
      </c>
      <c r="D1317" s="57">
        <f t="shared" si="269"/>
        <v>70.272539999999992</v>
      </c>
      <c r="E1317" s="57">
        <f t="shared" si="270"/>
        <v>69.03</v>
      </c>
      <c r="F1317" s="58">
        <v>117</v>
      </c>
      <c r="G1317" s="57">
        <f t="shared" si="271"/>
        <v>77.8422980088</v>
      </c>
      <c r="H1317" s="57">
        <f t="shared" si="272"/>
        <v>76.315978439999995</v>
      </c>
      <c r="I1317" s="57">
        <v>108.6</v>
      </c>
      <c r="J1317" s="57">
        <f t="shared" si="273"/>
        <v>87.313370407530712</v>
      </c>
      <c r="K1317" s="57">
        <f t="shared" si="274"/>
        <v>84.770262531583214</v>
      </c>
      <c r="L1317" s="57">
        <v>108.9</v>
      </c>
      <c r="M1317" s="57">
        <f t="shared" si="275"/>
        <v>98.656250357173036</v>
      </c>
      <c r="N1317" s="57">
        <f t="shared" si="276"/>
        <v>95.782767337061202</v>
      </c>
      <c r="O1317" s="57">
        <v>109.7</v>
      </c>
    </row>
    <row r="1318" spans="1:15" ht="43.5" customHeight="1">
      <c r="A1318" s="54" t="s">
        <v>1335</v>
      </c>
      <c r="B1318" s="56">
        <v>3358.8</v>
      </c>
      <c r="C1318" s="56">
        <v>66.599999999999994</v>
      </c>
      <c r="D1318" s="57">
        <f t="shared" si="269"/>
        <v>4092.8523048000002</v>
      </c>
      <c r="E1318" s="57">
        <f t="shared" si="270"/>
        <v>4020.4836000000005</v>
      </c>
      <c r="F1318" s="58">
        <v>119.7</v>
      </c>
      <c r="G1318" s="57">
        <f t="shared" si="271"/>
        <v>4567.1320298802239</v>
      </c>
      <c r="H1318" s="57">
        <f t="shared" si="272"/>
        <v>4477.5804214512</v>
      </c>
      <c r="I1318" s="57">
        <v>109.4</v>
      </c>
      <c r="J1318" s="57">
        <f t="shared" si="273"/>
        <v>5108.7025459834204</v>
      </c>
      <c r="K1318" s="57">
        <f t="shared" si="274"/>
        <v>4959.9053844499231</v>
      </c>
      <c r="L1318" s="57">
        <v>108.6</v>
      </c>
      <c r="M1318" s="57">
        <f t="shared" si="275"/>
        <v>5730.2783847532228</v>
      </c>
      <c r="N1318" s="57">
        <f t="shared" si="276"/>
        <v>5563.3770725759441</v>
      </c>
      <c r="O1318" s="57">
        <v>108.9</v>
      </c>
    </row>
    <row r="1319" spans="1:15" ht="44.25" customHeight="1">
      <c r="A1319" s="54" t="s">
        <v>1336</v>
      </c>
      <c r="B1319" s="56">
        <v>1318.2</v>
      </c>
      <c r="C1319" s="56">
        <v>32.700000000000003</v>
      </c>
      <c r="D1319" s="57">
        <f t="shared" si="269"/>
        <v>1570.055292</v>
      </c>
      <c r="E1319" s="57">
        <f t="shared" si="270"/>
        <v>1542.2939999999999</v>
      </c>
      <c r="F1319" s="58">
        <v>117</v>
      </c>
      <c r="G1319" s="57">
        <f t="shared" si="271"/>
        <v>1761.6020376239999</v>
      </c>
      <c r="H1319" s="57">
        <f t="shared" si="272"/>
        <v>1727.0608212</v>
      </c>
      <c r="I1319" s="57">
        <v>110</v>
      </c>
      <c r="J1319" s="57">
        <f t="shared" si="273"/>
        <v>1985.0084080354757</v>
      </c>
      <c r="K1319" s="57">
        <f t="shared" si="274"/>
        <v>1927.192629160656</v>
      </c>
      <c r="L1319" s="57">
        <v>109.4</v>
      </c>
      <c r="M1319" s="57">
        <f t="shared" si="275"/>
        <v>2220.3907050603225</v>
      </c>
      <c r="N1319" s="57">
        <f t="shared" si="276"/>
        <v>2155.7191311265265</v>
      </c>
      <c r="O1319" s="57">
        <v>108.6</v>
      </c>
    </row>
    <row r="1320" spans="1:15" ht="43.5" customHeight="1">
      <c r="A1320" s="54" t="s">
        <v>1337</v>
      </c>
      <c r="B1320" s="56">
        <v>650.29999999999995</v>
      </c>
      <c r="C1320" s="56">
        <v>114</v>
      </c>
      <c r="D1320" s="57">
        <f t="shared" si="269"/>
        <v>773.68571097999995</v>
      </c>
      <c r="E1320" s="57">
        <f t="shared" si="270"/>
        <v>760.00561000000005</v>
      </c>
      <c r="F1320" s="58">
        <v>116.87</v>
      </c>
      <c r="G1320" s="57">
        <f t="shared" si="271"/>
        <v>867.28620829436045</v>
      </c>
      <c r="H1320" s="57">
        <f t="shared" si="272"/>
        <v>850.28059636702005</v>
      </c>
      <c r="I1320" s="57">
        <v>109.9</v>
      </c>
      <c r="J1320" s="57">
        <f t="shared" si="273"/>
        <v>982.63527399751035</v>
      </c>
      <c r="K1320" s="57">
        <f t="shared" si="274"/>
        <v>954.01482912379652</v>
      </c>
      <c r="L1320" s="57">
        <v>110</v>
      </c>
      <c r="M1320" s="57">
        <f t="shared" si="275"/>
        <v>1107.2530794458746</v>
      </c>
      <c r="N1320" s="57">
        <f t="shared" si="276"/>
        <v>1075.0029897532763</v>
      </c>
      <c r="O1320" s="57">
        <v>109.4</v>
      </c>
    </row>
    <row r="1321" spans="1:15" ht="43.5" customHeight="1">
      <c r="A1321" s="54" t="s">
        <v>1338</v>
      </c>
      <c r="B1321" s="56">
        <v>658.7</v>
      </c>
      <c r="C1321" s="56">
        <v>8.8000000000000007</v>
      </c>
      <c r="D1321" s="57">
        <f t="shared" si="269"/>
        <v>761.08174100000008</v>
      </c>
      <c r="E1321" s="57">
        <f t="shared" si="270"/>
        <v>747.62450000000013</v>
      </c>
      <c r="F1321" s="58">
        <v>113.5</v>
      </c>
      <c r="G1321" s="57">
        <f t="shared" si="271"/>
        <v>849.27589314708018</v>
      </c>
      <c r="H1321" s="57">
        <f t="shared" si="272"/>
        <v>832.62342465400013</v>
      </c>
      <c r="I1321" s="57">
        <v>109.4</v>
      </c>
      <c r="J1321" s="57">
        <f t="shared" si="273"/>
        <v>966.6033577853492</v>
      </c>
      <c r="K1321" s="57">
        <f t="shared" si="274"/>
        <v>938.44986192752356</v>
      </c>
      <c r="L1321" s="57">
        <v>110.5</v>
      </c>
      <c r="M1321" s="57">
        <f t="shared" si="275"/>
        <v>1095.1616043708007</v>
      </c>
      <c r="N1321" s="57">
        <f t="shared" si="276"/>
        <v>1063.2636935638841</v>
      </c>
      <c r="O1321" s="57">
        <v>110</v>
      </c>
    </row>
    <row r="1322" spans="1:15" ht="18" customHeight="1">
      <c r="A1322" s="54" t="s">
        <v>1339</v>
      </c>
      <c r="B1322" s="56">
        <v>487.5</v>
      </c>
      <c r="C1322" s="56">
        <v>0</v>
      </c>
      <c r="D1322" s="57">
        <f t="shared" si="269"/>
        <v>580.64175</v>
      </c>
      <c r="E1322" s="57">
        <f t="shared" si="270"/>
        <v>570.375</v>
      </c>
      <c r="F1322" s="58">
        <v>117</v>
      </c>
      <c r="G1322" s="57">
        <f t="shared" si="271"/>
        <v>651.48004349999997</v>
      </c>
      <c r="H1322" s="57">
        <f t="shared" si="272"/>
        <v>638.70592499999998</v>
      </c>
      <c r="I1322" s="57">
        <v>110</v>
      </c>
      <c r="J1322" s="57">
        <f t="shared" si="273"/>
        <v>748.19225595757484</v>
      </c>
      <c r="K1322" s="57">
        <f t="shared" si="274"/>
        <v>726.40024850249984</v>
      </c>
      <c r="L1322" s="57">
        <v>111.5</v>
      </c>
      <c r="M1322" s="57">
        <f t="shared" si="275"/>
        <v>851.55501611811383</v>
      </c>
      <c r="N1322" s="57">
        <f t="shared" si="276"/>
        <v>826.7524428331202</v>
      </c>
      <c r="O1322" s="57">
        <v>110.5</v>
      </c>
    </row>
    <row r="1323" spans="1:15" ht="18" customHeight="1">
      <c r="A1323" s="54" t="s">
        <v>1340</v>
      </c>
      <c r="B1323" s="56">
        <v>2501.9</v>
      </c>
      <c r="C1323" s="56">
        <v>56.6</v>
      </c>
      <c r="D1323" s="57">
        <f t="shared" si="269"/>
        <v>3059.3009530140007</v>
      </c>
      <c r="E1323" s="57">
        <f t="shared" si="270"/>
        <v>3005.2072230000003</v>
      </c>
      <c r="F1323" s="58">
        <v>120.117</v>
      </c>
      <c r="G1323" s="57">
        <f t="shared" si="271"/>
        <v>3448.13810414208</v>
      </c>
      <c r="H1323" s="57">
        <f t="shared" si="272"/>
        <v>3380.5275530804706</v>
      </c>
      <c r="I1323" s="57">
        <v>110.5</v>
      </c>
      <c r="J1323" s="57">
        <f t="shared" si="273"/>
        <v>3906.7404719929764</v>
      </c>
      <c r="K1323" s="57">
        <f t="shared" si="274"/>
        <v>3792.9519145562876</v>
      </c>
      <c r="L1323" s="57">
        <v>110</v>
      </c>
      <c r="M1323" s="57">
        <f t="shared" si="275"/>
        <v>4414.2651267095835</v>
      </c>
      <c r="N1323" s="57">
        <f t="shared" si="276"/>
        <v>4285.6942977762947</v>
      </c>
      <c r="O1323" s="57">
        <v>109.7</v>
      </c>
    </row>
    <row r="1324" spans="1:15" ht="34.5" customHeight="1">
      <c r="A1324" s="54" t="s">
        <v>1341</v>
      </c>
      <c r="B1324" s="56">
        <v>378.3</v>
      </c>
      <c r="C1324" s="56">
        <v>133.19999999999999</v>
      </c>
      <c r="D1324" s="57">
        <f t="shared" si="269"/>
        <v>455.08377798000004</v>
      </c>
      <c r="E1324" s="57">
        <f t="shared" si="270"/>
        <v>447.03711000000004</v>
      </c>
      <c r="F1324" s="58">
        <v>118.17</v>
      </c>
      <c r="G1324" s="57">
        <f t="shared" si="271"/>
        <v>509.21144253294119</v>
      </c>
      <c r="H1324" s="57">
        <f t="shared" si="272"/>
        <v>499.22690444406004</v>
      </c>
      <c r="I1324" s="57">
        <v>109.7</v>
      </c>
      <c r="J1324" s="57">
        <f t="shared" si="273"/>
        <v>579.55900331886698</v>
      </c>
      <c r="K1324" s="57">
        <f t="shared" si="274"/>
        <v>562.67864399890004</v>
      </c>
      <c r="L1324" s="57">
        <v>110.5</v>
      </c>
      <c r="M1324" s="57">
        <f t="shared" si="275"/>
        <v>650.07394725267352</v>
      </c>
      <c r="N1324" s="57">
        <f t="shared" si="276"/>
        <v>631.13975461424616</v>
      </c>
      <c r="O1324" s="57">
        <v>108.9</v>
      </c>
    </row>
    <row r="1325" spans="1:15" ht="18" customHeight="1">
      <c r="A1325" s="54" t="s">
        <v>1342</v>
      </c>
      <c r="B1325" s="56">
        <v>611.70000000000005</v>
      </c>
      <c r="C1325" s="56">
        <v>136.69999999999999</v>
      </c>
      <c r="D1325" s="57">
        <f t="shared" si="269"/>
        <v>780.2563818000001</v>
      </c>
      <c r="E1325" s="57">
        <f t="shared" si="270"/>
        <v>766.46010000000012</v>
      </c>
      <c r="F1325" s="57">
        <f>F816</f>
        <v>125.3</v>
      </c>
      <c r="G1325" s="57">
        <f t="shared" si="271"/>
        <v>866.69318377580419</v>
      </c>
      <c r="H1325" s="57">
        <f t="shared" si="272"/>
        <v>849.69919978020016</v>
      </c>
      <c r="I1325" s="57">
        <v>108.9</v>
      </c>
      <c r="J1325" s="57">
        <f t="shared" si="273"/>
        <v>981.96337721798614</v>
      </c>
      <c r="K1325" s="57">
        <f t="shared" si="274"/>
        <v>953.36250215338453</v>
      </c>
      <c r="L1325" s="57">
        <v>110</v>
      </c>
      <c r="M1325" s="57">
        <f t="shared" si="275"/>
        <v>1098.4045944884949</v>
      </c>
      <c r="N1325" s="57">
        <f t="shared" si="276"/>
        <v>1066.4122276587329</v>
      </c>
      <c r="O1325" s="57">
        <v>108.6</v>
      </c>
    </row>
    <row r="1326" spans="1:15" ht="18" customHeight="1">
      <c r="A1326" s="54" t="s">
        <v>1343</v>
      </c>
      <c r="B1326" s="56">
        <v>0</v>
      </c>
      <c r="C1326" s="56">
        <v>0</v>
      </c>
      <c r="D1326" s="57">
        <f t="shared" si="269"/>
        <v>0</v>
      </c>
      <c r="E1326" s="57">
        <f t="shared" si="270"/>
        <v>0</v>
      </c>
      <c r="F1326" s="57">
        <v>0</v>
      </c>
      <c r="G1326" s="57">
        <f t="shared" si="271"/>
        <v>0</v>
      </c>
      <c r="H1326" s="57">
        <f t="shared" si="272"/>
        <v>0</v>
      </c>
      <c r="I1326" s="57">
        <v>0</v>
      </c>
      <c r="J1326" s="57">
        <f t="shared" si="273"/>
        <v>0</v>
      </c>
      <c r="K1326" s="57">
        <f t="shared" si="274"/>
        <v>0</v>
      </c>
      <c r="L1326" s="57">
        <v>0</v>
      </c>
      <c r="M1326" s="57">
        <f t="shared" si="275"/>
        <v>0</v>
      </c>
      <c r="N1326" s="57">
        <f t="shared" si="276"/>
        <v>0</v>
      </c>
      <c r="O1326" s="57">
        <v>0</v>
      </c>
    </row>
    <row r="1327" spans="1:15" ht="18" customHeight="1">
      <c r="A1327" s="54" t="s">
        <v>1344</v>
      </c>
      <c r="B1327" s="56">
        <v>1567.9</v>
      </c>
      <c r="C1327" s="56">
        <v>55.3</v>
      </c>
      <c r="D1327" s="57">
        <f t="shared" si="269"/>
        <v>2078.6951226829301</v>
      </c>
      <c r="E1327" s="57">
        <f t="shared" si="270"/>
        <v>2041.9401990991455</v>
      </c>
      <c r="F1327" s="57">
        <f>F818</f>
        <v>130.23408374890909</v>
      </c>
      <c r="G1327" s="57">
        <f t="shared" si="271"/>
        <v>2325.935120574838</v>
      </c>
      <c r="H1327" s="57">
        <f t="shared" si="272"/>
        <v>2280.3285495831747</v>
      </c>
      <c r="I1327" s="57">
        <v>109.7</v>
      </c>
      <c r="J1327" s="57">
        <f t="shared" si="273"/>
        <v>2628.0973520887155</v>
      </c>
      <c r="K1327" s="57">
        <f t="shared" si="274"/>
        <v>2551.5508272705974</v>
      </c>
      <c r="L1327" s="57">
        <v>109.7</v>
      </c>
      <c r="M1327" s="57">
        <f t="shared" si="275"/>
        <v>2977.6342999165145</v>
      </c>
      <c r="N1327" s="57">
        <f t="shared" si="276"/>
        <v>2890.9070872975867</v>
      </c>
      <c r="O1327" s="57">
        <v>110</v>
      </c>
    </row>
    <row r="1328" spans="1:15" ht="42" customHeight="1">
      <c r="A1328" s="54" t="s">
        <v>1345</v>
      </c>
      <c r="B1328" s="56">
        <v>27534</v>
      </c>
      <c r="C1328" s="56">
        <v>650.4</v>
      </c>
      <c r="D1328" s="57">
        <f t="shared" si="269"/>
        <v>35037.014999999999</v>
      </c>
      <c r="E1328" s="57">
        <f t="shared" si="270"/>
        <v>34417.5</v>
      </c>
      <c r="F1328" s="57">
        <v>125</v>
      </c>
      <c r="G1328" s="57">
        <f t="shared" si="271"/>
        <v>38918.415521700008</v>
      </c>
      <c r="H1328" s="57">
        <f t="shared" si="272"/>
        <v>38155.309335000005</v>
      </c>
      <c r="I1328" s="57">
        <v>108.9</v>
      </c>
      <c r="J1328" s="57">
        <f t="shared" si="273"/>
        <v>43653.619138225251</v>
      </c>
      <c r="K1328" s="57">
        <f t="shared" si="274"/>
        <v>42382.154503131314</v>
      </c>
      <c r="L1328" s="57">
        <v>108.9</v>
      </c>
      <c r="M1328" s="57">
        <f t="shared" si="275"/>
        <v>49684.366622171066</v>
      </c>
      <c r="N1328" s="57">
        <f t="shared" si="276"/>
        <v>48237.249147738898</v>
      </c>
      <c r="O1328" s="57">
        <v>110.5</v>
      </c>
    </row>
    <row r="1329" spans="1:15" ht="18" customHeight="1">
      <c r="A1329" s="54" t="s">
        <v>1346</v>
      </c>
      <c r="B1329" s="56">
        <v>624</v>
      </c>
      <c r="C1329" s="56">
        <v>113.6</v>
      </c>
      <c r="D1329" s="57">
        <f t="shared" si="269"/>
        <v>774.98303999999985</v>
      </c>
      <c r="E1329" s="57">
        <f t="shared" si="270"/>
        <v>761.28</v>
      </c>
      <c r="F1329" s="57">
        <v>122</v>
      </c>
      <c r="G1329" s="57">
        <f t="shared" si="271"/>
        <v>858.46421306879972</v>
      </c>
      <c r="H1329" s="57">
        <f t="shared" si="272"/>
        <v>841.63158143999976</v>
      </c>
      <c r="I1329" s="57">
        <v>108.6</v>
      </c>
      <c r="J1329" s="57">
        <f t="shared" si="273"/>
        <v>960.26089945449803</v>
      </c>
      <c r="K1329" s="57">
        <f t="shared" si="274"/>
        <v>932.29213539271643</v>
      </c>
      <c r="L1329" s="57">
        <v>108.6</v>
      </c>
      <c r="M1329" s="57">
        <f t="shared" si="275"/>
        <v>1085.0083929026318</v>
      </c>
      <c r="N1329" s="57">
        <f t="shared" si="276"/>
        <v>1053.4062067015843</v>
      </c>
      <c r="O1329" s="57">
        <v>109.7</v>
      </c>
    </row>
    <row r="1330" spans="1:15" ht="18" customHeight="1">
      <c r="A1330" s="54" t="s">
        <v>1347</v>
      </c>
      <c r="B1330" s="56">
        <v>0</v>
      </c>
      <c r="C1330" s="56">
        <v>0</v>
      </c>
      <c r="D1330" s="57">
        <f t="shared" si="269"/>
        <v>0</v>
      </c>
      <c r="E1330" s="57">
        <f t="shared" si="270"/>
        <v>0</v>
      </c>
      <c r="F1330" s="57">
        <v>0</v>
      </c>
      <c r="G1330" s="57">
        <f t="shared" si="271"/>
        <v>0</v>
      </c>
      <c r="H1330" s="57">
        <f t="shared" si="272"/>
        <v>0</v>
      </c>
      <c r="I1330" s="57">
        <v>0</v>
      </c>
      <c r="J1330" s="57">
        <f t="shared" si="273"/>
        <v>0</v>
      </c>
      <c r="K1330" s="57">
        <f t="shared" si="274"/>
        <v>0</v>
      </c>
      <c r="L1330" s="57">
        <v>0</v>
      </c>
      <c r="M1330" s="57">
        <f t="shared" si="275"/>
        <v>0</v>
      </c>
      <c r="N1330" s="57">
        <f t="shared" si="276"/>
        <v>0</v>
      </c>
      <c r="O1330" s="57">
        <v>0</v>
      </c>
    </row>
    <row r="1331" spans="1:15" ht="18" customHeight="1">
      <c r="A1331" s="54" t="s">
        <v>1348</v>
      </c>
      <c r="B1331" s="56">
        <v>0</v>
      </c>
      <c r="C1331" s="56">
        <v>0</v>
      </c>
      <c r="D1331" s="57">
        <f t="shared" si="269"/>
        <v>0</v>
      </c>
      <c r="E1331" s="57">
        <f t="shared" si="270"/>
        <v>0</v>
      </c>
      <c r="F1331" s="57">
        <v>0</v>
      </c>
      <c r="G1331" s="57">
        <f t="shared" si="271"/>
        <v>0</v>
      </c>
      <c r="H1331" s="57">
        <f t="shared" si="272"/>
        <v>0</v>
      </c>
      <c r="I1331" s="57">
        <v>0</v>
      </c>
      <c r="J1331" s="57">
        <f t="shared" si="273"/>
        <v>0</v>
      </c>
      <c r="K1331" s="57">
        <f t="shared" si="274"/>
        <v>0</v>
      </c>
      <c r="L1331" s="57">
        <v>0</v>
      </c>
      <c r="M1331" s="57">
        <f t="shared" si="275"/>
        <v>0</v>
      </c>
      <c r="N1331" s="57">
        <f t="shared" si="276"/>
        <v>0</v>
      </c>
      <c r="O1331" s="57">
        <v>0</v>
      </c>
    </row>
    <row r="1332" spans="1:15" ht="35.25" customHeight="1">
      <c r="A1332" s="54" t="s">
        <v>1349</v>
      </c>
      <c r="B1332" s="56">
        <v>1986.7</v>
      </c>
      <c r="C1332" s="56">
        <v>185.2</v>
      </c>
      <c r="D1332" s="57">
        <f t="shared" si="269"/>
        <v>2517.9634470000001</v>
      </c>
      <c r="E1332" s="57">
        <f t="shared" si="270"/>
        <v>2473.4414999999999</v>
      </c>
      <c r="F1332" s="57">
        <f>F823</f>
        <v>124.5</v>
      </c>
      <c r="G1332" s="57">
        <f t="shared" si="271"/>
        <v>2796.9034376586601</v>
      </c>
      <c r="H1332" s="57">
        <f t="shared" si="272"/>
        <v>2742.0621937830001</v>
      </c>
      <c r="I1332" s="57">
        <v>108.9</v>
      </c>
      <c r="J1332" s="57">
        <f t="shared" si="273"/>
        <v>3183.2956475712044</v>
      </c>
      <c r="K1332" s="57">
        <f t="shared" si="274"/>
        <v>3090.5782986128197</v>
      </c>
      <c r="L1332" s="57">
        <v>110.5</v>
      </c>
      <c r="M1332" s="57">
        <f t="shared" si="275"/>
        <v>3560.7708454601975</v>
      </c>
      <c r="N1332" s="57">
        <f t="shared" si="276"/>
        <v>3457.0590732623277</v>
      </c>
      <c r="O1332" s="57">
        <f t="shared" ref="O1332:O1351" si="277">O54</f>
        <v>108.6</v>
      </c>
    </row>
    <row r="1333" spans="1:15" ht="18" customHeight="1">
      <c r="A1333" s="54" t="s">
        <v>1350</v>
      </c>
      <c r="B1333" s="56">
        <v>0</v>
      </c>
      <c r="C1333" s="56">
        <v>0</v>
      </c>
      <c r="D1333" s="57">
        <f t="shared" si="269"/>
        <v>0</v>
      </c>
      <c r="E1333" s="57">
        <f t="shared" si="270"/>
        <v>0</v>
      </c>
      <c r="F1333" s="57">
        <v>0</v>
      </c>
      <c r="G1333" s="57">
        <f t="shared" si="271"/>
        <v>0</v>
      </c>
      <c r="H1333" s="57">
        <f t="shared" si="272"/>
        <v>0</v>
      </c>
      <c r="I1333" s="57">
        <v>0</v>
      </c>
      <c r="J1333" s="57">
        <f t="shared" si="273"/>
        <v>0</v>
      </c>
      <c r="K1333" s="57">
        <f t="shared" si="274"/>
        <v>0</v>
      </c>
      <c r="L1333" s="57">
        <v>0</v>
      </c>
      <c r="M1333" s="57">
        <f t="shared" si="275"/>
        <v>0</v>
      </c>
      <c r="N1333" s="57">
        <f t="shared" si="276"/>
        <v>0</v>
      </c>
      <c r="O1333" s="57">
        <v>0</v>
      </c>
    </row>
    <row r="1334" spans="1:15" ht="36.75" customHeight="1">
      <c r="A1334" s="54" t="s">
        <v>1351</v>
      </c>
      <c r="B1334" s="56">
        <v>2.5</v>
      </c>
      <c r="C1334" s="56">
        <v>166.7</v>
      </c>
      <c r="D1334" s="57">
        <f t="shared" si="269"/>
        <v>3.0099714999999998</v>
      </c>
      <c r="E1334" s="57">
        <f t="shared" si="270"/>
        <v>2.95675</v>
      </c>
      <c r="F1334" s="58">
        <v>118.27000000000001</v>
      </c>
      <c r="G1334" s="57">
        <f t="shared" si="271"/>
        <v>3.3587669974199996</v>
      </c>
      <c r="H1334" s="57">
        <f t="shared" si="272"/>
        <v>3.2929088209999997</v>
      </c>
      <c r="I1334" s="57">
        <v>109.4</v>
      </c>
      <c r="J1334" s="57">
        <f t="shared" si="273"/>
        <v>3.8054830080768598</v>
      </c>
      <c r="K1334" s="57">
        <f t="shared" si="274"/>
        <v>3.6946436971619994</v>
      </c>
      <c r="L1334" s="57">
        <v>110</v>
      </c>
      <c r="M1334" s="57">
        <f t="shared" si="275"/>
        <v>4.3116122481510821</v>
      </c>
      <c r="N1334" s="57">
        <f t="shared" si="276"/>
        <v>4.1860313088845462</v>
      </c>
      <c r="O1334" s="57">
        <f t="shared" si="277"/>
        <v>110</v>
      </c>
    </row>
    <row r="1335" spans="1:15" ht="18" customHeight="1">
      <c r="A1335" s="54" t="s">
        <v>1352</v>
      </c>
      <c r="B1335" s="56">
        <v>693.9</v>
      </c>
      <c r="C1335" s="56">
        <v>119.5</v>
      </c>
      <c r="D1335" s="57">
        <f t="shared" si="269"/>
        <v>826.47653400000013</v>
      </c>
      <c r="E1335" s="57">
        <f t="shared" si="270"/>
        <v>811.86300000000006</v>
      </c>
      <c r="F1335" s="58">
        <v>117</v>
      </c>
      <c r="G1335" s="57">
        <f t="shared" si="271"/>
        <v>927.30667114800019</v>
      </c>
      <c r="H1335" s="57">
        <f t="shared" si="272"/>
        <v>909.1241874000001</v>
      </c>
      <c r="I1335" s="57">
        <v>110</v>
      </c>
      <c r="J1335" s="57">
        <f t="shared" si="273"/>
        <v>1055.4140877670961</v>
      </c>
      <c r="K1335" s="57">
        <f t="shared" si="274"/>
        <v>1024.67387161854</v>
      </c>
      <c r="L1335" s="57">
        <v>110.5</v>
      </c>
      <c r="M1335" s="57">
        <f t="shared" si="275"/>
        <v>1201.2195439921206</v>
      </c>
      <c r="N1335" s="57">
        <f t="shared" si="276"/>
        <v>1166.2325669826414</v>
      </c>
      <c r="O1335" s="57">
        <f t="shared" si="277"/>
        <v>110.5</v>
      </c>
    </row>
    <row r="1336" spans="1:15" ht="18" customHeight="1">
      <c r="A1336" s="54" t="s">
        <v>1353</v>
      </c>
      <c r="B1336" s="56">
        <v>63</v>
      </c>
      <c r="C1336" s="56">
        <v>7.2</v>
      </c>
      <c r="D1336" s="57">
        <f t="shared" si="269"/>
        <v>73.60659179999999</v>
      </c>
      <c r="E1336" s="57">
        <f t="shared" si="270"/>
        <v>72.305099999999996</v>
      </c>
      <c r="F1336" s="58">
        <v>114.77</v>
      </c>
      <c r="G1336" s="57">
        <f t="shared" si="271"/>
        <v>82.136123657783997</v>
      </c>
      <c r="H1336" s="57">
        <f t="shared" si="272"/>
        <v>80.525611429199984</v>
      </c>
      <c r="I1336" s="57">
        <v>109.4</v>
      </c>
      <c r="J1336" s="57">
        <f t="shared" si="273"/>
        <v>92.806427482166711</v>
      </c>
      <c r="K1336" s="57">
        <f t="shared" si="274"/>
        <v>90.103327652589044</v>
      </c>
      <c r="L1336" s="57">
        <v>109.7</v>
      </c>
      <c r="M1336" s="57">
        <f t="shared" si="275"/>
        <v>104.86291047637498</v>
      </c>
      <c r="N1336" s="57">
        <f t="shared" si="276"/>
        <v>101.80865094793688</v>
      </c>
      <c r="O1336" s="57">
        <f t="shared" si="277"/>
        <v>109.7</v>
      </c>
    </row>
    <row r="1337" spans="1:15" ht="30" customHeight="1">
      <c r="A1337" s="54" t="s">
        <v>1354</v>
      </c>
      <c r="B1337" s="56">
        <v>394.5</v>
      </c>
      <c r="C1337" s="56">
        <v>196.7</v>
      </c>
      <c r="D1337" s="57">
        <f t="shared" si="269"/>
        <v>460.91746769999997</v>
      </c>
      <c r="E1337" s="57">
        <f t="shared" si="270"/>
        <v>452.76765</v>
      </c>
      <c r="F1337" s="58">
        <v>114.77</v>
      </c>
      <c r="G1337" s="57">
        <f t="shared" si="271"/>
        <v>517.14939875940001</v>
      </c>
      <c r="H1337" s="57">
        <f t="shared" si="272"/>
        <v>507.00921447000002</v>
      </c>
      <c r="I1337" s="57">
        <v>110</v>
      </c>
      <c r="J1337" s="57">
        <f t="shared" si="273"/>
        <v>580.07096610645635</v>
      </c>
      <c r="K1337" s="57">
        <f t="shared" si="274"/>
        <v>563.1756952489867</v>
      </c>
      <c r="L1337" s="57">
        <v>108.9</v>
      </c>
      <c r="M1337" s="57">
        <f t="shared" si="275"/>
        <v>650.64820055262896</v>
      </c>
      <c r="N1337" s="57">
        <f t="shared" si="276"/>
        <v>631.69728208993104</v>
      </c>
      <c r="O1337" s="57">
        <f t="shared" si="277"/>
        <v>108.9</v>
      </c>
    </row>
    <row r="1338" spans="1:15" ht="45.75" customHeight="1">
      <c r="A1338" s="54" t="s">
        <v>1355</v>
      </c>
      <c r="B1338" s="56">
        <v>9585.5</v>
      </c>
      <c r="C1338" s="56">
        <v>98</v>
      </c>
      <c r="D1338" s="57">
        <f t="shared" si="269"/>
        <v>11416.905629999999</v>
      </c>
      <c r="E1338" s="57">
        <f t="shared" si="270"/>
        <v>11215.035</v>
      </c>
      <c r="F1338" s="58">
        <v>117</v>
      </c>
      <c r="G1338" s="57">
        <f t="shared" si="271"/>
        <v>12867.994335572999</v>
      </c>
      <c r="H1338" s="57">
        <f t="shared" si="272"/>
        <v>12615.680721149998</v>
      </c>
      <c r="I1338" s="57">
        <v>110.5</v>
      </c>
      <c r="J1338" s="57">
        <f t="shared" si="273"/>
        <v>14393.881103885245</v>
      </c>
      <c r="K1338" s="57">
        <f t="shared" si="274"/>
        <v>13974.641848432277</v>
      </c>
      <c r="L1338" s="57">
        <v>108.6</v>
      </c>
      <c r="M1338" s="57">
        <f t="shared" si="275"/>
        <v>16100.707525183956</v>
      </c>
      <c r="N1338" s="57">
        <f t="shared" si="276"/>
        <v>15631.754878819374</v>
      </c>
      <c r="O1338" s="57">
        <f t="shared" si="277"/>
        <v>108.6</v>
      </c>
    </row>
    <row r="1339" spans="1:15" ht="39" customHeight="1">
      <c r="A1339" s="54" t="s">
        <v>1356</v>
      </c>
      <c r="B1339" s="56">
        <v>20531.900000000001</v>
      </c>
      <c r="C1339" s="56">
        <v>91.9</v>
      </c>
      <c r="D1339" s="57">
        <f t="shared" si="269"/>
        <v>23988.621939340002</v>
      </c>
      <c r="E1339" s="57">
        <f t="shared" si="270"/>
        <v>23564.461630000002</v>
      </c>
      <c r="F1339" s="58">
        <v>114.77</v>
      </c>
      <c r="G1339" s="57">
        <f t="shared" si="271"/>
        <v>26841.8286328051</v>
      </c>
      <c r="H1339" s="57">
        <f t="shared" si="272"/>
        <v>26315.51826745598</v>
      </c>
      <c r="I1339" s="57">
        <v>109.7</v>
      </c>
      <c r="J1339" s="57">
        <f t="shared" si="273"/>
        <v>30245.909340017442</v>
      </c>
      <c r="K1339" s="57">
        <f t="shared" si="274"/>
        <v>29364.960524288777</v>
      </c>
      <c r="L1339" s="57">
        <v>109.4</v>
      </c>
      <c r="M1339" s="57">
        <f t="shared" si="275"/>
        <v>34081.695562518456</v>
      </c>
      <c r="N1339" s="57">
        <f t="shared" si="276"/>
        <v>33089.024817979087</v>
      </c>
      <c r="O1339" s="57">
        <f t="shared" si="277"/>
        <v>109.4</v>
      </c>
    </row>
    <row r="1340" spans="1:15" ht="18" customHeight="1">
      <c r="A1340" s="54" t="s">
        <v>1357</v>
      </c>
      <c r="B1340" s="56">
        <v>18179.599999999999</v>
      </c>
      <c r="C1340" s="56">
        <v>138.4</v>
      </c>
      <c r="D1340" s="57">
        <f t="shared" si="269"/>
        <v>23263.088829599998</v>
      </c>
      <c r="E1340" s="57">
        <f t="shared" si="270"/>
        <v>22851.757199999996</v>
      </c>
      <c r="F1340" s="58">
        <v>125.69999999999999</v>
      </c>
      <c r="G1340" s="57">
        <f t="shared" si="271"/>
        <v>26575.752678935038</v>
      </c>
      <c r="H1340" s="57">
        <f t="shared" si="272"/>
        <v>26054.659489152</v>
      </c>
      <c r="I1340" s="57">
        <v>112</v>
      </c>
      <c r="J1340" s="57">
        <f t="shared" si="273"/>
        <v>30110.327785233399</v>
      </c>
      <c r="K1340" s="57">
        <f t="shared" si="274"/>
        <v>29233.327946828544</v>
      </c>
      <c r="L1340" s="57">
        <v>110</v>
      </c>
      <c r="M1340" s="57">
        <f t="shared" si="275"/>
        <v>33618.783178768797</v>
      </c>
      <c r="N1340" s="57">
        <f t="shared" si="276"/>
        <v>32639.595319193006</v>
      </c>
      <c r="O1340" s="57">
        <f t="shared" si="277"/>
        <v>108.4</v>
      </c>
    </row>
    <row r="1341" spans="1:15" ht="18" customHeight="1">
      <c r="A1341" s="54" t="s">
        <v>1358</v>
      </c>
      <c r="B1341" s="56">
        <v>1844.5</v>
      </c>
      <c r="C1341" s="56">
        <v>109.3</v>
      </c>
      <c r="D1341" s="57">
        <f t="shared" si="269"/>
        <v>2339.6154459999998</v>
      </c>
      <c r="E1341" s="57">
        <f t="shared" si="270"/>
        <v>2298.2469999999998</v>
      </c>
      <c r="F1341" s="57">
        <f>F832</f>
        <v>124.6</v>
      </c>
      <c r="G1341" s="57">
        <f t="shared" si="271"/>
        <v>2591.6388218431198</v>
      </c>
      <c r="H1341" s="57">
        <f t="shared" si="272"/>
        <v>2540.8223743559997</v>
      </c>
      <c r="I1341" s="57">
        <v>108.6</v>
      </c>
      <c r="J1341" s="57">
        <f t="shared" si="273"/>
        <v>2949.6737250807469</v>
      </c>
      <c r="K1341" s="57">
        <f t="shared" si="274"/>
        <v>2863.7608981366475</v>
      </c>
      <c r="L1341" s="57">
        <v>110.5</v>
      </c>
      <c r="M1341" s="57">
        <f t="shared" si="275"/>
        <v>3296.4078714639886</v>
      </c>
      <c r="N1341" s="57">
        <f t="shared" si="276"/>
        <v>3200.3959917126103</v>
      </c>
      <c r="O1341" s="57">
        <f t="shared" si="277"/>
        <v>108.5</v>
      </c>
    </row>
    <row r="1342" spans="1:15" ht="18" customHeight="1">
      <c r="A1342" s="54" t="s">
        <v>1359</v>
      </c>
      <c r="B1342" s="56">
        <v>415.8</v>
      </c>
      <c r="C1342" s="56">
        <v>175.4</v>
      </c>
      <c r="D1342" s="57">
        <f t="shared" si="269"/>
        <v>500.61845987999999</v>
      </c>
      <c r="E1342" s="57">
        <f t="shared" si="270"/>
        <v>491.76666000000006</v>
      </c>
      <c r="F1342" s="58">
        <v>118.27000000000001</v>
      </c>
      <c r="G1342" s="57">
        <f t="shared" si="271"/>
        <v>560.16201949812717</v>
      </c>
      <c r="H1342" s="57">
        <f t="shared" si="272"/>
        <v>549.17845048836</v>
      </c>
      <c r="I1342" s="57">
        <v>109.7</v>
      </c>
      <c r="J1342" s="57">
        <f t="shared" si="273"/>
        <v>643.31807129262415</v>
      </c>
      <c r="K1342" s="57">
        <f t="shared" si="274"/>
        <v>624.58065174041178</v>
      </c>
      <c r="L1342" s="57">
        <v>111.5</v>
      </c>
      <c r="M1342" s="57">
        <f t="shared" si="275"/>
        <v>728.21675716111179</v>
      </c>
      <c r="N1342" s="57">
        <f t="shared" si="276"/>
        <v>707.00656035059399</v>
      </c>
      <c r="O1342" s="57">
        <f t="shared" si="277"/>
        <v>109.9</v>
      </c>
    </row>
    <row r="1343" spans="1:15" ht="18" customHeight="1">
      <c r="A1343" s="54" t="s">
        <v>1360</v>
      </c>
      <c r="B1343" s="56">
        <v>1263.9000000000001</v>
      </c>
      <c r="C1343" s="56">
        <v>115.8</v>
      </c>
      <c r="D1343" s="57">
        <f t="shared" si="269"/>
        <v>1505.3807340000003</v>
      </c>
      <c r="E1343" s="57">
        <f t="shared" si="270"/>
        <v>1478.7630000000001</v>
      </c>
      <c r="F1343" s="58">
        <v>117</v>
      </c>
      <c r="G1343" s="57">
        <f t="shared" si="271"/>
        <v>1672.1468117125205</v>
      </c>
      <c r="H1343" s="57">
        <f t="shared" si="272"/>
        <v>1639.3596193260005</v>
      </c>
      <c r="I1343" s="57">
        <v>108.9</v>
      </c>
      <c r="J1343" s="57">
        <f t="shared" si="273"/>
        <v>1894.5423376702859</v>
      </c>
      <c r="K1343" s="57">
        <f t="shared" si="274"/>
        <v>1839.3614928837726</v>
      </c>
      <c r="L1343" s="57">
        <v>110</v>
      </c>
      <c r="M1343" s="57">
        <f t="shared" si="275"/>
        <v>2140.6623327570328</v>
      </c>
      <c r="N1343" s="57">
        <f t="shared" si="276"/>
        <v>2078.3129444243036</v>
      </c>
      <c r="O1343" s="57">
        <f t="shared" si="277"/>
        <v>109.7</v>
      </c>
    </row>
    <row r="1344" spans="1:15" ht="30" customHeight="1">
      <c r="A1344" s="54" t="s">
        <v>1361</v>
      </c>
      <c r="B1344" s="56">
        <v>306.8</v>
      </c>
      <c r="C1344" s="56">
        <v>467.7</v>
      </c>
      <c r="D1344" s="57">
        <f t="shared" si="269"/>
        <v>358.45241848000006</v>
      </c>
      <c r="E1344" s="57">
        <f t="shared" si="270"/>
        <v>352.11436000000003</v>
      </c>
      <c r="F1344" s="58">
        <v>114.77</v>
      </c>
      <c r="G1344" s="57">
        <f t="shared" si="271"/>
        <v>397.0649129986657</v>
      </c>
      <c r="H1344" s="57">
        <f t="shared" si="272"/>
        <v>389.27932646928008</v>
      </c>
      <c r="I1344" s="57">
        <v>108.6</v>
      </c>
      <c r="J1344" s="57">
        <f t="shared" si="273"/>
        <v>451.91943072943133</v>
      </c>
      <c r="K1344" s="57">
        <f t="shared" si="274"/>
        <v>438.75672886352555</v>
      </c>
      <c r="L1344" s="57">
        <v>110.5</v>
      </c>
      <c r="M1344" s="57">
        <f t="shared" si="275"/>
        <v>506.90446786628127</v>
      </c>
      <c r="N1344" s="57">
        <f t="shared" si="276"/>
        <v>492.14026006435074</v>
      </c>
      <c r="O1344" s="57">
        <f t="shared" si="277"/>
        <v>108.9</v>
      </c>
    </row>
    <row r="1345" spans="1:15" ht="18" customHeight="1">
      <c r="A1345" s="54" t="s">
        <v>1362</v>
      </c>
      <c r="B1345" s="56">
        <v>120.8</v>
      </c>
      <c r="C1345" s="56">
        <v>154.1</v>
      </c>
      <c r="D1345" s="57">
        <f t="shared" si="269"/>
        <v>141.13771887999999</v>
      </c>
      <c r="E1345" s="57">
        <f t="shared" si="270"/>
        <v>138.64215999999999</v>
      </c>
      <c r="F1345" s="58">
        <v>114.77</v>
      </c>
      <c r="G1345" s="57">
        <f t="shared" si="271"/>
        <v>157.49275774381439</v>
      </c>
      <c r="H1345" s="57">
        <f t="shared" si="272"/>
        <v>154.40466445472001</v>
      </c>
      <c r="I1345" s="57">
        <v>109.4</v>
      </c>
      <c r="J1345" s="57">
        <f t="shared" si="273"/>
        <v>182.81916811659718</v>
      </c>
      <c r="K1345" s="57">
        <f t="shared" si="274"/>
        <v>177.4943379772788</v>
      </c>
      <c r="L1345" s="57">
        <v>112.7</v>
      </c>
      <c r="M1345" s="57">
        <f t="shared" si="275"/>
        <v>204.49786507186326</v>
      </c>
      <c r="N1345" s="57">
        <f t="shared" si="276"/>
        <v>198.54161657462453</v>
      </c>
      <c r="O1345" s="57">
        <f t="shared" si="277"/>
        <v>108.6</v>
      </c>
    </row>
    <row r="1346" spans="1:15" ht="36.75" customHeight="1">
      <c r="A1346" s="54" t="s">
        <v>1363</v>
      </c>
      <c r="B1346" s="56">
        <v>364812.9</v>
      </c>
      <c r="C1346" s="56">
        <v>120.1</v>
      </c>
      <c r="D1346" s="57">
        <f t="shared" si="269"/>
        <v>434514.05267400004</v>
      </c>
      <c r="E1346" s="57">
        <f t="shared" si="270"/>
        <v>426831.09300000005</v>
      </c>
      <c r="F1346" s="58">
        <v>117</v>
      </c>
      <c r="G1346" s="57">
        <f t="shared" si="271"/>
        <v>486195.15409904561</v>
      </c>
      <c r="H1346" s="57">
        <f t="shared" si="272"/>
        <v>476661.91578337806</v>
      </c>
      <c r="I1346" s="57">
        <v>109.7</v>
      </c>
      <c r="J1346" s="57">
        <f t="shared" si="273"/>
        <v>550859.10959421878</v>
      </c>
      <c r="K1346" s="57">
        <f t="shared" si="274"/>
        <v>534814.6695089502</v>
      </c>
      <c r="L1346" s="57">
        <f t="shared" ref="L1346:L1351" si="278">L53</f>
        <v>110</v>
      </c>
      <c r="M1346" s="57">
        <f t="shared" si="275"/>
        <v>620719.06187295762</v>
      </c>
      <c r="N1346" s="57">
        <f t="shared" si="276"/>
        <v>602639.86589607538</v>
      </c>
      <c r="O1346" s="57">
        <f t="shared" si="277"/>
        <v>109.4</v>
      </c>
    </row>
    <row r="1347" spans="1:15" ht="29.25" customHeight="1">
      <c r="A1347" s="54" t="s">
        <v>1364</v>
      </c>
      <c r="B1347" s="56">
        <v>3.9</v>
      </c>
      <c r="C1347" s="56">
        <v>50.6</v>
      </c>
      <c r="D1347" s="57">
        <f t="shared" si="269"/>
        <v>4.5565985399999995</v>
      </c>
      <c r="E1347" s="57">
        <f t="shared" si="270"/>
        <v>4.4760299999999997</v>
      </c>
      <c r="F1347" s="58">
        <v>114.77</v>
      </c>
      <c r="G1347" s="57">
        <f t="shared" si="271"/>
        <v>5.0613785262611994</v>
      </c>
      <c r="H1347" s="57">
        <f t="shared" si="272"/>
        <v>4.9621358100599995</v>
      </c>
      <c r="I1347" s="57">
        <v>108.9</v>
      </c>
      <c r="J1347" s="57">
        <f t="shared" si="273"/>
        <v>5.7606079696641839</v>
      </c>
      <c r="K1347" s="57">
        <f t="shared" si="274"/>
        <v>5.5928232715186255</v>
      </c>
      <c r="L1347" s="57">
        <f t="shared" si="278"/>
        <v>110.5</v>
      </c>
      <c r="M1347" s="57">
        <f t="shared" si="275"/>
        <v>6.5267688296295203</v>
      </c>
      <c r="N1347" s="57">
        <f t="shared" si="276"/>
        <v>6.3366687666306021</v>
      </c>
      <c r="O1347" s="57">
        <f t="shared" si="277"/>
        <v>110</v>
      </c>
    </row>
    <row r="1348" spans="1:15" ht="30" customHeight="1">
      <c r="A1348" s="54" t="s">
        <v>1365</v>
      </c>
      <c r="B1348" s="56">
        <v>836.8</v>
      </c>
      <c r="C1348" s="56">
        <v>0</v>
      </c>
      <c r="D1348" s="57">
        <f t="shared" si="269"/>
        <v>1070.7910367999998</v>
      </c>
      <c r="E1348" s="57">
        <f t="shared" si="270"/>
        <v>1051.8575999999998</v>
      </c>
      <c r="F1348" s="58">
        <v>125.69999999999999</v>
      </c>
      <c r="G1348" s="57">
        <f t="shared" si="271"/>
        <v>1245.1158175910396</v>
      </c>
      <c r="H1348" s="57">
        <f t="shared" si="272"/>
        <v>1220.7017819519997</v>
      </c>
      <c r="I1348" s="57">
        <v>114</v>
      </c>
      <c r="J1348" s="57">
        <f t="shared" si="273"/>
        <v>1406.8688134542917</v>
      </c>
      <c r="K1348" s="57">
        <f t="shared" si="274"/>
        <v>1365.8920518973705</v>
      </c>
      <c r="L1348" s="57">
        <f t="shared" si="278"/>
        <v>109.7</v>
      </c>
      <c r="M1348" s="57">
        <f t="shared" si="275"/>
        <v>1601.2277400330024</v>
      </c>
      <c r="N1348" s="57">
        <f t="shared" si="276"/>
        <v>1554.5900388669925</v>
      </c>
      <c r="O1348" s="57">
        <f t="shared" si="277"/>
        <v>110.5</v>
      </c>
    </row>
    <row r="1349" spans="1:15" ht="43.5" customHeight="1">
      <c r="A1349" s="54" t="s">
        <v>1366</v>
      </c>
      <c r="B1349" s="56">
        <v>2461.5</v>
      </c>
      <c r="C1349" s="56">
        <v>12.3</v>
      </c>
      <c r="D1349" s="57">
        <f t="shared" si="269"/>
        <v>3057.0845400000003</v>
      </c>
      <c r="E1349" s="57">
        <f t="shared" si="270"/>
        <v>3003.03</v>
      </c>
      <c r="F1349" s="57">
        <v>122</v>
      </c>
      <c r="G1349" s="57">
        <f t="shared" si="271"/>
        <v>3411.3394964952004</v>
      </c>
      <c r="H1349" s="57">
        <f t="shared" si="272"/>
        <v>3344.4504867600003</v>
      </c>
      <c r="I1349" s="57">
        <v>109.4</v>
      </c>
      <c r="J1349" s="57">
        <f t="shared" si="273"/>
        <v>3826.3971730337717</v>
      </c>
      <c r="K1349" s="57">
        <f t="shared" si="274"/>
        <v>3714.9487116832734</v>
      </c>
      <c r="L1349" s="57">
        <f t="shared" si="278"/>
        <v>108.9</v>
      </c>
      <c r="M1349" s="57">
        <f t="shared" si="275"/>
        <v>4323.4844297825884</v>
      </c>
      <c r="N1349" s="57">
        <f t="shared" si="276"/>
        <v>4197.5576988180474</v>
      </c>
      <c r="O1349" s="57">
        <f t="shared" si="277"/>
        <v>109.7</v>
      </c>
    </row>
    <row r="1350" spans="1:15" ht="30" customHeight="1">
      <c r="A1350" s="54" t="s">
        <v>1367</v>
      </c>
      <c r="B1350" s="56">
        <v>764.8</v>
      </c>
      <c r="C1350" s="56">
        <v>122.4</v>
      </c>
      <c r="D1350" s="57">
        <f t="shared" si="269"/>
        <v>934.27967999999998</v>
      </c>
      <c r="E1350" s="57">
        <f t="shared" si="270"/>
        <v>917.76</v>
      </c>
      <c r="F1350" s="57">
        <v>120</v>
      </c>
      <c r="G1350" s="57">
        <f t="shared" si="271"/>
        <v>1048.2618009600001</v>
      </c>
      <c r="H1350" s="57">
        <f t="shared" si="272"/>
        <v>1027.7076480000001</v>
      </c>
      <c r="I1350" s="57">
        <v>110</v>
      </c>
      <c r="J1350" s="57">
        <f t="shared" si="273"/>
        <v>1172.5646853178368</v>
      </c>
      <c r="K1350" s="57">
        <f t="shared" si="274"/>
        <v>1138.41231584256</v>
      </c>
      <c r="L1350" s="57">
        <f t="shared" si="278"/>
        <v>108.6</v>
      </c>
      <c r="M1350" s="57">
        <f t="shared" si="275"/>
        <v>1315.2306305804582</v>
      </c>
      <c r="N1350" s="57">
        <f t="shared" si="276"/>
        <v>1276.9229423111244</v>
      </c>
      <c r="O1350" s="57">
        <f t="shared" si="277"/>
        <v>108.9</v>
      </c>
    </row>
    <row r="1351" spans="1:15" ht="33" customHeight="1">
      <c r="A1351" s="54" t="s">
        <v>1368</v>
      </c>
      <c r="B1351" s="56">
        <v>292995</v>
      </c>
      <c r="C1351" s="56">
        <v>115</v>
      </c>
      <c r="D1351" s="57">
        <f t="shared" si="269"/>
        <v>346886.74232999998</v>
      </c>
      <c r="E1351" s="57">
        <f t="shared" si="270"/>
        <v>340753.185</v>
      </c>
      <c r="F1351" s="57">
        <v>116.3</v>
      </c>
      <c r="G1351" s="57">
        <f t="shared" si="271"/>
        <v>388853.10041708336</v>
      </c>
      <c r="H1351" s="57">
        <f t="shared" si="272"/>
        <v>381228.52982066997</v>
      </c>
      <c r="I1351" s="57">
        <v>109.9</v>
      </c>
      <c r="J1351" s="57">
        <f t="shared" si="273"/>
        <v>438167.4506119779</v>
      </c>
      <c r="K1351" s="57">
        <f t="shared" si="274"/>
        <v>425405.2918562892</v>
      </c>
      <c r="L1351" s="57">
        <f t="shared" si="278"/>
        <v>109.4</v>
      </c>
      <c r="M1351" s="57">
        <f t="shared" si="275"/>
        <v>490125.3469055462</v>
      </c>
      <c r="N1351" s="57">
        <f t="shared" si="276"/>
        <v>475849.85136460798</v>
      </c>
      <c r="O1351" s="57">
        <f t="shared" si="277"/>
        <v>108.6</v>
      </c>
    </row>
    <row r="1352" spans="1:15" ht="25.5" customHeight="1">
      <c r="A1352" s="684" t="s">
        <v>1369</v>
      </c>
      <c r="B1352" s="685"/>
      <c r="C1352" s="685"/>
      <c r="D1352" s="685"/>
      <c r="E1352" s="685"/>
      <c r="F1352" s="685"/>
      <c r="G1352" s="685"/>
      <c r="H1352" s="685"/>
      <c r="I1352" s="685"/>
      <c r="J1352" s="685"/>
      <c r="K1352" s="685"/>
      <c r="L1352" s="685"/>
      <c r="M1352" s="685"/>
      <c r="N1352" s="685"/>
      <c r="O1352" s="686"/>
    </row>
    <row r="1353" spans="1:15" ht="18" customHeight="1">
      <c r="A1353" s="51" t="s">
        <v>58</v>
      </c>
      <c r="B1353" s="59"/>
      <c r="C1353" s="59"/>
      <c r="D1353" s="62"/>
      <c r="E1353" s="62"/>
      <c r="F1353" s="62"/>
      <c r="G1353" s="62"/>
      <c r="H1353" s="62"/>
      <c r="I1353" s="62"/>
      <c r="J1353" s="62"/>
      <c r="K1353" s="62"/>
      <c r="L1353" s="62"/>
      <c r="M1353" s="62"/>
      <c r="N1353" s="62"/>
      <c r="O1353" s="62"/>
    </row>
    <row r="1354" spans="1:15" ht="18" customHeight="1">
      <c r="A1354" s="63"/>
      <c r="B1354" s="64"/>
      <c r="C1354" s="64"/>
      <c r="D1354" s="62"/>
      <c r="E1354" s="62"/>
      <c r="F1354" s="62"/>
      <c r="G1354" s="62"/>
      <c r="H1354" s="62"/>
      <c r="I1354" s="62"/>
      <c r="J1354" s="62"/>
      <c r="K1354" s="62"/>
      <c r="L1354" s="62"/>
      <c r="M1354" s="62"/>
      <c r="N1354" s="62"/>
      <c r="O1354" s="62"/>
    </row>
    <row r="1355" spans="1:15" ht="24.75" customHeight="1">
      <c r="A1355" s="684" t="s">
        <v>1370</v>
      </c>
      <c r="B1355" s="685"/>
      <c r="C1355" s="685"/>
      <c r="D1355" s="685"/>
      <c r="E1355" s="685"/>
      <c r="F1355" s="685"/>
      <c r="G1355" s="685"/>
      <c r="H1355" s="685"/>
      <c r="I1355" s="685"/>
      <c r="J1355" s="685"/>
      <c r="K1355" s="685"/>
      <c r="L1355" s="685"/>
      <c r="M1355" s="685"/>
      <c r="N1355" s="685"/>
      <c r="O1355" s="686"/>
    </row>
    <row r="1356" spans="1:15" ht="18" customHeight="1">
      <c r="A1356" s="51" t="s">
        <v>58</v>
      </c>
      <c r="B1356" s="52">
        <v>15315.3</v>
      </c>
      <c r="C1356" s="52">
        <v>127.5</v>
      </c>
      <c r="D1356" s="53">
        <f>SUM(D1357:D1366)</f>
        <v>18542.478833500001</v>
      </c>
      <c r="E1356" s="53">
        <f>SUM(E1357:E1366)</f>
        <v>18214.615750000001</v>
      </c>
      <c r="F1356" s="53">
        <f>E1356/B1356*100</f>
        <v>118.93084529849236</v>
      </c>
      <c r="G1356" s="53">
        <f>SUM(G1357:G1366)</f>
        <v>20950.23611347087</v>
      </c>
      <c r="H1356" s="53">
        <f>SUM(H1357:H1366)</f>
        <v>20539.447170069481</v>
      </c>
      <c r="I1356" s="53">
        <f>H1356/D1356*100</f>
        <v>110.76969457266756</v>
      </c>
      <c r="J1356" s="53">
        <f>SUM(J1357:J1366)</f>
        <v>23743.932557787328</v>
      </c>
      <c r="K1356" s="53">
        <f>SUM(K1357:K1366)</f>
        <v>23052.361706589636</v>
      </c>
      <c r="L1356" s="53">
        <f>K1356/G1356*100</f>
        <v>110.03389929227151</v>
      </c>
      <c r="M1356" s="53">
        <f>SUM(M1357:M1366)</f>
        <v>26636.975160576745</v>
      </c>
      <c r="N1356" s="53">
        <f>SUM(N1357:N1366)</f>
        <v>25861.140932598781</v>
      </c>
      <c r="O1356" s="53">
        <f>N1356/J1356*100</f>
        <v>108.91683957431503</v>
      </c>
    </row>
    <row r="1357" spans="1:15" ht="18" customHeight="1">
      <c r="A1357" s="54" t="s">
        <v>1371</v>
      </c>
      <c r="B1357" s="56">
        <v>4591.6000000000004</v>
      </c>
      <c r="C1357" s="56">
        <v>104</v>
      </c>
      <c r="D1357" s="57">
        <f t="shared" ref="D1357:D1366" si="279">E1357*101.8/100</f>
        <v>5528.234055760001</v>
      </c>
      <c r="E1357" s="57">
        <f t="shared" ref="E1357:E1366" si="280">B1357*F1357/100</f>
        <v>5430.4853200000016</v>
      </c>
      <c r="F1357" s="58">
        <v>118.27000000000001</v>
      </c>
      <c r="G1357" s="57">
        <f t="shared" ref="G1357:G1366" si="281">H1357*102/100</f>
        <v>6202.6786105627216</v>
      </c>
      <c r="H1357" s="57">
        <f t="shared" ref="H1357:H1366" si="282">D1357*I1357/100</f>
        <v>6081.0574613360013</v>
      </c>
      <c r="I1357" s="57">
        <f t="shared" ref="I1357:I1366" si="283">I501</f>
        <v>110</v>
      </c>
      <c r="J1357" s="57">
        <f t="shared" ref="J1357:J1366" si="284">K1357*103/100</f>
        <v>7027.6348657675635</v>
      </c>
      <c r="K1357" s="57">
        <f t="shared" ref="K1357:K1366" si="285">G1357*L1357/100</f>
        <v>6822.9464716189941</v>
      </c>
      <c r="L1357" s="57">
        <f t="shared" ref="L1357:L1366" si="286">L53</f>
        <v>110</v>
      </c>
      <c r="M1357" s="57">
        <f t="shared" ref="M1357:M1366" si="287">N1357*103/100</f>
        <v>7882.687199885504</v>
      </c>
      <c r="N1357" s="57">
        <f t="shared" ref="N1357:N1366" si="288">J1357*O1357/100</f>
        <v>7653.0943688208772</v>
      </c>
      <c r="O1357" s="57">
        <f t="shared" ref="O1357:O1366" si="289">O53</f>
        <v>108.9</v>
      </c>
    </row>
    <row r="1358" spans="1:15" ht="30" customHeight="1">
      <c r="A1358" s="54" t="s">
        <v>1372</v>
      </c>
      <c r="B1358" s="56">
        <v>4531</v>
      </c>
      <c r="C1358" s="56">
        <v>695</v>
      </c>
      <c r="D1358" s="57">
        <f t="shared" si="279"/>
        <v>5396.692860000001</v>
      </c>
      <c r="E1358" s="57">
        <f t="shared" si="280"/>
        <v>5301.27</v>
      </c>
      <c r="F1358" s="58">
        <v>117</v>
      </c>
      <c r="G1358" s="57">
        <f t="shared" si="281"/>
        <v>6055.0893889199997</v>
      </c>
      <c r="H1358" s="57">
        <f t="shared" si="282"/>
        <v>5936.3621460000004</v>
      </c>
      <c r="I1358" s="57">
        <f t="shared" si="283"/>
        <v>110</v>
      </c>
      <c r="J1358" s="57">
        <f t="shared" si="284"/>
        <v>6891.5999879992978</v>
      </c>
      <c r="K1358" s="57">
        <f t="shared" si="285"/>
        <v>6690.8737747565992</v>
      </c>
      <c r="L1358" s="57">
        <f t="shared" si="286"/>
        <v>110.5</v>
      </c>
      <c r="M1358" s="57">
        <f t="shared" si="287"/>
        <v>7708.8059145762536</v>
      </c>
      <c r="N1358" s="57">
        <f t="shared" si="288"/>
        <v>7484.2775869672369</v>
      </c>
      <c r="O1358" s="57">
        <f t="shared" si="289"/>
        <v>108.6</v>
      </c>
    </row>
    <row r="1359" spans="1:15" ht="30" customHeight="1">
      <c r="A1359" s="54" t="s">
        <v>1373</v>
      </c>
      <c r="B1359" s="56">
        <v>0</v>
      </c>
      <c r="C1359" s="56">
        <v>0</v>
      </c>
      <c r="D1359" s="57">
        <f t="shared" si="279"/>
        <v>0</v>
      </c>
      <c r="E1359" s="57">
        <f t="shared" si="280"/>
        <v>0</v>
      </c>
      <c r="F1359" s="58">
        <v>114.77</v>
      </c>
      <c r="G1359" s="57">
        <f t="shared" si="281"/>
        <v>0</v>
      </c>
      <c r="H1359" s="57">
        <f t="shared" si="282"/>
        <v>0</v>
      </c>
      <c r="I1359" s="57">
        <f t="shared" si="283"/>
        <v>110.5</v>
      </c>
      <c r="J1359" s="57">
        <f t="shared" si="284"/>
        <v>0</v>
      </c>
      <c r="K1359" s="57">
        <f t="shared" si="285"/>
        <v>0</v>
      </c>
      <c r="L1359" s="57">
        <f t="shared" si="286"/>
        <v>109.7</v>
      </c>
      <c r="M1359" s="57">
        <f t="shared" si="287"/>
        <v>0</v>
      </c>
      <c r="N1359" s="57">
        <f t="shared" si="288"/>
        <v>0</v>
      </c>
      <c r="O1359" s="57">
        <f t="shared" si="289"/>
        <v>109.4</v>
      </c>
    </row>
    <row r="1360" spans="1:15" ht="18" customHeight="1">
      <c r="A1360" s="54" t="s">
        <v>1374</v>
      </c>
      <c r="B1360" s="56">
        <v>1094.4000000000001</v>
      </c>
      <c r="C1360" s="56">
        <v>126.7</v>
      </c>
      <c r="D1360" s="57">
        <f t="shared" si="279"/>
        <v>1278.6516518399999</v>
      </c>
      <c r="E1360" s="57">
        <f t="shared" si="280"/>
        <v>1256.04288</v>
      </c>
      <c r="F1360" s="58">
        <v>114.77</v>
      </c>
      <c r="G1360" s="57">
        <f t="shared" si="281"/>
        <v>1430.7344793098498</v>
      </c>
      <c r="H1360" s="57">
        <f t="shared" si="282"/>
        <v>1402.6808620684801</v>
      </c>
      <c r="I1360" s="57">
        <f t="shared" si="283"/>
        <v>109.7</v>
      </c>
      <c r="J1360" s="57">
        <f t="shared" si="284"/>
        <v>1604.8119434074792</v>
      </c>
      <c r="K1360" s="57">
        <f t="shared" si="285"/>
        <v>1558.0698479684265</v>
      </c>
      <c r="L1360" s="57">
        <f t="shared" si="286"/>
        <v>108.9</v>
      </c>
      <c r="M1360" s="57">
        <f t="shared" si="287"/>
        <v>1818.2519318806737</v>
      </c>
      <c r="N1360" s="57">
        <f t="shared" si="288"/>
        <v>1765.2931377482271</v>
      </c>
      <c r="O1360" s="57">
        <f t="shared" si="289"/>
        <v>110</v>
      </c>
    </row>
    <row r="1361" spans="1:15" ht="30" customHeight="1">
      <c r="A1361" s="54" t="s">
        <v>1375</v>
      </c>
      <c r="B1361" s="56">
        <v>401.5</v>
      </c>
      <c r="C1361" s="56">
        <v>109.3</v>
      </c>
      <c r="D1361" s="57">
        <f t="shared" si="279"/>
        <v>478.21059000000002</v>
      </c>
      <c r="E1361" s="57">
        <f t="shared" si="280"/>
        <v>469.755</v>
      </c>
      <c r="F1361" s="58">
        <v>117</v>
      </c>
      <c r="G1361" s="57">
        <f t="shared" si="281"/>
        <v>531.18675916020004</v>
      </c>
      <c r="H1361" s="57">
        <f t="shared" si="282"/>
        <v>520.77133251000009</v>
      </c>
      <c r="I1361" s="57">
        <f t="shared" si="283"/>
        <v>108.9</v>
      </c>
      <c r="J1361" s="57">
        <f t="shared" si="284"/>
        <v>594.17488506141649</v>
      </c>
      <c r="K1361" s="57">
        <f t="shared" si="285"/>
        <v>576.86882044797721</v>
      </c>
      <c r="L1361" s="57">
        <f t="shared" si="286"/>
        <v>108.6</v>
      </c>
      <c r="M1361" s="57">
        <f t="shared" si="287"/>
        <v>676.26014543265114</v>
      </c>
      <c r="N1361" s="57">
        <f t="shared" si="288"/>
        <v>656.56324799286517</v>
      </c>
      <c r="O1361" s="57">
        <f t="shared" si="289"/>
        <v>110.5</v>
      </c>
    </row>
    <row r="1362" spans="1:15" ht="18" customHeight="1">
      <c r="A1362" s="54" t="s">
        <v>1376</v>
      </c>
      <c r="B1362" s="56">
        <v>510.5</v>
      </c>
      <c r="C1362" s="56">
        <v>128.4</v>
      </c>
      <c r="D1362" s="57">
        <f t="shared" si="279"/>
        <v>596.44706529999996</v>
      </c>
      <c r="E1362" s="57">
        <f t="shared" si="280"/>
        <v>585.90084999999999</v>
      </c>
      <c r="F1362" s="58">
        <v>114.77</v>
      </c>
      <c r="G1362" s="57">
        <f t="shared" si="281"/>
        <v>699.63240759689984</v>
      </c>
      <c r="H1362" s="57">
        <f t="shared" si="282"/>
        <v>685.91412509499992</v>
      </c>
      <c r="I1362" s="57">
        <f t="shared" si="283"/>
        <v>115</v>
      </c>
      <c r="J1362" s="57">
        <f t="shared" si="284"/>
        <v>788.35978952833864</v>
      </c>
      <c r="K1362" s="57">
        <f t="shared" si="285"/>
        <v>765.39785391100838</v>
      </c>
      <c r="L1362" s="57">
        <f t="shared" si="286"/>
        <v>109.4</v>
      </c>
      <c r="M1362" s="57">
        <f t="shared" si="287"/>
        <v>890.77560978596523</v>
      </c>
      <c r="N1362" s="57">
        <f t="shared" si="288"/>
        <v>864.83068911258761</v>
      </c>
      <c r="O1362" s="57">
        <f t="shared" si="289"/>
        <v>109.7</v>
      </c>
    </row>
    <row r="1363" spans="1:15" ht="40.5" customHeight="1">
      <c r="A1363" s="54" t="s">
        <v>1377</v>
      </c>
      <c r="B1363" s="56">
        <v>1075.0999999999999</v>
      </c>
      <c r="C1363" s="56">
        <v>58.3</v>
      </c>
      <c r="D1363" s="57">
        <f t="shared" si="279"/>
        <v>1375.7259125999997</v>
      </c>
      <c r="E1363" s="57">
        <f t="shared" si="280"/>
        <v>1351.4006999999997</v>
      </c>
      <c r="F1363" s="57">
        <f>F802</f>
        <v>125.7</v>
      </c>
      <c r="G1363" s="57">
        <f t="shared" si="281"/>
        <v>1543.5644739371999</v>
      </c>
      <c r="H1363" s="57">
        <f t="shared" si="282"/>
        <v>1513.2985038599998</v>
      </c>
      <c r="I1363" s="57">
        <f t="shared" si="283"/>
        <v>110</v>
      </c>
      <c r="J1363" s="57">
        <f t="shared" si="284"/>
        <v>1748.8585489708476</v>
      </c>
      <c r="K1363" s="57">
        <f t="shared" si="285"/>
        <v>1697.92092133092</v>
      </c>
      <c r="L1363" s="57">
        <f t="shared" si="286"/>
        <v>110</v>
      </c>
      <c r="M1363" s="57">
        <f t="shared" si="287"/>
        <v>1961.6421686241308</v>
      </c>
      <c r="N1363" s="57">
        <f t="shared" si="288"/>
        <v>1904.506959829253</v>
      </c>
      <c r="O1363" s="57">
        <f t="shared" si="289"/>
        <v>108.9</v>
      </c>
    </row>
    <row r="1364" spans="1:15" ht="18" customHeight="1">
      <c r="A1364" s="54" t="s">
        <v>1378</v>
      </c>
      <c r="B1364" s="56">
        <v>1155</v>
      </c>
      <c r="C1364" s="56">
        <v>138.5</v>
      </c>
      <c r="D1364" s="57">
        <f t="shared" si="279"/>
        <v>1346.27955</v>
      </c>
      <c r="E1364" s="57">
        <f t="shared" si="280"/>
        <v>1322.4749999999999</v>
      </c>
      <c r="F1364" s="57">
        <v>114.5</v>
      </c>
      <c r="G1364" s="57">
        <f t="shared" si="281"/>
        <v>1537.9897579200001</v>
      </c>
      <c r="H1364" s="57">
        <f t="shared" si="282"/>
        <v>1507.8330960000001</v>
      </c>
      <c r="I1364" s="57">
        <f t="shared" si="283"/>
        <v>112</v>
      </c>
      <c r="J1364" s="57">
        <f t="shared" si="284"/>
        <v>1750.4630429766482</v>
      </c>
      <c r="K1364" s="57">
        <f t="shared" si="285"/>
        <v>1699.4786825016001</v>
      </c>
      <c r="L1364" s="57">
        <f t="shared" si="286"/>
        <v>110.5</v>
      </c>
      <c r="M1364" s="57">
        <f t="shared" si="287"/>
        <v>1958.0329506128191</v>
      </c>
      <c r="N1364" s="57">
        <f t="shared" si="288"/>
        <v>1901.00286467264</v>
      </c>
      <c r="O1364" s="57">
        <f t="shared" si="289"/>
        <v>108.6</v>
      </c>
    </row>
    <row r="1365" spans="1:15" ht="18" customHeight="1">
      <c r="A1365" s="54" t="s">
        <v>1379</v>
      </c>
      <c r="B1365" s="56">
        <v>771.8</v>
      </c>
      <c r="C1365" s="56">
        <v>112</v>
      </c>
      <c r="D1365" s="57">
        <f t="shared" si="279"/>
        <v>950.68780399999991</v>
      </c>
      <c r="E1365" s="57">
        <f t="shared" si="280"/>
        <v>933.87799999999993</v>
      </c>
      <c r="F1365" s="57">
        <f>F804</f>
        <v>121</v>
      </c>
      <c r="G1365" s="57">
        <f t="shared" si="281"/>
        <v>1163.641872096</v>
      </c>
      <c r="H1365" s="57">
        <f t="shared" si="282"/>
        <v>1140.8253648</v>
      </c>
      <c r="I1365" s="57">
        <f t="shared" si="283"/>
        <v>120</v>
      </c>
      <c r="J1365" s="57">
        <f t="shared" si="284"/>
        <v>1314.8105876999914</v>
      </c>
      <c r="K1365" s="57">
        <f t="shared" si="285"/>
        <v>1276.5151336893121</v>
      </c>
      <c r="L1365" s="57">
        <f t="shared" si="286"/>
        <v>109.7</v>
      </c>
      <c r="M1365" s="57">
        <f t="shared" si="287"/>
        <v>1481.5548664321043</v>
      </c>
      <c r="N1365" s="57">
        <f t="shared" si="288"/>
        <v>1438.4027829437907</v>
      </c>
      <c r="O1365" s="57">
        <f t="shared" si="289"/>
        <v>109.4</v>
      </c>
    </row>
    <row r="1366" spans="1:15" ht="18" customHeight="1">
      <c r="A1366" s="54" t="s">
        <v>1380</v>
      </c>
      <c r="B1366" s="56">
        <v>1184.4000000000001</v>
      </c>
      <c r="C1366" s="56">
        <v>84.4</v>
      </c>
      <c r="D1366" s="57">
        <f t="shared" si="279"/>
        <v>1591.549344</v>
      </c>
      <c r="E1366" s="57">
        <f t="shared" si="280"/>
        <v>1563.4080000000001</v>
      </c>
      <c r="F1366" s="57">
        <f>F805</f>
        <v>132</v>
      </c>
      <c r="G1366" s="57">
        <f t="shared" si="281"/>
        <v>1785.7183639679997</v>
      </c>
      <c r="H1366" s="57">
        <f t="shared" si="282"/>
        <v>1750.7042783999998</v>
      </c>
      <c r="I1366" s="57">
        <f t="shared" si="283"/>
        <v>110</v>
      </c>
      <c r="J1366" s="57">
        <f t="shared" si="284"/>
        <v>2023.2189063757437</v>
      </c>
      <c r="K1366" s="57">
        <f t="shared" si="285"/>
        <v>1964.2902003647998</v>
      </c>
      <c r="L1366" s="57">
        <f t="shared" si="286"/>
        <v>110</v>
      </c>
      <c r="M1366" s="57">
        <f t="shared" si="287"/>
        <v>2258.9643733466455</v>
      </c>
      <c r="N1366" s="57">
        <f t="shared" si="288"/>
        <v>2193.1692945113064</v>
      </c>
      <c r="O1366" s="57">
        <f t="shared" si="289"/>
        <v>108.4</v>
      </c>
    </row>
    <row r="1367" spans="1:15" ht="25.5" customHeight="1">
      <c r="A1367" s="684" t="s">
        <v>1381</v>
      </c>
      <c r="B1367" s="685"/>
      <c r="C1367" s="685"/>
      <c r="D1367" s="685"/>
      <c r="E1367" s="685"/>
      <c r="F1367" s="685"/>
      <c r="G1367" s="685"/>
      <c r="H1367" s="685"/>
      <c r="I1367" s="685"/>
      <c r="J1367" s="685"/>
      <c r="K1367" s="685"/>
      <c r="L1367" s="685"/>
      <c r="M1367" s="685"/>
      <c r="N1367" s="685"/>
      <c r="O1367" s="686"/>
    </row>
    <row r="1368" spans="1:15" ht="18" customHeight="1">
      <c r="A1368" s="51" t="s">
        <v>58</v>
      </c>
      <c r="B1368" s="52">
        <v>14484.4</v>
      </c>
      <c r="C1368" s="52">
        <v>183.9</v>
      </c>
      <c r="D1368" s="53">
        <f>SUM(D1369:D1373)</f>
        <v>17284.341215239998</v>
      </c>
      <c r="E1368" s="53">
        <f>SUM(E1369:E1373)</f>
        <v>16978.724180000001</v>
      </c>
      <c r="F1368" s="53">
        <f>E1368/B1368*100</f>
        <v>117.22076288972964</v>
      </c>
      <c r="G1368" s="53">
        <f>SUM(G1369:G1373)</f>
        <v>19385.786412724425</v>
      </c>
      <c r="H1368" s="53">
        <f>SUM(H1369:H1373)</f>
        <v>19005.672953651396</v>
      </c>
      <c r="I1368" s="53">
        <f>H1368/D1368*100</f>
        <v>109.95890856918319</v>
      </c>
      <c r="J1368" s="53">
        <f>SUM(J1369:J1373)</f>
        <v>21933.141895005934</v>
      </c>
      <c r="K1368" s="53">
        <f>SUM(K1369:K1373)</f>
        <v>21294.312519423234</v>
      </c>
      <c r="L1368" s="53">
        <f>K1368/G1368*100</f>
        <v>109.8449764485494</v>
      </c>
      <c r="M1368" s="53">
        <f>SUM(M1369:M1373)</f>
        <v>24643.976009434409</v>
      </c>
      <c r="N1368" s="53">
        <f>SUM(N1369:N1373)</f>
        <v>23926.190300421753</v>
      </c>
      <c r="O1368" s="53">
        <f>N1368/J1368*100</f>
        <v>109.08692614563181</v>
      </c>
    </row>
    <row r="1369" spans="1:15" ht="18" customHeight="1">
      <c r="A1369" s="54" t="s">
        <v>1382</v>
      </c>
      <c r="B1369" s="55">
        <v>11697.5</v>
      </c>
      <c r="C1369" s="55">
        <v>170.5</v>
      </c>
      <c r="D1369" s="57">
        <f>E1369*101.8/100</f>
        <v>14003.872679999999</v>
      </c>
      <c r="E1369" s="57">
        <f>B1369*F1369/100</f>
        <v>13756.26</v>
      </c>
      <c r="F1369" s="58">
        <v>117.6</v>
      </c>
      <c r="G1369" s="57">
        <f>H1369*102/100</f>
        <v>15712.345146959997</v>
      </c>
      <c r="H1369" s="57">
        <f>D1369*I1369/100</f>
        <v>15404.259947999997</v>
      </c>
      <c r="I1369" s="57">
        <f>I501</f>
        <v>110</v>
      </c>
      <c r="J1369" s="57">
        <f>K1369*103/100</f>
        <v>17802.087051505678</v>
      </c>
      <c r="K1369" s="57">
        <f>G1369*L1369/100</f>
        <v>17283.579661655996</v>
      </c>
      <c r="L1369" s="57">
        <f>L53</f>
        <v>110</v>
      </c>
      <c r="M1369" s="57">
        <f>N1369*103/100</f>
        <v>19968.066983062374</v>
      </c>
      <c r="N1369" s="57">
        <f>J1369*O1369/100</f>
        <v>19386.472799089683</v>
      </c>
      <c r="O1369" s="57">
        <f>O53</f>
        <v>108.9</v>
      </c>
    </row>
    <row r="1370" spans="1:15" ht="18" customHeight="1">
      <c r="A1370" s="54" t="s">
        <v>1383</v>
      </c>
      <c r="B1370" s="56">
        <v>0</v>
      </c>
      <c r="C1370" s="56">
        <v>0</v>
      </c>
      <c r="D1370" s="57">
        <f>E1370*101.8/100</f>
        <v>0</v>
      </c>
      <c r="E1370" s="57">
        <f>B1370*F1370/100</f>
        <v>0</v>
      </c>
      <c r="F1370" s="58">
        <v>117</v>
      </c>
      <c r="G1370" s="57">
        <f>H1370*102/100</f>
        <v>0</v>
      </c>
      <c r="H1370" s="57">
        <f>D1370*I1370/100</f>
        <v>0</v>
      </c>
      <c r="I1370" s="57">
        <f>I502</f>
        <v>110</v>
      </c>
      <c r="J1370" s="57">
        <f>K1370*103/100</f>
        <v>0</v>
      </c>
      <c r="K1370" s="57">
        <f>G1370*L1370/100</f>
        <v>0</v>
      </c>
      <c r="L1370" s="57">
        <f>L54</f>
        <v>110.5</v>
      </c>
      <c r="M1370" s="57">
        <f>N1370*103/100</f>
        <v>0</v>
      </c>
      <c r="N1370" s="57">
        <f>J1370*O1370/100</f>
        <v>0</v>
      </c>
      <c r="O1370" s="57">
        <f>O54</f>
        <v>108.6</v>
      </c>
    </row>
    <row r="1371" spans="1:15" ht="18" customHeight="1">
      <c r="A1371" s="54" t="s">
        <v>1384</v>
      </c>
      <c r="B1371" s="56">
        <v>1387.4</v>
      </c>
      <c r="C1371" s="56">
        <v>0</v>
      </c>
      <c r="D1371" s="57">
        <f>E1371*101.8/100</f>
        <v>1620.9807216400002</v>
      </c>
      <c r="E1371" s="57">
        <f>B1371*F1371/100</f>
        <v>1592.3189800000002</v>
      </c>
      <c r="F1371" s="58">
        <v>114.77</v>
      </c>
      <c r="G1371" s="57">
        <f>H1371*102/100</f>
        <v>1827.0073713604443</v>
      </c>
      <c r="H1371" s="57">
        <f>D1371*I1371/100</f>
        <v>1791.1836974122002</v>
      </c>
      <c r="I1371" s="57">
        <f>I503</f>
        <v>110.5</v>
      </c>
      <c r="J1371" s="57">
        <f>K1371*103/100</f>
        <v>2064.3538989738795</v>
      </c>
      <c r="K1371" s="57">
        <f>G1371*L1371/100</f>
        <v>2004.2270863824074</v>
      </c>
      <c r="L1371" s="57">
        <f>L55</f>
        <v>109.7</v>
      </c>
      <c r="M1371" s="57">
        <f>N1371*103/100</f>
        <v>2326.155260441747</v>
      </c>
      <c r="N1371" s="57">
        <f>J1371*O1371/100</f>
        <v>2258.4031654774244</v>
      </c>
      <c r="O1371" s="57">
        <f>O55</f>
        <v>109.4</v>
      </c>
    </row>
    <row r="1372" spans="1:15" ht="30" customHeight="1">
      <c r="A1372" s="54" t="s">
        <v>1385</v>
      </c>
      <c r="B1372" s="56">
        <v>326</v>
      </c>
      <c r="C1372" s="56">
        <v>0</v>
      </c>
      <c r="D1372" s="57">
        <f>E1372*101.8/100</f>
        <v>380.88490359999997</v>
      </c>
      <c r="E1372" s="57">
        <f>B1372*F1372/100</f>
        <v>374.15019999999998</v>
      </c>
      <c r="F1372" s="58">
        <v>114.77</v>
      </c>
      <c r="G1372" s="57">
        <f>H1372*102/100</f>
        <v>426.18735403418395</v>
      </c>
      <c r="H1372" s="57">
        <f>D1372*I1372/100</f>
        <v>417.83073924919995</v>
      </c>
      <c r="I1372" s="57">
        <f>I504</f>
        <v>109.7</v>
      </c>
      <c r="J1372" s="57">
        <f>K1372*103/100</f>
        <v>478.04156939952315</v>
      </c>
      <c r="K1372" s="57">
        <f>G1372*L1372/100</f>
        <v>464.11802854322633</v>
      </c>
      <c r="L1372" s="57">
        <f>L56</f>
        <v>108.9</v>
      </c>
      <c r="M1372" s="57">
        <f>N1372*103/100</f>
        <v>541.62109812965969</v>
      </c>
      <c r="N1372" s="57">
        <f>J1372*O1372/100</f>
        <v>525.84572633947539</v>
      </c>
      <c r="O1372" s="57">
        <f>O56</f>
        <v>110</v>
      </c>
    </row>
    <row r="1373" spans="1:15" ht="39" customHeight="1">
      <c r="A1373" s="54" t="s">
        <v>1386</v>
      </c>
      <c r="B1373" s="56">
        <v>1073.5</v>
      </c>
      <c r="C1373" s="56">
        <v>129.80000000000001</v>
      </c>
      <c r="D1373" s="57">
        <f>E1373*101.8/100</f>
        <v>1278.6029099999998</v>
      </c>
      <c r="E1373" s="57">
        <f>B1373*F1373/100</f>
        <v>1255.9949999999999</v>
      </c>
      <c r="F1373" s="58">
        <v>117</v>
      </c>
      <c r="G1373" s="57">
        <f>H1373*102/100</f>
        <v>1420.2465403697997</v>
      </c>
      <c r="H1373" s="57">
        <f>D1373*I1373/100</f>
        <v>1392.3985689899998</v>
      </c>
      <c r="I1373" s="57">
        <f>I505</f>
        <v>108.9</v>
      </c>
      <c r="J1373" s="57">
        <f>K1373*103/100</f>
        <v>1588.6593751268506</v>
      </c>
      <c r="K1373" s="57">
        <f>G1373*L1373/100</f>
        <v>1542.3877428416024</v>
      </c>
      <c r="L1373" s="57">
        <f>L57</f>
        <v>108.6</v>
      </c>
      <c r="M1373" s="57">
        <f>N1373*103/100</f>
        <v>1808.1326678006249</v>
      </c>
      <c r="N1373" s="57">
        <f>J1373*O1373/100</f>
        <v>1755.4686095151699</v>
      </c>
      <c r="O1373" s="57">
        <f>O57</f>
        <v>110.5</v>
      </c>
    </row>
    <row r="1374" spans="1:15" ht="24.75" customHeight="1">
      <c r="A1374" s="684" t="s">
        <v>1387</v>
      </c>
      <c r="B1374" s="685"/>
      <c r="C1374" s="685"/>
      <c r="D1374" s="685"/>
      <c r="E1374" s="685"/>
      <c r="F1374" s="685"/>
      <c r="G1374" s="685"/>
      <c r="H1374" s="685"/>
      <c r="I1374" s="685"/>
      <c r="J1374" s="685"/>
      <c r="K1374" s="685"/>
      <c r="L1374" s="685"/>
      <c r="M1374" s="685"/>
      <c r="N1374" s="685"/>
      <c r="O1374" s="686"/>
    </row>
    <row r="1375" spans="1:15" ht="18" customHeight="1">
      <c r="A1375" s="51" t="s">
        <v>58</v>
      </c>
      <c r="B1375" s="52">
        <v>5503.1</v>
      </c>
      <c r="C1375" s="52">
        <v>100</v>
      </c>
      <c r="D1375" s="53">
        <f>D1377+D1381</f>
        <v>6968.1015829999988</v>
      </c>
      <c r="E1375" s="53">
        <f>E1377+E1381</f>
        <v>6844.8935000000001</v>
      </c>
      <c r="F1375" s="53">
        <f>E1375/B1375*100</f>
        <v>124.38250258944959</v>
      </c>
      <c r="G1375" s="53">
        <f>G1377+G1381</f>
        <v>7818.2099761259997</v>
      </c>
      <c r="H1375" s="53">
        <f>H1377+H1381</f>
        <v>7664.9117412999994</v>
      </c>
      <c r="I1375" s="53">
        <f>H1375/E1375*100</f>
        <v>111.97999999999999</v>
      </c>
      <c r="J1375" s="53">
        <f>J1377+J1381</f>
        <v>8865.9365709105605</v>
      </c>
      <c r="K1375" s="53">
        <f>K1377+K1381</f>
        <v>8607.7054086510288</v>
      </c>
      <c r="L1375" s="53">
        <f>K1375/H1375*100</f>
        <v>112.3001242437154</v>
      </c>
      <c r="M1375" s="53">
        <f>M1377+M1381</f>
        <v>9939.2570547901796</v>
      </c>
      <c r="N1375" s="53">
        <f>N1377+N1381</f>
        <v>9649.7641308642524</v>
      </c>
      <c r="O1375" s="53">
        <f>N1375/K1375*100</f>
        <v>112.10611507645139</v>
      </c>
    </row>
    <row r="1376" spans="1:15" ht="25.5" customHeight="1">
      <c r="A1376" s="684" t="s">
        <v>1388</v>
      </c>
      <c r="B1376" s="685"/>
      <c r="C1376" s="685"/>
      <c r="D1376" s="685"/>
      <c r="E1376" s="685"/>
      <c r="F1376" s="685"/>
      <c r="G1376" s="685"/>
      <c r="H1376" s="685"/>
      <c r="I1376" s="685"/>
      <c r="J1376" s="685"/>
      <c r="K1376" s="685"/>
      <c r="L1376" s="685"/>
      <c r="M1376" s="685"/>
      <c r="N1376" s="685"/>
      <c r="O1376" s="686"/>
    </row>
    <row r="1377" spans="1:15" ht="18" customHeight="1">
      <c r="A1377" s="51" t="s">
        <v>58</v>
      </c>
      <c r="B1377" s="52">
        <v>5503.1</v>
      </c>
      <c r="C1377" s="52">
        <v>100</v>
      </c>
      <c r="D1377" s="53">
        <f>D1378+D1379</f>
        <v>6968.1015829999988</v>
      </c>
      <c r="E1377" s="53">
        <f>E1378+E1379</f>
        <v>6844.8935000000001</v>
      </c>
      <c r="F1377" s="53">
        <f>E1377/B1377*100</f>
        <v>124.38250258944959</v>
      </c>
      <c r="G1377" s="53">
        <f>G1378+G1379</f>
        <v>7818.2099761259997</v>
      </c>
      <c r="H1377" s="53">
        <f>H1378+H1379</f>
        <v>7664.9117412999994</v>
      </c>
      <c r="I1377" s="53">
        <f>H1377/D1377*100</f>
        <v>110.00000000000001</v>
      </c>
      <c r="J1377" s="53">
        <f>J1378+J1379</f>
        <v>8865.9365709105605</v>
      </c>
      <c r="K1377" s="53">
        <f>K1378+K1379</f>
        <v>8607.7054086510288</v>
      </c>
      <c r="L1377" s="53">
        <f>K1377/G1377*100</f>
        <v>110.09816102325038</v>
      </c>
      <c r="M1377" s="53">
        <f>M1378+M1379</f>
        <v>9939.2570547901796</v>
      </c>
      <c r="N1377" s="53">
        <f>N1378+N1379</f>
        <v>9649.7641308642524</v>
      </c>
      <c r="O1377" s="53">
        <f>N1377/J1377*100</f>
        <v>108.8408884237392</v>
      </c>
    </row>
    <row r="1378" spans="1:15" ht="30" customHeight="1">
      <c r="A1378" s="54" t="s">
        <v>1389</v>
      </c>
      <c r="B1378" s="56">
        <v>4415</v>
      </c>
      <c r="C1378" s="56">
        <v>100</v>
      </c>
      <c r="D1378" s="57">
        <f>E1378*101.8/100</f>
        <v>5600.1096199999993</v>
      </c>
      <c r="E1378" s="57">
        <f>B1378*F1378/100</f>
        <v>5501.09</v>
      </c>
      <c r="F1378" s="57">
        <f>F796</f>
        <v>124.6</v>
      </c>
      <c r="G1378" s="57">
        <f>H1378*102/100</f>
        <v>6283.3229936399994</v>
      </c>
      <c r="H1378" s="57">
        <f>D1378*I1378/100</f>
        <v>6160.1205819999996</v>
      </c>
      <c r="I1378" s="57">
        <f>I501</f>
        <v>110</v>
      </c>
      <c r="J1378" s="57">
        <f>K1378*103/100</f>
        <v>7119.0049517941197</v>
      </c>
      <c r="K1378" s="57">
        <f>G1378*L1378/100</f>
        <v>6911.6552930039998</v>
      </c>
      <c r="L1378" s="57">
        <f>L53</f>
        <v>110</v>
      </c>
      <c r="M1378" s="57">
        <f>N1378*103/100</f>
        <v>7985.1742842789108</v>
      </c>
      <c r="N1378" s="57">
        <f>J1378*O1378/100</f>
        <v>7752.5963925037968</v>
      </c>
      <c r="O1378" s="57">
        <f>O53</f>
        <v>108.9</v>
      </c>
    </row>
    <row r="1379" spans="1:15" ht="18" customHeight="1">
      <c r="A1379" s="54" t="s">
        <v>1390</v>
      </c>
      <c r="B1379" s="56">
        <v>1088.0999999999999</v>
      </c>
      <c r="C1379" s="56">
        <v>100.1</v>
      </c>
      <c r="D1379" s="57">
        <f>E1379*101.8/100</f>
        <v>1367.9919629999997</v>
      </c>
      <c r="E1379" s="57">
        <f>B1379*F1379/100</f>
        <v>1343.8034999999998</v>
      </c>
      <c r="F1379" s="57">
        <f>F797</f>
        <v>123.5</v>
      </c>
      <c r="G1379" s="57">
        <f>H1379*102/100</f>
        <v>1534.8869824859999</v>
      </c>
      <c r="H1379" s="57">
        <f>D1379*I1379/100</f>
        <v>1504.7911592999997</v>
      </c>
      <c r="I1379" s="57">
        <f>I502</f>
        <v>110</v>
      </c>
      <c r="J1379" s="57">
        <f>K1379*103/100</f>
        <v>1746.931619116441</v>
      </c>
      <c r="K1379" s="57">
        <f>G1379*L1379/100</f>
        <v>1696.05011564703</v>
      </c>
      <c r="L1379" s="57">
        <f>L54</f>
        <v>110.5</v>
      </c>
      <c r="M1379" s="57">
        <f>N1379*103/100</f>
        <v>1954.0827705112681</v>
      </c>
      <c r="N1379" s="57">
        <f>J1379*O1379/100</f>
        <v>1897.1677383604547</v>
      </c>
      <c r="O1379" s="57">
        <f>O54</f>
        <v>108.6</v>
      </c>
    </row>
    <row r="1380" spans="1:15" ht="24.75" customHeight="1">
      <c r="A1380" s="684" t="s">
        <v>1391</v>
      </c>
      <c r="B1380" s="685"/>
      <c r="C1380" s="685"/>
      <c r="D1380" s="685"/>
      <c r="E1380" s="685"/>
      <c r="F1380" s="685"/>
      <c r="G1380" s="685"/>
      <c r="H1380" s="685"/>
      <c r="I1380" s="685"/>
      <c r="J1380" s="685"/>
      <c r="K1380" s="685"/>
      <c r="L1380" s="685"/>
      <c r="M1380" s="685"/>
      <c r="N1380" s="685"/>
      <c r="O1380" s="686"/>
    </row>
    <row r="1381" spans="1:15" ht="18" customHeight="1">
      <c r="A1381" s="51" t="s">
        <v>58</v>
      </c>
      <c r="B1381" s="59"/>
      <c r="C1381" s="59"/>
      <c r="D1381" s="62"/>
      <c r="E1381" s="62"/>
      <c r="F1381" s="62"/>
      <c r="G1381" s="62"/>
      <c r="H1381" s="62"/>
      <c r="I1381" s="62"/>
      <c r="J1381" s="62"/>
      <c r="K1381" s="62"/>
      <c r="L1381" s="62"/>
      <c r="M1381" s="62"/>
      <c r="N1381" s="62"/>
      <c r="O1381" s="62"/>
    </row>
    <row r="1382" spans="1:15" ht="18" customHeight="1">
      <c r="A1382" s="63"/>
      <c r="B1382" s="64"/>
      <c r="C1382" s="64"/>
      <c r="D1382" s="62"/>
      <c r="E1382" s="62"/>
      <c r="F1382" s="62"/>
      <c r="G1382" s="62"/>
      <c r="H1382" s="62"/>
      <c r="I1382" s="62"/>
      <c r="J1382" s="62"/>
      <c r="K1382" s="62"/>
      <c r="L1382" s="62"/>
      <c r="M1382" s="62"/>
      <c r="N1382" s="62"/>
      <c r="O1382" s="62"/>
    </row>
    <row r="1383" spans="1:15" ht="25.5" customHeight="1">
      <c r="A1383" s="684" t="s">
        <v>1392</v>
      </c>
      <c r="B1383" s="685"/>
      <c r="C1383" s="685"/>
      <c r="D1383" s="685"/>
      <c r="E1383" s="685"/>
      <c r="F1383" s="685"/>
      <c r="G1383" s="685"/>
      <c r="H1383" s="685"/>
      <c r="I1383" s="685"/>
      <c r="J1383" s="685"/>
      <c r="K1383" s="685"/>
      <c r="L1383" s="685"/>
      <c r="M1383" s="685"/>
      <c r="N1383" s="685"/>
      <c r="O1383" s="686"/>
    </row>
    <row r="1384" spans="1:15" ht="18" customHeight="1">
      <c r="A1384" s="51" t="s">
        <v>58</v>
      </c>
      <c r="B1384" s="52">
        <v>155000.6</v>
      </c>
      <c r="C1384" s="52">
        <v>111</v>
      </c>
      <c r="D1384" s="53">
        <f>D1386+D1446+D1452</f>
        <v>192441.40498831999</v>
      </c>
      <c r="E1384" s="53">
        <f>E1386+E1446+E1452</f>
        <v>189038.70823999998</v>
      </c>
      <c r="F1384" s="53">
        <f>E1384/B1384*100</f>
        <v>121.95998482586516</v>
      </c>
      <c r="G1384" s="53">
        <f>G1386+G1446+G1452</f>
        <v>216416.09854589711</v>
      </c>
      <c r="H1384" s="53">
        <f>H1386+H1446+H1452</f>
        <v>212172.64563323246</v>
      </c>
      <c r="I1384" s="53">
        <f>H1384/E1384*100</f>
        <v>112.23767217233735</v>
      </c>
      <c r="J1384" s="53">
        <f>J1386+J1446+J1452</f>
        <v>245286.42072503013</v>
      </c>
      <c r="K1384" s="53">
        <f>K1386+K1446+K1452</f>
        <v>238142.15604371857</v>
      </c>
      <c r="L1384" s="53">
        <f>K1384/H1384*100</f>
        <v>112.23980138107798</v>
      </c>
      <c r="M1384" s="53">
        <f>M1386+M1446+M1452</f>
        <v>275299.46284244006</v>
      </c>
      <c r="N1384" s="53">
        <f>N1386+N1446+N1452</f>
        <v>267281.03188586415</v>
      </c>
      <c r="O1384" s="53">
        <f>N1384/K1384*100</f>
        <v>112.23591670044182</v>
      </c>
    </row>
    <row r="1385" spans="1:15" ht="25.5" customHeight="1">
      <c r="A1385" s="684" t="s">
        <v>1393</v>
      </c>
      <c r="B1385" s="685"/>
      <c r="C1385" s="685"/>
      <c r="D1385" s="685"/>
      <c r="E1385" s="685"/>
      <c r="F1385" s="685"/>
      <c r="G1385" s="685"/>
      <c r="H1385" s="685"/>
      <c r="I1385" s="685"/>
      <c r="J1385" s="685"/>
      <c r="K1385" s="685"/>
      <c r="L1385" s="685"/>
      <c r="M1385" s="685"/>
      <c r="N1385" s="685"/>
      <c r="O1385" s="686"/>
    </row>
    <row r="1386" spans="1:15" ht="18" customHeight="1">
      <c r="A1386" s="51" t="s">
        <v>58</v>
      </c>
      <c r="B1386" s="52">
        <v>42114.5</v>
      </c>
      <c r="C1386" s="52">
        <v>126.7</v>
      </c>
      <c r="D1386" s="53">
        <f>SUM(D1387:D1444)</f>
        <v>50885.762598119989</v>
      </c>
      <c r="E1386" s="53">
        <f>SUM(E1387:E1444)</f>
        <v>49986.014339999987</v>
      </c>
      <c r="F1386" s="53">
        <f>E1386/B1386*100</f>
        <v>118.69074627503589</v>
      </c>
      <c r="G1386" s="53">
        <f>SUM(G1387:G1444)</f>
        <v>57601.781558637049</v>
      </c>
      <c r="H1386" s="53">
        <f>SUM(H1387:H1444)</f>
        <v>56472.334861408868</v>
      </c>
      <c r="I1386" s="53">
        <f>H1386/D1386*100</f>
        <v>110.97865488901071</v>
      </c>
      <c r="J1386" s="53">
        <f>SUM(J1387:J1444)</f>
        <v>65308.541441198686</v>
      </c>
      <c r="K1386" s="53">
        <f>SUM(K1387:K1444)</f>
        <v>63406.350913785151</v>
      </c>
      <c r="L1386" s="53">
        <f>K1386/G1386*100</f>
        <v>110.07706567068452</v>
      </c>
      <c r="M1386" s="53">
        <f>SUM(M1387:M1444)</f>
        <v>73405.550137043174</v>
      </c>
      <c r="N1386" s="53">
        <f>SUM(N1387:N1444)</f>
        <v>71267.524404896292</v>
      </c>
      <c r="O1386" s="53">
        <f>N1386/J1386*100</f>
        <v>109.1243546895973</v>
      </c>
    </row>
    <row r="1387" spans="1:15" ht="18" customHeight="1">
      <c r="A1387" s="54" t="s">
        <v>1394</v>
      </c>
      <c r="B1387" s="56">
        <v>255</v>
      </c>
      <c r="C1387" s="56">
        <v>101.2</v>
      </c>
      <c r="D1387" s="57">
        <f t="shared" ref="D1387:D1444" si="290">E1387*101.8/100</f>
        <v>303.72030000000001</v>
      </c>
      <c r="E1387" s="57">
        <f t="shared" ref="E1387:E1444" si="291">B1387*F1387/100</f>
        <v>298.35000000000002</v>
      </c>
      <c r="F1387" s="58">
        <v>117</v>
      </c>
      <c r="G1387" s="57">
        <f t="shared" ref="G1387:G1444" si="292">H1387*102/100</f>
        <v>340.77417659999998</v>
      </c>
      <c r="H1387" s="57">
        <f t="shared" ref="H1387:H1444" si="293">D1387*I1387/100</f>
        <v>334.09233</v>
      </c>
      <c r="I1387" s="57">
        <f t="shared" ref="I1387:I1401" si="294">I501</f>
        <v>110</v>
      </c>
      <c r="J1387" s="57">
        <f t="shared" ref="J1387:J1444" si="295">K1387*103/100</f>
        <v>386.09714208779997</v>
      </c>
      <c r="K1387" s="57">
        <f t="shared" ref="K1387:K1444" si="296">G1387*L1387/100</f>
        <v>374.85159425999996</v>
      </c>
      <c r="L1387" s="57">
        <v>110</v>
      </c>
      <c r="M1387" s="57">
        <f t="shared" ref="M1387:M1444" si="297">N1387*103/100</f>
        <v>433.07358136562266</v>
      </c>
      <c r="N1387" s="57">
        <f t="shared" ref="N1387:N1444" si="298">J1387*O1387/100</f>
        <v>420.45978773361423</v>
      </c>
      <c r="O1387" s="57">
        <v>108.9</v>
      </c>
    </row>
    <row r="1388" spans="1:15" ht="40.5" customHeight="1">
      <c r="A1388" s="54" t="s">
        <v>1395</v>
      </c>
      <c r="B1388" s="56">
        <v>2580.8000000000002</v>
      </c>
      <c r="C1388" s="56">
        <v>185.3</v>
      </c>
      <c r="D1388" s="57">
        <f t="shared" si="290"/>
        <v>3015.2998748800001</v>
      </c>
      <c r="E1388" s="57">
        <f t="shared" si="291"/>
        <v>2961.9841600000004</v>
      </c>
      <c r="F1388" s="58">
        <v>114.77</v>
      </c>
      <c r="G1388" s="57">
        <f t="shared" si="292"/>
        <v>3383.1664596153605</v>
      </c>
      <c r="H1388" s="57">
        <f t="shared" si="293"/>
        <v>3316.8298623680002</v>
      </c>
      <c r="I1388" s="57">
        <f t="shared" si="294"/>
        <v>110</v>
      </c>
      <c r="J1388" s="57">
        <f t="shared" si="295"/>
        <v>3850.5509060112231</v>
      </c>
      <c r="K1388" s="57">
        <f t="shared" si="296"/>
        <v>3738.3989378749739</v>
      </c>
      <c r="L1388" s="57">
        <v>110.5</v>
      </c>
      <c r="M1388" s="57">
        <f t="shared" si="297"/>
        <v>4307.1492324460341</v>
      </c>
      <c r="N1388" s="57">
        <f t="shared" si="298"/>
        <v>4181.6982839281882</v>
      </c>
      <c r="O1388" s="57">
        <v>108.6</v>
      </c>
    </row>
    <row r="1389" spans="1:15" ht="18" customHeight="1">
      <c r="A1389" s="54" t="s">
        <v>1396</v>
      </c>
      <c r="B1389" s="56">
        <v>3431.1</v>
      </c>
      <c r="C1389" s="56">
        <v>160.80000000000001</v>
      </c>
      <c r="D1389" s="57">
        <f t="shared" si="290"/>
        <v>4008.7551924599993</v>
      </c>
      <c r="E1389" s="57">
        <f t="shared" si="291"/>
        <v>3937.8734699999995</v>
      </c>
      <c r="F1389" s="58">
        <v>114.77</v>
      </c>
      <c r="G1389" s="57">
        <f t="shared" si="292"/>
        <v>4518.2679774216649</v>
      </c>
      <c r="H1389" s="57">
        <f t="shared" si="293"/>
        <v>4429.6744876682988</v>
      </c>
      <c r="I1389" s="57">
        <f t="shared" si="294"/>
        <v>110.5</v>
      </c>
      <c r="J1389" s="57">
        <f t="shared" si="295"/>
        <v>5105.2361703685137</v>
      </c>
      <c r="K1389" s="57">
        <f t="shared" si="296"/>
        <v>4956.5399712315666</v>
      </c>
      <c r="L1389" s="57">
        <v>109.7</v>
      </c>
      <c r="M1389" s="57">
        <f t="shared" si="297"/>
        <v>5752.6822214946496</v>
      </c>
      <c r="N1389" s="57">
        <f t="shared" si="298"/>
        <v>5585.128370383155</v>
      </c>
      <c r="O1389" s="57">
        <v>109.4</v>
      </c>
    </row>
    <row r="1390" spans="1:15" ht="18" customHeight="1">
      <c r="A1390" s="54" t="s">
        <v>1397</v>
      </c>
      <c r="B1390" s="56">
        <v>2098.8000000000002</v>
      </c>
      <c r="C1390" s="56">
        <v>100.1</v>
      </c>
      <c r="D1390" s="57">
        <f t="shared" si="290"/>
        <v>2499.7967280000003</v>
      </c>
      <c r="E1390" s="57">
        <f t="shared" si="291"/>
        <v>2455.5960000000005</v>
      </c>
      <c r="F1390" s="58">
        <v>117</v>
      </c>
      <c r="G1390" s="57">
        <f t="shared" si="292"/>
        <v>2797.1225508283205</v>
      </c>
      <c r="H1390" s="57">
        <f t="shared" si="293"/>
        <v>2742.2770106160006</v>
      </c>
      <c r="I1390" s="57">
        <f t="shared" si="294"/>
        <v>109.7</v>
      </c>
      <c r="J1390" s="57">
        <f t="shared" si="295"/>
        <v>3137.4484515876024</v>
      </c>
      <c r="K1390" s="57">
        <f t="shared" si="296"/>
        <v>3046.0664578520414</v>
      </c>
      <c r="L1390" s="57">
        <v>108.9</v>
      </c>
      <c r="M1390" s="57">
        <f t="shared" si="297"/>
        <v>3554.7290956487536</v>
      </c>
      <c r="N1390" s="57">
        <f t="shared" si="298"/>
        <v>3451.1932967463626</v>
      </c>
      <c r="O1390" s="57">
        <v>110</v>
      </c>
    </row>
    <row r="1391" spans="1:15" ht="30" customHeight="1">
      <c r="A1391" s="54" t="s">
        <v>1398</v>
      </c>
      <c r="B1391" s="56">
        <v>366.5</v>
      </c>
      <c r="C1391" s="56">
        <v>94.5</v>
      </c>
      <c r="D1391" s="57">
        <f t="shared" si="290"/>
        <v>428.20342689999995</v>
      </c>
      <c r="E1391" s="57">
        <f t="shared" si="291"/>
        <v>420.63204999999999</v>
      </c>
      <c r="F1391" s="58">
        <v>114.77</v>
      </c>
      <c r="G1391" s="57">
        <f t="shared" si="292"/>
        <v>475.6398025319819</v>
      </c>
      <c r="H1391" s="57">
        <f t="shared" si="293"/>
        <v>466.31353189409992</v>
      </c>
      <c r="I1391" s="57">
        <f t="shared" si="294"/>
        <v>108.9</v>
      </c>
      <c r="J1391" s="57">
        <f t="shared" si="295"/>
        <v>532.04117031622434</v>
      </c>
      <c r="K1391" s="57">
        <f t="shared" si="296"/>
        <v>516.54482554973231</v>
      </c>
      <c r="L1391" s="57">
        <v>108.6</v>
      </c>
      <c r="M1391" s="57">
        <f t="shared" si="297"/>
        <v>605.54265799541065</v>
      </c>
      <c r="N1391" s="57">
        <f t="shared" si="298"/>
        <v>587.90549319942784</v>
      </c>
      <c r="O1391" s="57">
        <v>110.5</v>
      </c>
    </row>
    <row r="1392" spans="1:15" ht="18" customHeight="1">
      <c r="A1392" s="54" t="s">
        <v>1399</v>
      </c>
      <c r="B1392" s="56">
        <v>497.5</v>
      </c>
      <c r="C1392" s="56">
        <v>111.3</v>
      </c>
      <c r="D1392" s="57">
        <f t="shared" si="290"/>
        <v>0</v>
      </c>
      <c r="E1392" s="57">
        <f t="shared" si="291"/>
        <v>0</v>
      </c>
      <c r="F1392" s="57">
        <f>F831</f>
        <v>0</v>
      </c>
      <c r="G1392" s="57">
        <f t="shared" si="292"/>
        <v>0</v>
      </c>
      <c r="H1392" s="57">
        <f t="shared" si="293"/>
        <v>0</v>
      </c>
      <c r="I1392" s="57">
        <f t="shared" si="294"/>
        <v>115</v>
      </c>
      <c r="J1392" s="57">
        <f t="shared" si="295"/>
        <v>0</v>
      </c>
      <c r="K1392" s="57">
        <f t="shared" si="296"/>
        <v>0</v>
      </c>
      <c r="L1392" s="57">
        <v>109.4</v>
      </c>
      <c r="M1392" s="57">
        <f t="shared" si="297"/>
        <v>0</v>
      </c>
      <c r="N1392" s="57">
        <f t="shared" si="298"/>
        <v>0</v>
      </c>
      <c r="O1392" s="57">
        <v>109.7</v>
      </c>
    </row>
    <row r="1393" spans="1:15" ht="18" customHeight="1">
      <c r="A1393" s="54" t="s">
        <v>1400</v>
      </c>
      <c r="B1393" s="56">
        <v>506</v>
      </c>
      <c r="C1393" s="56">
        <v>248</v>
      </c>
      <c r="D1393" s="57">
        <f t="shared" si="290"/>
        <v>589.79866000000004</v>
      </c>
      <c r="E1393" s="57">
        <f t="shared" si="291"/>
        <v>579.37</v>
      </c>
      <c r="F1393" s="57">
        <v>114.5</v>
      </c>
      <c r="G1393" s="57">
        <f t="shared" si="292"/>
        <v>661.75409652000008</v>
      </c>
      <c r="H1393" s="57">
        <f t="shared" si="293"/>
        <v>648.77852600000006</v>
      </c>
      <c r="I1393" s="57">
        <f t="shared" si="294"/>
        <v>110</v>
      </c>
      <c r="J1393" s="57">
        <f t="shared" si="295"/>
        <v>749.76739135716014</v>
      </c>
      <c r="K1393" s="57">
        <f t="shared" si="296"/>
        <v>727.92950617200006</v>
      </c>
      <c r="L1393" s="57">
        <v>110</v>
      </c>
      <c r="M1393" s="57">
        <f t="shared" si="297"/>
        <v>840.991589863586</v>
      </c>
      <c r="N1393" s="57">
        <f t="shared" si="298"/>
        <v>816.49668918794748</v>
      </c>
      <c r="O1393" s="57">
        <v>108.9</v>
      </c>
    </row>
    <row r="1394" spans="1:15" ht="18" customHeight="1">
      <c r="A1394" s="54" t="s">
        <v>1401</v>
      </c>
      <c r="B1394" s="56">
        <v>13839.2</v>
      </c>
      <c r="C1394" s="56">
        <v>125.9</v>
      </c>
      <c r="D1394" s="57">
        <f t="shared" si="290"/>
        <v>17652.6469168</v>
      </c>
      <c r="E1394" s="57">
        <f t="shared" si="291"/>
        <v>17340.517599999999</v>
      </c>
      <c r="F1394" s="57">
        <f>F803</f>
        <v>125.3</v>
      </c>
      <c r="G1394" s="57">
        <f t="shared" si="292"/>
        <v>20166.383837752321</v>
      </c>
      <c r="H1394" s="57">
        <f t="shared" si="293"/>
        <v>19770.964546816002</v>
      </c>
      <c r="I1394" s="57">
        <f t="shared" si="294"/>
        <v>112</v>
      </c>
      <c r="J1394" s="57">
        <f t="shared" si="295"/>
        <v>22952.369764937805</v>
      </c>
      <c r="K1394" s="57">
        <f t="shared" si="296"/>
        <v>22283.854140716317</v>
      </c>
      <c r="L1394" s="57">
        <v>110.5</v>
      </c>
      <c r="M1394" s="57">
        <f t="shared" si="297"/>
        <v>25674.061771664125</v>
      </c>
      <c r="N1394" s="57">
        <f t="shared" si="298"/>
        <v>24926.273564722454</v>
      </c>
      <c r="O1394" s="57">
        <v>108.6</v>
      </c>
    </row>
    <row r="1395" spans="1:15" ht="30" customHeight="1">
      <c r="A1395" s="54" t="s">
        <v>1402</v>
      </c>
      <c r="B1395" s="56">
        <v>1030.2</v>
      </c>
      <c r="C1395" s="56">
        <v>185.6</v>
      </c>
      <c r="D1395" s="57">
        <f t="shared" si="290"/>
        <v>1227.0300119999999</v>
      </c>
      <c r="E1395" s="57">
        <f t="shared" si="291"/>
        <v>1205.3340000000001</v>
      </c>
      <c r="F1395" s="58">
        <v>117</v>
      </c>
      <c r="G1395" s="57">
        <f t="shared" si="292"/>
        <v>1501.884734688</v>
      </c>
      <c r="H1395" s="57">
        <f t="shared" si="293"/>
        <v>1472.4360144</v>
      </c>
      <c r="I1395" s="57">
        <f t="shared" si="294"/>
        <v>120</v>
      </c>
      <c r="J1395" s="57">
        <f t="shared" si="295"/>
        <v>1696.994580571318</v>
      </c>
      <c r="K1395" s="57">
        <f t="shared" si="296"/>
        <v>1647.5675539527358</v>
      </c>
      <c r="L1395" s="57">
        <v>109.7</v>
      </c>
      <c r="M1395" s="57">
        <f t="shared" si="297"/>
        <v>1912.2074332793727</v>
      </c>
      <c r="N1395" s="57">
        <f t="shared" si="298"/>
        <v>1856.512071145022</v>
      </c>
      <c r="O1395" s="57">
        <v>109.4</v>
      </c>
    </row>
    <row r="1396" spans="1:15" ht="30" customHeight="1">
      <c r="A1396" s="54" t="s">
        <v>1403</v>
      </c>
      <c r="B1396" s="56">
        <v>309</v>
      </c>
      <c r="C1396" s="56">
        <v>0</v>
      </c>
      <c r="D1396" s="57">
        <f t="shared" si="290"/>
        <v>361.02280739999992</v>
      </c>
      <c r="E1396" s="57">
        <f t="shared" si="291"/>
        <v>354.63929999999999</v>
      </c>
      <c r="F1396" s="58">
        <v>114.77</v>
      </c>
      <c r="G1396" s="57">
        <f t="shared" si="292"/>
        <v>405.06758990279997</v>
      </c>
      <c r="H1396" s="57">
        <f t="shared" si="293"/>
        <v>397.12508813999995</v>
      </c>
      <c r="I1396" s="57">
        <f t="shared" si="294"/>
        <v>110</v>
      </c>
      <c r="J1396" s="57">
        <f t="shared" si="295"/>
        <v>458.94157935987232</v>
      </c>
      <c r="K1396" s="57">
        <f t="shared" si="296"/>
        <v>445.57434889307996</v>
      </c>
      <c r="L1396" s="57">
        <v>110</v>
      </c>
      <c r="M1396" s="57">
        <f t="shared" si="297"/>
        <v>512.4174521868847</v>
      </c>
      <c r="N1396" s="57">
        <f t="shared" si="298"/>
        <v>497.49267202610167</v>
      </c>
      <c r="O1396" s="57">
        <v>108.4</v>
      </c>
    </row>
    <row r="1397" spans="1:15" ht="30" customHeight="1">
      <c r="A1397" s="54" t="s">
        <v>1404</v>
      </c>
      <c r="B1397" s="56">
        <v>0</v>
      </c>
      <c r="C1397" s="56">
        <v>0</v>
      </c>
      <c r="D1397" s="57">
        <f t="shared" si="290"/>
        <v>0</v>
      </c>
      <c r="E1397" s="57">
        <f t="shared" si="291"/>
        <v>0</v>
      </c>
      <c r="F1397" s="58">
        <v>0</v>
      </c>
      <c r="G1397" s="57">
        <f t="shared" si="292"/>
        <v>0</v>
      </c>
      <c r="H1397" s="57">
        <f t="shared" si="293"/>
        <v>0</v>
      </c>
      <c r="I1397" s="57">
        <v>0</v>
      </c>
      <c r="J1397" s="57">
        <f t="shared" si="295"/>
        <v>0</v>
      </c>
      <c r="K1397" s="57">
        <f t="shared" si="296"/>
        <v>0</v>
      </c>
      <c r="L1397" s="57">
        <v>0</v>
      </c>
      <c r="M1397" s="57">
        <f t="shared" si="297"/>
        <v>0</v>
      </c>
      <c r="N1397" s="57">
        <f t="shared" si="298"/>
        <v>0</v>
      </c>
      <c r="O1397" s="57">
        <v>0</v>
      </c>
    </row>
    <row r="1398" spans="1:15" ht="39" customHeight="1">
      <c r="A1398" s="54" t="s">
        <v>1405</v>
      </c>
      <c r="B1398" s="56">
        <v>441</v>
      </c>
      <c r="C1398" s="56">
        <v>219.8</v>
      </c>
      <c r="D1398" s="57">
        <f t="shared" si="290"/>
        <v>525.25746000000004</v>
      </c>
      <c r="E1398" s="57">
        <f t="shared" si="291"/>
        <v>515.97</v>
      </c>
      <c r="F1398" s="58">
        <v>117</v>
      </c>
      <c r="G1398" s="57">
        <f t="shared" si="292"/>
        <v>583.4454814188</v>
      </c>
      <c r="H1398" s="57">
        <f t="shared" si="293"/>
        <v>572.00537394000003</v>
      </c>
      <c r="I1398" s="57">
        <f t="shared" si="294"/>
        <v>108.9</v>
      </c>
      <c r="J1398" s="57">
        <f t="shared" si="295"/>
        <v>659.24088390991631</v>
      </c>
      <c r="K1398" s="57">
        <f t="shared" si="296"/>
        <v>640.03969311642356</v>
      </c>
      <c r="L1398" s="57">
        <v>109.7</v>
      </c>
      <c r="M1398" s="57">
        <f t="shared" si="297"/>
        <v>746.24090335950791</v>
      </c>
      <c r="N1398" s="57">
        <f t="shared" si="298"/>
        <v>724.50573141699806</v>
      </c>
      <c r="O1398" s="57">
        <v>109.9</v>
      </c>
    </row>
    <row r="1399" spans="1:15" ht="18" customHeight="1">
      <c r="A1399" s="54" t="s">
        <v>1406</v>
      </c>
      <c r="B1399" s="56">
        <v>30</v>
      </c>
      <c r="C1399" s="56">
        <v>0</v>
      </c>
      <c r="D1399" s="57">
        <f t="shared" si="290"/>
        <v>35.050757999999995</v>
      </c>
      <c r="E1399" s="57">
        <f t="shared" si="291"/>
        <v>34.430999999999997</v>
      </c>
      <c r="F1399" s="58">
        <v>114.77</v>
      </c>
      <c r="G1399" s="57">
        <f t="shared" si="292"/>
        <v>38.826425651759997</v>
      </c>
      <c r="H1399" s="57">
        <f t="shared" si="293"/>
        <v>38.065123187999994</v>
      </c>
      <c r="I1399" s="57">
        <f t="shared" si="294"/>
        <v>108.6</v>
      </c>
      <c r="J1399" s="57">
        <f t="shared" si="295"/>
        <v>43.55043686080964</v>
      </c>
      <c r="K1399" s="57">
        <f t="shared" si="296"/>
        <v>42.281977534766639</v>
      </c>
      <c r="L1399" s="57">
        <v>108.9</v>
      </c>
      <c r="M1399" s="57">
        <f t="shared" si="297"/>
        <v>49.208074113397423</v>
      </c>
      <c r="N1399" s="57">
        <f t="shared" si="298"/>
        <v>47.774829236308179</v>
      </c>
      <c r="O1399" s="57">
        <v>109.7</v>
      </c>
    </row>
    <row r="1400" spans="1:15" ht="36.75" customHeight="1">
      <c r="A1400" s="54" t="s">
        <v>1407</v>
      </c>
      <c r="B1400" s="56">
        <v>192</v>
      </c>
      <c r="C1400" s="56">
        <v>204.7</v>
      </c>
      <c r="D1400" s="57">
        <f t="shared" si="290"/>
        <v>244.90636800000001</v>
      </c>
      <c r="E1400" s="57">
        <f t="shared" si="291"/>
        <v>240.57599999999999</v>
      </c>
      <c r="F1400" s="57">
        <f>F839</f>
        <v>125.3</v>
      </c>
      <c r="G1400" s="57">
        <f t="shared" si="292"/>
        <v>287.27516966400003</v>
      </c>
      <c r="H1400" s="57">
        <f t="shared" si="293"/>
        <v>281.64232320000002</v>
      </c>
      <c r="I1400" s="57">
        <v>115</v>
      </c>
      <c r="J1400" s="57">
        <f t="shared" si="295"/>
        <v>321.34025928275713</v>
      </c>
      <c r="K1400" s="57">
        <f t="shared" si="296"/>
        <v>311.98083425510401</v>
      </c>
      <c r="L1400" s="57">
        <v>108.6</v>
      </c>
      <c r="M1400" s="57">
        <f t="shared" si="297"/>
        <v>360.43772862969024</v>
      </c>
      <c r="N1400" s="57">
        <f t="shared" si="298"/>
        <v>349.93954235892255</v>
      </c>
      <c r="O1400" s="57">
        <v>108.9</v>
      </c>
    </row>
    <row r="1401" spans="1:15" ht="30" customHeight="1">
      <c r="A1401" s="54" t="s">
        <v>1408</v>
      </c>
      <c r="B1401" s="56">
        <v>180</v>
      </c>
      <c r="C1401" s="56">
        <v>0</v>
      </c>
      <c r="D1401" s="57">
        <f t="shared" si="290"/>
        <v>209.8098</v>
      </c>
      <c r="E1401" s="57">
        <f t="shared" si="291"/>
        <v>206.1</v>
      </c>
      <c r="F1401" s="57">
        <v>114.5</v>
      </c>
      <c r="G1401" s="57">
        <f t="shared" si="292"/>
        <v>235.4065956</v>
      </c>
      <c r="H1401" s="57">
        <f t="shared" si="293"/>
        <v>230.79078000000001</v>
      </c>
      <c r="I1401" s="57">
        <f t="shared" si="294"/>
        <v>110</v>
      </c>
      <c r="J1401" s="57">
        <f t="shared" si="295"/>
        <v>265.26086005399202</v>
      </c>
      <c r="K1401" s="57">
        <f t="shared" si="296"/>
        <v>257.53481558639999</v>
      </c>
      <c r="L1401" s="57">
        <v>109.4</v>
      </c>
      <c r="M1401" s="57">
        <f t="shared" si="297"/>
        <v>296.71549283919433</v>
      </c>
      <c r="N1401" s="57">
        <f t="shared" si="298"/>
        <v>288.07329401863529</v>
      </c>
      <c r="O1401" s="57">
        <v>108.6</v>
      </c>
    </row>
    <row r="1402" spans="1:15" ht="30" customHeight="1">
      <c r="A1402" s="54" t="s">
        <v>1409</v>
      </c>
      <c r="B1402" s="56">
        <v>377.1</v>
      </c>
      <c r="C1402" s="56">
        <v>119.3</v>
      </c>
      <c r="D1402" s="57">
        <f t="shared" si="290"/>
        <v>470.26255500000002</v>
      </c>
      <c r="E1402" s="57">
        <f t="shared" si="291"/>
        <v>461.94749999999999</v>
      </c>
      <c r="F1402" s="57">
        <f>F811</f>
        <v>122.5</v>
      </c>
      <c r="G1402" s="57">
        <f t="shared" si="292"/>
        <v>527.63458671000012</v>
      </c>
      <c r="H1402" s="57">
        <f t="shared" si="293"/>
        <v>517.28881050000007</v>
      </c>
      <c r="I1402" s="57">
        <f t="shared" ref="I1402:I1416" si="299">I501</f>
        <v>110</v>
      </c>
      <c r="J1402" s="57">
        <f t="shared" si="295"/>
        <v>597.80998674243017</v>
      </c>
      <c r="K1402" s="57">
        <f t="shared" si="296"/>
        <v>580.39804538100009</v>
      </c>
      <c r="L1402" s="57">
        <v>110</v>
      </c>
      <c r="M1402" s="57">
        <f t="shared" si="297"/>
        <v>673.62424926110509</v>
      </c>
      <c r="N1402" s="57">
        <f t="shared" si="298"/>
        <v>654.00412549621865</v>
      </c>
      <c r="O1402" s="57">
        <v>109.4</v>
      </c>
    </row>
    <row r="1403" spans="1:15" ht="18" customHeight="1">
      <c r="A1403" s="54" t="s">
        <v>1410</v>
      </c>
      <c r="B1403" s="56">
        <v>32.700000000000003</v>
      </c>
      <c r="C1403" s="56">
        <v>0</v>
      </c>
      <c r="D1403" s="57">
        <f t="shared" si="290"/>
        <v>38.947662000000008</v>
      </c>
      <c r="E1403" s="57">
        <f t="shared" si="291"/>
        <v>38.259000000000007</v>
      </c>
      <c r="F1403" s="58">
        <v>117</v>
      </c>
      <c r="G1403" s="57">
        <f t="shared" si="292"/>
        <v>43.699276764000018</v>
      </c>
      <c r="H1403" s="57">
        <f t="shared" si="293"/>
        <v>42.842428200000015</v>
      </c>
      <c r="I1403" s="57">
        <v>110</v>
      </c>
      <c r="J1403" s="57">
        <f t="shared" si="295"/>
        <v>49.73633184894662</v>
      </c>
      <c r="K1403" s="57">
        <f t="shared" si="296"/>
        <v>48.287700824220018</v>
      </c>
      <c r="L1403" s="57">
        <v>110.5</v>
      </c>
      <c r="M1403" s="57">
        <f t="shared" si="297"/>
        <v>56.351263984856516</v>
      </c>
      <c r="N1403" s="57">
        <f t="shared" si="298"/>
        <v>54.709965033841279</v>
      </c>
      <c r="O1403" s="57">
        <v>110</v>
      </c>
    </row>
    <row r="1404" spans="1:15" ht="30" customHeight="1">
      <c r="A1404" s="54" t="s">
        <v>1411</v>
      </c>
      <c r="B1404" s="56">
        <v>408.9</v>
      </c>
      <c r="C1404" s="56">
        <v>223.6</v>
      </c>
      <c r="D1404" s="57">
        <f t="shared" si="290"/>
        <v>477.74183153999991</v>
      </c>
      <c r="E1404" s="57">
        <f t="shared" si="291"/>
        <v>469.29452999999995</v>
      </c>
      <c r="F1404" s="58">
        <v>114.77</v>
      </c>
      <c r="G1404" s="57">
        <f t="shared" si="292"/>
        <v>538.46281832873387</v>
      </c>
      <c r="H1404" s="57">
        <f t="shared" si="293"/>
        <v>527.90472385169994</v>
      </c>
      <c r="I1404" s="57">
        <f t="shared" si="299"/>
        <v>110.5</v>
      </c>
      <c r="J1404" s="57">
        <f t="shared" si="295"/>
        <v>618.39762370963433</v>
      </c>
      <c r="K1404" s="57">
        <f t="shared" si="296"/>
        <v>600.38604243653822</v>
      </c>
      <c r="L1404" s="57">
        <v>111.5</v>
      </c>
      <c r="M1404" s="57">
        <f t="shared" si="297"/>
        <v>703.82925542512032</v>
      </c>
      <c r="N1404" s="57">
        <f t="shared" si="298"/>
        <v>683.32937419914595</v>
      </c>
      <c r="O1404" s="57">
        <v>110.5</v>
      </c>
    </row>
    <row r="1405" spans="1:15" ht="18" customHeight="1">
      <c r="A1405" s="54" t="s">
        <v>1412</v>
      </c>
      <c r="B1405" s="56">
        <v>63.5</v>
      </c>
      <c r="C1405" s="56">
        <v>654.6</v>
      </c>
      <c r="D1405" s="57">
        <f t="shared" si="290"/>
        <v>74.190771099999978</v>
      </c>
      <c r="E1405" s="57">
        <f t="shared" si="291"/>
        <v>72.878949999999989</v>
      </c>
      <c r="F1405" s="58">
        <v>114.77</v>
      </c>
      <c r="G1405" s="57">
        <f t="shared" si="292"/>
        <v>83.015021414633978</v>
      </c>
      <c r="H1405" s="57">
        <f t="shared" si="293"/>
        <v>81.387275896699975</v>
      </c>
      <c r="I1405" s="57">
        <f t="shared" si="299"/>
        <v>109.7</v>
      </c>
      <c r="J1405" s="57">
        <f t="shared" si="295"/>
        <v>94.056019262780296</v>
      </c>
      <c r="K1405" s="57">
        <f t="shared" si="296"/>
        <v>91.31652355609738</v>
      </c>
      <c r="L1405" s="57">
        <v>110</v>
      </c>
      <c r="M1405" s="57">
        <f t="shared" si="297"/>
        <v>106.27483672520808</v>
      </c>
      <c r="N1405" s="57">
        <f t="shared" si="298"/>
        <v>103.17945313126998</v>
      </c>
      <c r="O1405" s="57">
        <v>109.7</v>
      </c>
    </row>
    <row r="1406" spans="1:15" ht="30" customHeight="1">
      <c r="A1406" s="54" t="s">
        <v>1413</v>
      </c>
      <c r="B1406" s="56">
        <v>371.5</v>
      </c>
      <c r="C1406" s="56">
        <v>111.8</v>
      </c>
      <c r="D1406" s="57">
        <f t="shared" si="290"/>
        <v>442.47878999999995</v>
      </c>
      <c r="E1406" s="57">
        <f t="shared" si="291"/>
        <v>434.65499999999997</v>
      </c>
      <c r="F1406" s="58">
        <v>117</v>
      </c>
      <c r="G1406" s="57">
        <f t="shared" si="292"/>
        <v>491.49659035619993</v>
      </c>
      <c r="H1406" s="57">
        <f t="shared" si="293"/>
        <v>481.85940230999995</v>
      </c>
      <c r="I1406" s="57">
        <f t="shared" si="299"/>
        <v>108.9</v>
      </c>
      <c r="J1406" s="57">
        <f t="shared" si="295"/>
        <v>559.3968443139089</v>
      </c>
      <c r="K1406" s="57">
        <f t="shared" si="296"/>
        <v>543.10373234360088</v>
      </c>
      <c r="L1406" s="57">
        <v>110.5</v>
      </c>
      <c r="M1406" s="57">
        <f t="shared" si="297"/>
        <v>627.45865836158225</v>
      </c>
      <c r="N1406" s="57">
        <f t="shared" si="298"/>
        <v>609.18316345784683</v>
      </c>
      <c r="O1406" s="57">
        <v>108.9</v>
      </c>
    </row>
    <row r="1407" spans="1:15" ht="18" customHeight="1">
      <c r="A1407" s="54" t="s">
        <v>1414</v>
      </c>
      <c r="B1407" s="56">
        <v>221.9</v>
      </c>
      <c r="C1407" s="56">
        <v>164.7</v>
      </c>
      <c r="D1407" s="57">
        <f t="shared" si="290"/>
        <v>259.25877334</v>
      </c>
      <c r="E1407" s="57">
        <f t="shared" si="291"/>
        <v>254.67463000000001</v>
      </c>
      <c r="F1407" s="58">
        <v>114.77</v>
      </c>
      <c r="G1407" s="57">
        <f t="shared" si="292"/>
        <v>304.11054112782</v>
      </c>
      <c r="H1407" s="57">
        <f t="shared" si="293"/>
        <v>298.14758934100001</v>
      </c>
      <c r="I1407" s="57">
        <f t="shared" si="299"/>
        <v>115</v>
      </c>
      <c r="J1407" s="57">
        <f t="shared" si="295"/>
        <v>344.55724309782005</v>
      </c>
      <c r="K1407" s="57">
        <f t="shared" si="296"/>
        <v>334.52159524060198</v>
      </c>
      <c r="L1407" s="57">
        <v>110</v>
      </c>
      <c r="M1407" s="57">
        <f t="shared" si="297"/>
        <v>385.41484098435956</v>
      </c>
      <c r="N1407" s="57">
        <f t="shared" si="298"/>
        <v>374.18916600423256</v>
      </c>
      <c r="O1407" s="57">
        <v>108.6</v>
      </c>
    </row>
    <row r="1408" spans="1:15" ht="18" customHeight="1">
      <c r="A1408" s="54" t="s">
        <v>1415</v>
      </c>
      <c r="B1408" s="56">
        <v>141.80000000000001</v>
      </c>
      <c r="C1408" s="56">
        <v>112.6</v>
      </c>
      <c r="D1408" s="57">
        <f t="shared" si="290"/>
        <v>177.9865092</v>
      </c>
      <c r="E1408" s="57">
        <f t="shared" si="291"/>
        <v>174.83940000000001</v>
      </c>
      <c r="F1408" s="57">
        <f>F847</f>
        <v>123.3</v>
      </c>
      <c r="G1408" s="57">
        <f t="shared" si="292"/>
        <v>199.70086332240001</v>
      </c>
      <c r="H1408" s="57">
        <f t="shared" si="293"/>
        <v>195.78516012</v>
      </c>
      <c r="I1408" s="57">
        <f t="shared" si="299"/>
        <v>110</v>
      </c>
      <c r="J1408" s="57">
        <f t="shared" si="295"/>
        <v>227.28953759038956</v>
      </c>
      <c r="K1408" s="57">
        <f t="shared" si="296"/>
        <v>220.66945397125201</v>
      </c>
      <c r="L1408" s="57">
        <v>110.5</v>
      </c>
      <c r="M1408" s="57">
        <f t="shared" si="297"/>
        <v>256.11439674760277</v>
      </c>
      <c r="N1408" s="57">
        <f t="shared" si="298"/>
        <v>248.65475412388619</v>
      </c>
      <c r="O1408" s="57">
        <v>109.4</v>
      </c>
    </row>
    <row r="1409" spans="1:15" ht="18" customHeight="1">
      <c r="A1409" s="54" t="s">
        <v>1416</v>
      </c>
      <c r="B1409" s="56">
        <v>0</v>
      </c>
      <c r="C1409" s="56">
        <v>0</v>
      </c>
      <c r="D1409" s="57">
        <f t="shared" si="290"/>
        <v>0</v>
      </c>
      <c r="E1409" s="57">
        <f t="shared" si="291"/>
        <v>0</v>
      </c>
      <c r="F1409" s="57">
        <v>114.5</v>
      </c>
      <c r="G1409" s="57">
        <f t="shared" si="292"/>
        <v>0</v>
      </c>
      <c r="H1409" s="57">
        <f t="shared" si="293"/>
        <v>0</v>
      </c>
      <c r="I1409" s="57">
        <v>0</v>
      </c>
      <c r="J1409" s="57">
        <f t="shared" si="295"/>
        <v>0</v>
      </c>
      <c r="K1409" s="57">
        <f t="shared" si="296"/>
        <v>0</v>
      </c>
      <c r="L1409" s="57">
        <v>0</v>
      </c>
      <c r="M1409" s="57">
        <f t="shared" si="297"/>
        <v>0</v>
      </c>
      <c r="N1409" s="57">
        <f t="shared" si="298"/>
        <v>0</v>
      </c>
      <c r="O1409" s="57">
        <v>0</v>
      </c>
    </row>
    <row r="1410" spans="1:15" ht="29.25" customHeight="1">
      <c r="A1410" s="54" t="s">
        <v>1417</v>
      </c>
      <c r="B1410" s="56">
        <v>280.39999999999998</v>
      </c>
      <c r="C1410" s="56">
        <v>83.4</v>
      </c>
      <c r="D1410" s="57">
        <f t="shared" si="290"/>
        <v>342.53664000000003</v>
      </c>
      <c r="E1410" s="57">
        <f t="shared" si="291"/>
        <v>336.48</v>
      </c>
      <c r="F1410" s="57">
        <v>120</v>
      </c>
      <c r="G1410" s="57">
        <f t="shared" si="292"/>
        <v>419.26484735999998</v>
      </c>
      <c r="H1410" s="57">
        <f t="shared" si="293"/>
        <v>411.04396800000001</v>
      </c>
      <c r="I1410" s="57">
        <f t="shared" si="299"/>
        <v>120</v>
      </c>
      <c r="J1410" s="57">
        <f t="shared" si="295"/>
        <v>470.27680133829125</v>
      </c>
      <c r="K1410" s="57">
        <f t="shared" si="296"/>
        <v>456.57941877504004</v>
      </c>
      <c r="L1410" s="57">
        <v>108.9</v>
      </c>
      <c r="M1410" s="57">
        <f t="shared" si="297"/>
        <v>535.24554144317619</v>
      </c>
      <c r="N1410" s="57">
        <f t="shared" si="298"/>
        <v>519.65586547881185</v>
      </c>
      <c r="O1410" s="57">
        <v>110.5</v>
      </c>
    </row>
    <row r="1411" spans="1:15" ht="18" customHeight="1">
      <c r="A1411" s="54" t="s">
        <v>1418</v>
      </c>
      <c r="B1411" s="56">
        <v>516.4</v>
      </c>
      <c r="C1411" s="56">
        <v>196</v>
      </c>
      <c r="D1411" s="57">
        <f t="shared" si="290"/>
        <v>615.06338400000004</v>
      </c>
      <c r="E1411" s="57">
        <f t="shared" si="291"/>
        <v>604.18799999999999</v>
      </c>
      <c r="F1411" s="58">
        <v>117</v>
      </c>
      <c r="G1411" s="57">
        <f t="shared" si="292"/>
        <v>690.10111684800006</v>
      </c>
      <c r="H1411" s="57">
        <f t="shared" si="293"/>
        <v>676.56972240000005</v>
      </c>
      <c r="I1411" s="57">
        <f t="shared" si="299"/>
        <v>110</v>
      </c>
      <c r="J1411" s="57">
        <f t="shared" si="295"/>
        <v>771.93330728383592</v>
      </c>
      <c r="K1411" s="57">
        <f t="shared" si="296"/>
        <v>749.44981289692805</v>
      </c>
      <c r="L1411" s="57">
        <v>108.6</v>
      </c>
      <c r="M1411" s="57">
        <f t="shared" si="297"/>
        <v>872.21516323307912</v>
      </c>
      <c r="N1411" s="57">
        <f t="shared" si="298"/>
        <v>846.81083809036807</v>
      </c>
      <c r="O1411" s="57">
        <v>109.7</v>
      </c>
    </row>
    <row r="1412" spans="1:15" ht="30" customHeight="1">
      <c r="A1412" s="54" t="s">
        <v>1419</v>
      </c>
      <c r="B1412" s="56">
        <v>1536.6</v>
      </c>
      <c r="C1412" s="56">
        <v>117.2</v>
      </c>
      <c r="D1412" s="57">
        <f t="shared" si="290"/>
        <v>1795.2998247600001</v>
      </c>
      <c r="E1412" s="57">
        <f t="shared" si="291"/>
        <v>1763.55582</v>
      </c>
      <c r="F1412" s="58">
        <v>114.77</v>
      </c>
      <c r="G1412" s="57">
        <f t="shared" si="292"/>
        <v>2008.8327859169544</v>
      </c>
      <c r="H1412" s="57">
        <f t="shared" si="293"/>
        <v>1969.4439077617201</v>
      </c>
      <c r="I1412" s="57">
        <f t="shared" si="299"/>
        <v>109.7</v>
      </c>
      <c r="J1412" s="57">
        <f t="shared" si="295"/>
        <v>2263.5929598269427</v>
      </c>
      <c r="K1412" s="57">
        <f t="shared" si="296"/>
        <v>2197.663067793148</v>
      </c>
      <c r="L1412" s="57">
        <v>109.4</v>
      </c>
      <c r="M1412" s="57">
        <f t="shared" si="297"/>
        <v>2539.0043152490871</v>
      </c>
      <c r="N1412" s="57">
        <f t="shared" si="298"/>
        <v>2465.0527332515408</v>
      </c>
      <c r="O1412" s="57">
        <v>108.9</v>
      </c>
    </row>
    <row r="1413" spans="1:15" ht="30" customHeight="1">
      <c r="A1413" s="54" t="s">
        <v>1420</v>
      </c>
      <c r="B1413" s="56">
        <v>150.6</v>
      </c>
      <c r="C1413" s="56">
        <v>0</v>
      </c>
      <c r="D1413" s="57">
        <f t="shared" si="290"/>
        <v>175.95480516000001</v>
      </c>
      <c r="E1413" s="57">
        <f t="shared" si="291"/>
        <v>172.84361999999999</v>
      </c>
      <c r="F1413" s="58">
        <v>114.77</v>
      </c>
      <c r="G1413" s="57">
        <f t="shared" si="292"/>
        <v>195.44707847562481</v>
      </c>
      <c r="H1413" s="57">
        <f t="shared" si="293"/>
        <v>191.61478281924002</v>
      </c>
      <c r="I1413" s="57">
        <f t="shared" si="299"/>
        <v>108.9</v>
      </c>
      <c r="J1413" s="57">
        <f t="shared" si="295"/>
        <v>221.44153991288292</v>
      </c>
      <c r="K1413" s="57">
        <f t="shared" si="296"/>
        <v>214.99178632318728</v>
      </c>
      <c r="L1413" s="57">
        <v>110</v>
      </c>
      <c r="M1413" s="57">
        <f t="shared" si="297"/>
        <v>247.70007771575257</v>
      </c>
      <c r="N1413" s="57">
        <f t="shared" si="298"/>
        <v>240.48551234539084</v>
      </c>
      <c r="O1413" s="57">
        <v>108.6</v>
      </c>
    </row>
    <row r="1414" spans="1:15" ht="30" customHeight="1">
      <c r="A1414" s="54" t="s">
        <v>1421</v>
      </c>
      <c r="B1414" s="56">
        <v>220.1</v>
      </c>
      <c r="C1414" s="56">
        <v>174</v>
      </c>
      <c r="D1414" s="57">
        <f t="shared" si="290"/>
        <v>262.15230600000001</v>
      </c>
      <c r="E1414" s="57">
        <f t="shared" si="291"/>
        <v>257.517</v>
      </c>
      <c r="F1414" s="58">
        <v>117</v>
      </c>
      <c r="G1414" s="57">
        <f t="shared" si="292"/>
        <v>290.39135240232002</v>
      </c>
      <c r="H1414" s="57">
        <f t="shared" si="293"/>
        <v>284.69740431600002</v>
      </c>
      <c r="I1414" s="57">
        <f t="shared" si="299"/>
        <v>108.6</v>
      </c>
      <c r="J1414" s="57">
        <f t="shared" si="295"/>
        <v>330.50891773670054</v>
      </c>
      <c r="K1414" s="57">
        <f t="shared" si="296"/>
        <v>320.88244440456361</v>
      </c>
      <c r="L1414" s="57">
        <v>110.5</v>
      </c>
      <c r="M1414" s="57">
        <f t="shared" si="297"/>
        <v>372.42405868406894</v>
      </c>
      <c r="N1414" s="57">
        <f t="shared" si="298"/>
        <v>361.57675600395044</v>
      </c>
      <c r="O1414" s="57">
        <v>109.4</v>
      </c>
    </row>
    <row r="1415" spans="1:15" ht="30" customHeight="1">
      <c r="A1415" s="54" t="s">
        <v>1422</v>
      </c>
      <c r="B1415" s="56">
        <v>201.8</v>
      </c>
      <c r="C1415" s="56">
        <v>134.5</v>
      </c>
      <c r="D1415" s="57">
        <f t="shared" si="290"/>
        <v>235.77476547999999</v>
      </c>
      <c r="E1415" s="57">
        <f t="shared" si="291"/>
        <v>231.60586000000001</v>
      </c>
      <c r="F1415" s="58">
        <v>114.77</v>
      </c>
      <c r="G1415" s="57">
        <f t="shared" si="292"/>
        <v>271.75399469224794</v>
      </c>
      <c r="H1415" s="57">
        <f t="shared" si="293"/>
        <v>266.42548499239996</v>
      </c>
      <c r="I1415" s="57">
        <v>113</v>
      </c>
      <c r="J1415" s="57">
        <f t="shared" si="295"/>
        <v>307.05755614271783</v>
      </c>
      <c r="K1415" s="57">
        <f t="shared" si="296"/>
        <v>298.11413217739596</v>
      </c>
      <c r="L1415" s="57">
        <v>109.7</v>
      </c>
      <c r="M1415" s="57">
        <f t="shared" si="297"/>
        <v>347.89621110969938</v>
      </c>
      <c r="N1415" s="57">
        <f t="shared" si="298"/>
        <v>337.76331175698965</v>
      </c>
      <c r="O1415" s="57">
        <v>110</v>
      </c>
    </row>
    <row r="1416" spans="1:15" ht="18" customHeight="1">
      <c r="A1416" s="54" t="s">
        <v>1423</v>
      </c>
      <c r="B1416" s="56">
        <v>489.1</v>
      </c>
      <c r="C1416" s="56">
        <v>109.9</v>
      </c>
      <c r="D1416" s="57">
        <f t="shared" si="290"/>
        <v>620.38813479999999</v>
      </c>
      <c r="E1416" s="57">
        <f t="shared" si="291"/>
        <v>609.41859999999997</v>
      </c>
      <c r="F1416" s="57">
        <f>F855</f>
        <v>124.6</v>
      </c>
      <c r="G1416" s="57">
        <f t="shared" si="292"/>
        <v>696.0754872455999</v>
      </c>
      <c r="H1416" s="57">
        <f t="shared" si="293"/>
        <v>682.42694827999992</v>
      </c>
      <c r="I1416" s="57">
        <f t="shared" si="299"/>
        <v>110</v>
      </c>
      <c r="J1416" s="57">
        <f t="shared" si="295"/>
        <v>788.65352704926465</v>
      </c>
      <c r="K1416" s="57">
        <f t="shared" si="296"/>
        <v>765.68303597015984</v>
      </c>
      <c r="L1416" s="57">
        <v>110</v>
      </c>
      <c r="M1416" s="57">
        <f t="shared" si="297"/>
        <v>897.60601181112054</v>
      </c>
      <c r="N1416" s="57">
        <f t="shared" si="298"/>
        <v>871.4621473894374</v>
      </c>
      <c r="O1416" s="57">
        <v>110.5</v>
      </c>
    </row>
    <row r="1417" spans="1:15" ht="55.5" customHeight="1">
      <c r="A1417" s="54" t="s">
        <v>1424</v>
      </c>
      <c r="B1417" s="56">
        <v>189.3</v>
      </c>
      <c r="C1417" s="56">
        <v>325.8</v>
      </c>
      <c r="D1417" s="57">
        <f t="shared" si="290"/>
        <v>220.64997300000002</v>
      </c>
      <c r="E1417" s="57">
        <f t="shared" si="291"/>
        <v>216.74850000000004</v>
      </c>
      <c r="F1417" s="57">
        <v>114.5</v>
      </c>
      <c r="G1417" s="57">
        <f t="shared" si="292"/>
        <v>246.21889187124</v>
      </c>
      <c r="H1417" s="57">
        <f t="shared" si="293"/>
        <v>241.39107046200002</v>
      </c>
      <c r="I1417" s="57">
        <v>109.4</v>
      </c>
      <c r="J1417" s="57">
        <f t="shared" si="295"/>
        <v>280.23403178325185</v>
      </c>
      <c r="K1417" s="57">
        <f t="shared" si="296"/>
        <v>272.07187551772023</v>
      </c>
      <c r="L1417" s="57">
        <v>110.5</v>
      </c>
      <c r="M1417" s="57">
        <f t="shared" si="297"/>
        <v>316.63923485221409</v>
      </c>
      <c r="N1417" s="57">
        <f t="shared" si="298"/>
        <v>307.41673286622728</v>
      </c>
      <c r="O1417" s="57">
        <v>109.7</v>
      </c>
    </row>
    <row r="1418" spans="1:15" ht="18" customHeight="1">
      <c r="A1418" s="54" t="s">
        <v>1425</v>
      </c>
      <c r="B1418" s="56">
        <v>299.2</v>
      </c>
      <c r="C1418" s="56">
        <v>24.5</v>
      </c>
      <c r="D1418" s="57">
        <f t="shared" si="290"/>
        <v>368.54857599999997</v>
      </c>
      <c r="E1418" s="57">
        <f t="shared" si="291"/>
        <v>362.03199999999998</v>
      </c>
      <c r="F1418" s="57">
        <f>F827</f>
        <v>121</v>
      </c>
      <c r="G1418" s="57">
        <f t="shared" si="292"/>
        <v>413.51150227199997</v>
      </c>
      <c r="H1418" s="57">
        <f t="shared" si="293"/>
        <v>405.40343359999997</v>
      </c>
      <c r="I1418" s="57">
        <v>110</v>
      </c>
      <c r="J1418" s="57">
        <f t="shared" si="295"/>
        <v>467.2307815321555</v>
      </c>
      <c r="K1418" s="57">
        <f t="shared" si="296"/>
        <v>453.62211799238401</v>
      </c>
      <c r="L1418" s="57">
        <v>109.7</v>
      </c>
      <c r="M1418" s="57">
        <f t="shared" si="297"/>
        <v>524.07875072117292</v>
      </c>
      <c r="N1418" s="57">
        <f t="shared" si="298"/>
        <v>508.81432108851737</v>
      </c>
      <c r="O1418" s="57">
        <v>108.9</v>
      </c>
    </row>
    <row r="1419" spans="1:15" ht="18" customHeight="1">
      <c r="A1419" s="54" t="s">
        <v>1426</v>
      </c>
      <c r="B1419" s="56">
        <v>449.7</v>
      </c>
      <c r="C1419" s="56">
        <v>110.6</v>
      </c>
      <c r="D1419" s="57">
        <f t="shared" si="290"/>
        <v>604.28887200000008</v>
      </c>
      <c r="E1419" s="57">
        <f t="shared" si="291"/>
        <v>593.60400000000004</v>
      </c>
      <c r="F1419" s="57">
        <f>F828</f>
        <v>132</v>
      </c>
      <c r="G1419" s="57">
        <f t="shared" si="292"/>
        <v>681.09398763120009</v>
      </c>
      <c r="H1419" s="57">
        <f t="shared" si="293"/>
        <v>667.73920356000008</v>
      </c>
      <c r="I1419" s="57">
        <v>110.5</v>
      </c>
      <c r="J1419" s="57">
        <f t="shared" si="295"/>
        <v>763.96269310628816</v>
      </c>
      <c r="K1419" s="57">
        <f t="shared" si="296"/>
        <v>741.71135253037687</v>
      </c>
      <c r="L1419" s="57">
        <v>108.9</v>
      </c>
      <c r="M1419" s="57">
        <f t="shared" si="297"/>
        <v>854.55338925483181</v>
      </c>
      <c r="N1419" s="57">
        <f t="shared" si="298"/>
        <v>829.66348471342894</v>
      </c>
      <c r="O1419" s="57">
        <v>108.6</v>
      </c>
    </row>
    <row r="1420" spans="1:15" ht="34.5" customHeight="1">
      <c r="A1420" s="54" t="s">
        <v>1427</v>
      </c>
      <c r="B1420" s="56">
        <v>0</v>
      </c>
      <c r="C1420" s="56">
        <v>0</v>
      </c>
      <c r="D1420" s="57">
        <f t="shared" si="290"/>
        <v>0</v>
      </c>
      <c r="E1420" s="57">
        <f t="shared" si="291"/>
        <v>0</v>
      </c>
      <c r="F1420" s="57">
        <v>0</v>
      </c>
      <c r="G1420" s="57">
        <f t="shared" si="292"/>
        <v>0</v>
      </c>
      <c r="H1420" s="57">
        <f t="shared" si="293"/>
        <v>0</v>
      </c>
      <c r="I1420" s="57">
        <v>0</v>
      </c>
      <c r="J1420" s="57">
        <f t="shared" si="295"/>
        <v>0</v>
      </c>
      <c r="K1420" s="57">
        <f t="shared" si="296"/>
        <v>0</v>
      </c>
      <c r="L1420" s="57">
        <v>0</v>
      </c>
      <c r="M1420" s="57">
        <f t="shared" si="297"/>
        <v>0</v>
      </c>
      <c r="N1420" s="57">
        <f t="shared" si="298"/>
        <v>0</v>
      </c>
      <c r="O1420" s="57">
        <v>0</v>
      </c>
    </row>
    <row r="1421" spans="1:15" ht="30" customHeight="1">
      <c r="A1421" s="54" t="s">
        <v>1428</v>
      </c>
      <c r="B1421" s="56">
        <v>158.1</v>
      </c>
      <c r="C1421" s="56">
        <v>126</v>
      </c>
      <c r="D1421" s="57">
        <f t="shared" si="290"/>
        <v>196.35387599999999</v>
      </c>
      <c r="E1421" s="57">
        <f t="shared" si="291"/>
        <v>192.88200000000001</v>
      </c>
      <c r="F1421" s="57">
        <v>122</v>
      </c>
      <c r="G1421" s="57">
        <f t="shared" si="292"/>
        <v>218.10595838328001</v>
      </c>
      <c r="H1421" s="57">
        <f t="shared" si="293"/>
        <v>213.82937096400002</v>
      </c>
      <c r="I1421" s="57">
        <v>108.9</v>
      </c>
      <c r="J1421" s="57">
        <f t="shared" si="295"/>
        <v>245.76615602544757</v>
      </c>
      <c r="K1421" s="57">
        <f t="shared" si="296"/>
        <v>238.60791847130832</v>
      </c>
      <c r="L1421" s="57">
        <v>109.4</v>
      </c>
      <c r="M1421" s="57">
        <f t="shared" si="297"/>
        <v>274.4028285255327</v>
      </c>
      <c r="N1421" s="57">
        <f t="shared" si="298"/>
        <v>266.41051313158516</v>
      </c>
      <c r="O1421" s="57">
        <v>108.4</v>
      </c>
    </row>
    <row r="1422" spans="1:15" ht="30" customHeight="1">
      <c r="A1422" s="54" t="s">
        <v>1429</v>
      </c>
      <c r="B1422" s="56">
        <v>638</v>
      </c>
      <c r="C1422" s="56">
        <v>163.1</v>
      </c>
      <c r="D1422" s="57">
        <f t="shared" si="290"/>
        <v>811.85500000000002</v>
      </c>
      <c r="E1422" s="57">
        <f t="shared" si="291"/>
        <v>797.5</v>
      </c>
      <c r="F1422" s="57">
        <v>125</v>
      </c>
      <c r="G1422" s="57">
        <f t="shared" si="292"/>
        <v>899.30802059999985</v>
      </c>
      <c r="H1422" s="57">
        <f t="shared" si="293"/>
        <v>881.67452999999989</v>
      </c>
      <c r="I1422" s="57">
        <v>108.6</v>
      </c>
      <c r="J1422" s="57">
        <f t="shared" si="295"/>
        <v>1018.9159873397999</v>
      </c>
      <c r="K1422" s="57">
        <f t="shared" si="296"/>
        <v>989.23882265999987</v>
      </c>
      <c r="L1422" s="57">
        <v>110</v>
      </c>
      <c r="M1422" s="57">
        <f t="shared" si="297"/>
        <v>1138.6895616515935</v>
      </c>
      <c r="N1422" s="57">
        <f t="shared" si="298"/>
        <v>1105.523846263683</v>
      </c>
      <c r="O1422" s="57">
        <v>108.5</v>
      </c>
    </row>
    <row r="1423" spans="1:15" ht="30" customHeight="1">
      <c r="A1423" s="54" t="s">
        <v>1430</v>
      </c>
      <c r="B1423" s="56">
        <v>738</v>
      </c>
      <c r="C1423" s="56">
        <v>118.2</v>
      </c>
      <c r="D1423" s="57">
        <f t="shared" si="290"/>
        <v>879.00228000000004</v>
      </c>
      <c r="E1423" s="57">
        <f t="shared" si="291"/>
        <v>863.46</v>
      </c>
      <c r="F1423" s="58">
        <v>117</v>
      </c>
      <c r="G1423" s="57">
        <f t="shared" si="292"/>
        <v>983.55081118320015</v>
      </c>
      <c r="H1423" s="57">
        <f t="shared" si="293"/>
        <v>964.2655011600001</v>
      </c>
      <c r="I1423" s="57">
        <v>109.7</v>
      </c>
      <c r="J1423" s="57">
        <f t="shared" si="295"/>
        <v>1119.4283557481594</v>
      </c>
      <c r="K1423" s="57">
        <f t="shared" si="296"/>
        <v>1086.8236463574362</v>
      </c>
      <c r="L1423" s="57">
        <v>110.5</v>
      </c>
      <c r="M1423" s="57">
        <f t="shared" si="297"/>
        <v>1267.1593158562441</v>
      </c>
      <c r="N1423" s="57">
        <f t="shared" si="298"/>
        <v>1230.2517629672273</v>
      </c>
      <c r="O1423" s="57">
        <v>109.9</v>
      </c>
    </row>
    <row r="1424" spans="1:15" ht="18" customHeight="1">
      <c r="A1424" s="54" t="s">
        <v>1431</v>
      </c>
      <c r="B1424" s="56">
        <v>818.8</v>
      </c>
      <c r="C1424" s="56">
        <v>131</v>
      </c>
      <c r="D1424" s="57">
        <f t="shared" si="290"/>
        <v>956.65202167999985</v>
      </c>
      <c r="E1424" s="57">
        <f t="shared" si="291"/>
        <v>939.73675999999989</v>
      </c>
      <c r="F1424" s="58">
        <v>114.77</v>
      </c>
      <c r="G1424" s="57">
        <f t="shared" si="292"/>
        <v>1062.6299326417104</v>
      </c>
      <c r="H1424" s="57">
        <f t="shared" si="293"/>
        <v>1041.79405160952</v>
      </c>
      <c r="I1424" s="57">
        <v>108.9</v>
      </c>
      <c r="J1424" s="57">
        <f t="shared" si="295"/>
        <v>1220.3773461423725</v>
      </c>
      <c r="K1424" s="57">
        <f t="shared" si="296"/>
        <v>1184.8323748955072</v>
      </c>
      <c r="L1424" s="57">
        <v>111.5</v>
      </c>
      <c r="M1424" s="57">
        <f t="shared" si="297"/>
        <v>1378.9165671797282</v>
      </c>
      <c r="N1424" s="57">
        <f t="shared" si="298"/>
        <v>1338.7539487181828</v>
      </c>
      <c r="O1424" s="57">
        <v>109.7</v>
      </c>
    </row>
    <row r="1425" spans="1:15" ht="30" customHeight="1">
      <c r="A1425" s="54" t="s">
        <v>1432</v>
      </c>
      <c r="B1425" s="56">
        <v>666</v>
      </c>
      <c r="C1425" s="56">
        <v>122.4</v>
      </c>
      <c r="D1425" s="57">
        <f t="shared" si="290"/>
        <v>778.12682759999984</v>
      </c>
      <c r="E1425" s="57">
        <f t="shared" si="291"/>
        <v>764.36819999999989</v>
      </c>
      <c r="F1425" s="58">
        <v>114.77</v>
      </c>
      <c r="G1425" s="57">
        <f t="shared" si="292"/>
        <v>861.94664946907187</v>
      </c>
      <c r="H1425" s="57">
        <f t="shared" si="293"/>
        <v>845.04573477359986</v>
      </c>
      <c r="I1425" s="57">
        <v>108.6</v>
      </c>
      <c r="J1425" s="57">
        <f t="shared" si="295"/>
        <v>976.5855538484584</v>
      </c>
      <c r="K1425" s="57">
        <f t="shared" si="296"/>
        <v>948.14131441597897</v>
      </c>
      <c r="L1425" s="57">
        <v>110</v>
      </c>
      <c r="M1425" s="57">
        <f t="shared" si="297"/>
        <v>1095.4067181852004</v>
      </c>
      <c r="N1425" s="57">
        <f t="shared" si="298"/>
        <v>1063.5016681409713</v>
      </c>
      <c r="O1425" s="57">
        <v>108.9</v>
      </c>
    </row>
    <row r="1426" spans="1:15" ht="29.25" customHeight="1">
      <c r="A1426" s="54" t="s">
        <v>1433</v>
      </c>
      <c r="B1426" s="56">
        <v>393.3</v>
      </c>
      <c r="C1426" s="56">
        <v>148.9</v>
      </c>
      <c r="D1426" s="57">
        <f t="shared" si="290"/>
        <v>468.44389799999999</v>
      </c>
      <c r="E1426" s="57">
        <f t="shared" si="291"/>
        <v>460.161</v>
      </c>
      <c r="F1426" s="58">
        <v>117</v>
      </c>
      <c r="G1426" s="57">
        <f t="shared" si="292"/>
        <v>522.7271769002399</v>
      </c>
      <c r="H1426" s="57">
        <f t="shared" si="293"/>
        <v>512.47762441199995</v>
      </c>
      <c r="I1426" s="57">
        <v>109.4</v>
      </c>
      <c r="J1426" s="57">
        <f t="shared" si="295"/>
        <v>594.94193638900799</v>
      </c>
      <c r="K1426" s="57">
        <f t="shared" si="296"/>
        <v>577.61353047476507</v>
      </c>
      <c r="L1426" s="57">
        <v>110.5</v>
      </c>
      <c r="M1426" s="57">
        <f t="shared" si="297"/>
        <v>665.49015120601655</v>
      </c>
      <c r="N1426" s="57">
        <f t="shared" si="298"/>
        <v>646.10694291846266</v>
      </c>
      <c r="O1426" s="57">
        <v>108.6</v>
      </c>
    </row>
    <row r="1427" spans="1:15" ht="30" customHeight="1">
      <c r="A1427" s="54" t="s">
        <v>1434</v>
      </c>
      <c r="B1427" s="56">
        <v>302.2</v>
      </c>
      <c r="C1427" s="56">
        <v>109.5</v>
      </c>
      <c r="D1427" s="57">
        <f t="shared" si="290"/>
        <v>353.07796891999999</v>
      </c>
      <c r="E1427" s="57">
        <f t="shared" si="291"/>
        <v>346.83493999999996</v>
      </c>
      <c r="F1427" s="58">
        <v>114.77</v>
      </c>
      <c r="G1427" s="57">
        <f t="shared" si="292"/>
        <v>395.0730625433448</v>
      </c>
      <c r="H1427" s="57">
        <f t="shared" si="293"/>
        <v>387.32653190523996</v>
      </c>
      <c r="I1427" s="57">
        <v>109.7</v>
      </c>
      <c r="J1427" s="57">
        <f t="shared" si="295"/>
        <v>458.60476173094008</v>
      </c>
      <c r="K1427" s="57">
        <f t="shared" si="296"/>
        <v>445.24734148634963</v>
      </c>
      <c r="L1427" s="57">
        <v>112.7</v>
      </c>
      <c r="M1427" s="57">
        <f t="shared" si="297"/>
        <v>516.76501761365796</v>
      </c>
      <c r="N1427" s="57">
        <f t="shared" si="298"/>
        <v>501.71360933364849</v>
      </c>
      <c r="O1427" s="57">
        <v>109.4</v>
      </c>
    </row>
    <row r="1428" spans="1:15" ht="30" customHeight="1">
      <c r="A1428" s="54" t="s">
        <v>1435</v>
      </c>
      <c r="B1428" s="56">
        <v>336.3</v>
      </c>
      <c r="C1428" s="56">
        <v>143.19999999999999</v>
      </c>
      <c r="D1428" s="57">
        <f t="shared" si="290"/>
        <v>430.33822379999998</v>
      </c>
      <c r="E1428" s="57">
        <f t="shared" si="291"/>
        <v>422.72910000000002</v>
      </c>
      <c r="F1428" s="57">
        <f>F867</f>
        <v>125.7</v>
      </c>
      <c r="G1428" s="57">
        <f t="shared" si="292"/>
        <v>478.01109223256407</v>
      </c>
      <c r="H1428" s="57">
        <f t="shared" si="293"/>
        <v>468.63832571820001</v>
      </c>
      <c r="I1428" s="57">
        <v>108.9</v>
      </c>
      <c r="J1428" s="57">
        <f t="shared" si="295"/>
        <v>541.58656749949512</v>
      </c>
      <c r="K1428" s="57">
        <f t="shared" si="296"/>
        <v>525.81220145582051</v>
      </c>
      <c r="L1428" s="57">
        <f t="shared" ref="L1428:L1444" si="300">L53</f>
        <v>110</v>
      </c>
      <c r="M1428" s="57">
        <f t="shared" si="297"/>
        <v>613.61758097692791</v>
      </c>
      <c r="N1428" s="57">
        <f t="shared" si="298"/>
        <v>595.74522424944462</v>
      </c>
      <c r="O1428" s="57">
        <v>110</v>
      </c>
    </row>
    <row r="1429" spans="1:15" ht="18" customHeight="1">
      <c r="A1429" s="54" t="s">
        <v>1436</v>
      </c>
      <c r="B1429" s="56">
        <v>630</v>
      </c>
      <c r="C1429" s="56">
        <v>93</v>
      </c>
      <c r="D1429" s="57">
        <f t="shared" si="290"/>
        <v>734.33429999999998</v>
      </c>
      <c r="E1429" s="57">
        <f t="shared" si="291"/>
        <v>721.35</v>
      </c>
      <c r="F1429" s="57">
        <v>114.5</v>
      </c>
      <c r="G1429" s="57">
        <f t="shared" si="292"/>
        <v>813.43679079599985</v>
      </c>
      <c r="H1429" s="57">
        <f t="shared" si="293"/>
        <v>797.48704979999991</v>
      </c>
      <c r="I1429" s="57">
        <v>108.6</v>
      </c>
      <c r="J1429" s="57">
        <f t="shared" si="295"/>
        <v>925.81308344446722</v>
      </c>
      <c r="K1429" s="57">
        <f t="shared" si="296"/>
        <v>898.84765382957983</v>
      </c>
      <c r="L1429" s="57">
        <f t="shared" si="300"/>
        <v>110.5</v>
      </c>
      <c r="M1429" s="57">
        <f t="shared" si="297"/>
        <v>1053.7141609223204</v>
      </c>
      <c r="N1429" s="57">
        <f t="shared" si="298"/>
        <v>1023.0234572061362</v>
      </c>
      <c r="O1429" s="57">
        <v>110.5</v>
      </c>
    </row>
    <row r="1430" spans="1:15" ht="30" customHeight="1">
      <c r="A1430" s="54" t="s">
        <v>1437</v>
      </c>
      <c r="B1430" s="56">
        <v>469.7</v>
      </c>
      <c r="C1430" s="56">
        <v>117.7</v>
      </c>
      <c r="D1430" s="57">
        <f t="shared" si="290"/>
        <v>599.12771380000004</v>
      </c>
      <c r="E1430" s="57">
        <f t="shared" si="291"/>
        <v>588.53409999999997</v>
      </c>
      <c r="F1430" s="57">
        <f>F839</f>
        <v>125.3</v>
      </c>
      <c r="G1430" s="57">
        <f t="shared" si="292"/>
        <v>668.55463327514417</v>
      </c>
      <c r="H1430" s="57">
        <f t="shared" si="293"/>
        <v>655.44571889720009</v>
      </c>
      <c r="I1430" s="57">
        <v>109.4</v>
      </c>
      <c r="J1430" s="57">
        <f t="shared" si="295"/>
        <v>755.40656568391819</v>
      </c>
      <c r="K1430" s="57">
        <f t="shared" si="296"/>
        <v>733.40443270283311</v>
      </c>
      <c r="L1430" s="57">
        <f t="shared" si="300"/>
        <v>109.7</v>
      </c>
      <c r="M1430" s="57">
        <f t="shared" si="297"/>
        <v>853.541432631916</v>
      </c>
      <c r="N1430" s="57">
        <f t="shared" si="298"/>
        <v>828.68100255525826</v>
      </c>
      <c r="O1430" s="57">
        <v>109.7</v>
      </c>
    </row>
    <row r="1431" spans="1:15" ht="30" customHeight="1">
      <c r="A1431" s="54" t="s">
        <v>1438</v>
      </c>
      <c r="B1431" s="56">
        <v>491.2</v>
      </c>
      <c r="C1431" s="56">
        <v>140.30000000000001</v>
      </c>
      <c r="D1431" s="57">
        <f t="shared" si="290"/>
        <v>610.05075199999999</v>
      </c>
      <c r="E1431" s="57">
        <f t="shared" si="291"/>
        <v>599.26400000000001</v>
      </c>
      <c r="F1431" s="57">
        <v>122</v>
      </c>
      <c r="G1431" s="57">
        <f t="shared" si="292"/>
        <v>684.47694374399998</v>
      </c>
      <c r="H1431" s="57">
        <f t="shared" si="293"/>
        <v>671.05582720000007</v>
      </c>
      <c r="I1431" s="57">
        <v>110</v>
      </c>
      <c r="J1431" s="57">
        <f t="shared" si="295"/>
        <v>767.75725348933247</v>
      </c>
      <c r="K1431" s="57">
        <f t="shared" si="296"/>
        <v>745.39539173721596</v>
      </c>
      <c r="L1431" s="57">
        <f t="shared" si="300"/>
        <v>108.9</v>
      </c>
      <c r="M1431" s="57">
        <f t="shared" si="297"/>
        <v>861.17027852137949</v>
      </c>
      <c r="N1431" s="57">
        <f t="shared" si="298"/>
        <v>836.087649049883</v>
      </c>
      <c r="O1431" s="57">
        <v>108.9</v>
      </c>
    </row>
    <row r="1432" spans="1:15" ht="29.25" customHeight="1">
      <c r="A1432" s="54" t="s">
        <v>1439</v>
      </c>
      <c r="B1432" s="56">
        <v>40</v>
      </c>
      <c r="C1432" s="56">
        <v>14.5</v>
      </c>
      <c r="D1432" s="57">
        <f t="shared" si="290"/>
        <v>47.642399999999995</v>
      </c>
      <c r="E1432" s="57">
        <f t="shared" si="291"/>
        <v>46.8</v>
      </c>
      <c r="F1432" s="58">
        <v>117</v>
      </c>
      <c r="G1432" s="57">
        <f t="shared" si="292"/>
        <v>53.454772799999994</v>
      </c>
      <c r="H1432" s="57">
        <f t="shared" si="293"/>
        <v>52.406639999999996</v>
      </c>
      <c r="I1432" s="57">
        <f t="shared" ref="I1432:I1444" si="301">I501</f>
        <v>110</v>
      </c>
      <c r="J1432" s="57">
        <f t="shared" si="295"/>
        <v>59.79343975862399</v>
      </c>
      <c r="K1432" s="57">
        <f t="shared" si="296"/>
        <v>58.05188326079999</v>
      </c>
      <c r="L1432" s="57">
        <f t="shared" si="300"/>
        <v>108.6</v>
      </c>
      <c r="M1432" s="57">
        <f t="shared" si="297"/>
        <v>66.883745845201616</v>
      </c>
      <c r="N1432" s="57">
        <f t="shared" si="298"/>
        <v>64.935675577865652</v>
      </c>
      <c r="O1432" s="57">
        <v>108.6</v>
      </c>
    </row>
    <row r="1433" spans="1:15" ht="30" customHeight="1">
      <c r="A1433" s="54" t="s">
        <v>1440</v>
      </c>
      <c r="B1433" s="56">
        <v>149.1</v>
      </c>
      <c r="C1433" s="56">
        <v>20.6</v>
      </c>
      <c r="D1433" s="57">
        <f t="shared" si="290"/>
        <v>174.20226725999999</v>
      </c>
      <c r="E1433" s="57">
        <f t="shared" si="291"/>
        <v>171.12206999999998</v>
      </c>
      <c r="F1433" s="58">
        <v>114.77</v>
      </c>
      <c r="G1433" s="57">
        <f t="shared" si="292"/>
        <v>195.45494386571997</v>
      </c>
      <c r="H1433" s="57">
        <f t="shared" si="293"/>
        <v>191.62249398599997</v>
      </c>
      <c r="I1433" s="57">
        <f t="shared" si="301"/>
        <v>110</v>
      </c>
      <c r="J1433" s="57">
        <f t="shared" si="295"/>
        <v>220.2425398467706</v>
      </c>
      <c r="K1433" s="57">
        <f t="shared" si="296"/>
        <v>213.82770858909768</v>
      </c>
      <c r="L1433" s="57">
        <f t="shared" si="300"/>
        <v>109.4</v>
      </c>
      <c r="M1433" s="57">
        <f t="shared" si="297"/>
        <v>248.17369875013807</v>
      </c>
      <c r="N1433" s="57">
        <f t="shared" si="298"/>
        <v>240.94533859236705</v>
      </c>
      <c r="O1433" s="57">
        <v>109.4</v>
      </c>
    </row>
    <row r="1434" spans="1:15" ht="30" customHeight="1">
      <c r="A1434" s="54" t="s">
        <v>1441</v>
      </c>
      <c r="B1434" s="56">
        <v>451</v>
      </c>
      <c r="C1434" s="56">
        <v>121.3</v>
      </c>
      <c r="D1434" s="57">
        <f t="shared" si="290"/>
        <v>526.92972859999998</v>
      </c>
      <c r="E1434" s="57">
        <f t="shared" si="291"/>
        <v>517.61270000000002</v>
      </c>
      <c r="F1434" s="58">
        <v>114.77</v>
      </c>
      <c r="G1434" s="57">
        <f t="shared" si="292"/>
        <v>593.90249710505998</v>
      </c>
      <c r="H1434" s="57">
        <f t="shared" si="293"/>
        <v>582.25735010300002</v>
      </c>
      <c r="I1434" s="57">
        <f t="shared" si="301"/>
        <v>110.5</v>
      </c>
      <c r="J1434" s="57">
        <f t="shared" si="295"/>
        <v>672.89152922003302</v>
      </c>
      <c r="K1434" s="57">
        <f t="shared" si="296"/>
        <v>653.29274681556603</v>
      </c>
      <c r="L1434" s="57">
        <f t="shared" si="300"/>
        <v>110</v>
      </c>
      <c r="M1434" s="57">
        <f t="shared" si="297"/>
        <v>762.38610260629753</v>
      </c>
      <c r="N1434" s="57">
        <f t="shared" si="298"/>
        <v>740.1806821420364</v>
      </c>
      <c r="O1434" s="57">
        <v>110</v>
      </c>
    </row>
    <row r="1435" spans="1:15" ht="30" customHeight="1">
      <c r="A1435" s="54" t="s">
        <v>1442</v>
      </c>
      <c r="B1435" s="56">
        <v>414</v>
      </c>
      <c r="C1435" s="56">
        <v>114.6</v>
      </c>
      <c r="D1435" s="57">
        <f t="shared" si="290"/>
        <v>493.09884</v>
      </c>
      <c r="E1435" s="57">
        <f t="shared" si="291"/>
        <v>484.38</v>
      </c>
      <c r="F1435" s="58">
        <v>117</v>
      </c>
      <c r="G1435" s="57">
        <f t="shared" si="292"/>
        <v>551.74801602959997</v>
      </c>
      <c r="H1435" s="57">
        <f t="shared" si="293"/>
        <v>540.92942747999996</v>
      </c>
      <c r="I1435" s="57">
        <f t="shared" si="301"/>
        <v>109.7</v>
      </c>
      <c r="J1435" s="57">
        <f t="shared" si="295"/>
        <v>627.97200444408907</v>
      </c>
      <c r="K1435" s="57">
        <f t="shared" si="296"/>
        <v>609.6815577127079</v>
      </c>
      <c r="L1435" s="57">
        <f t="shared" si="300"/>
        <v>110.5</v>
      </c>
      <c r="M1435" s="57">
        <f t="shared" si="297"/>
        <v>714.72633685803999</v>
      </c>
      <c r="N1435" s="57">
        <f t="shared" si="298"/>
        <v>693.90906491071848</v>
      </c>
      <c r="O1435" s="57">
        <v>110.5</v>
      </c>
    </row>
    <row r="1436" spans="1:15" ht="30" customHeight="1">
      <c r="A1436" s="54" t="s">
        <v>1443</v>
      </c>
      <c r="B1436" s="56">
        <v>530.4</v>
      </c>
      <c r="C1436" s="56">
        <v>119.1</v>
      </c>
      <c r="D1436" s="57">
        <f t="shared" si="290"/>
        <v>619.69740143999991</v>
      </c>
      <c r="E1436" s="57">
        <f t="shared" si="291"/>
        <v>608.74007999999992</v>
      </c>
      <c r="F1436" s="58">
        <v>114.77</v>
      </c>
      <c r="G1436" s="57">
        <f t="shared" si="292"/>
        <v>688.34747957152319</v>
      </c>
      <c r="H1436" s="57">
        <f t="shared" si="293"/>
        <v>674.85047016815997</v>
      </c>
      <c r="I1436" s="57">
        <f t="shared" si="301"/>
        <v>108.9</v>
      </c>
      <c r="J1436" s="57">
        <f t="shared" si="295"/>
        <v>777.77070064265979</v>
      </c>
      <c r="K1436" s="57">
        <f t="shared" si="296"/>
        <v>755.11718508996103</v>
      </c>
      <c r="L1436" s="57">
        <f t="shared" si="300"/>
        <v>109.7</v>
      </c>
      <c r="M1436" s="57">
        <f t="shared" si="297"/>
        <v>878.81089236314767</v>
      </c>
      <c r="N1436" s="57">
        <f t="shared" si="298"/>
        <v>853.21445860499773</v>
      </c>
      <c r="O1436" s="57">
        <v>109.7</v>
      </c>
    </row>
    <row r="1437" spans="1:15" ht="29.25" customHeight="1">
      <c r="A1437" s="54" t="s">
        <v>1444</v>
      </c>
      <c r="B1437" s="56">
        <v>222.5</v>
      </c>
      <c r="C1437" s="56">
        <v>155.19999999999999</v>
      </c>
      <c r="D1437" s="57">
        <f t="shared" si="290"/>
        <v>277.46862499999997</v>
      </c>
      <c r="E1437" s="57">
        <f t="shared" si="291"/>
        <v>272.5625</v>
      </c>
      <c r="F1437" s="57">
        <f>F876</f>
        <v>122.5</v>
      </c>
      <c r="G1437" s="57">
        <f t="shared" si="292"/>
        <v>325.47069712499996</v>
      </c>
      <c r="H1437" s="57">
        <f t="shared" si="293"/>
        <v>319.08891874999995</v>
      </c>
      <c r="I1437" s="57">
        <f t="shared" si="301"/>
        <v>115</v>
      </c>
      <c r="J1437" s="57">
        <f t="shared" si="295"/>
        <v>368.75829984262498</v>
      </c>
      <c r="K1437" s="57">
        <f t="shared" si="296"/>
        <v>358.01776683749995</v>
      </c>
      <c r="L1437" s="57">
        <f t="shared" si="300"/>
        <v>110</v>
      </c>
      <c r="M1437" s="57">
        <f t="shared" si="297"/>
        <v>417.80315372169412</v>
      </c>
      <c r="N1437" s="57">
        <f t="shared" si="298"/>
        <v>405.63412982688749</v>
      </c>
      <c r="O1437" s="57">
        <v>110</v>
      </c>
    </row>
    <row r="1438" spans="1:15" ht="30" customHeight="1">
      <c r="A1438" s="54" t="s">
        <v>1445</v>
      </c>
      <c r="B1438" s="56">
        <v>325</v>
      </c>
      <c r="C1438" s="56">
        <v>143.30000000000001</v>
      </c>
      <c r="D1438" s="57">
        <f t="shared" si="290"/>
        <v>378.82324999999997</v>
      </c>
      <c r="E1438" s="57">
        <f t="shared" si="291"/>
        <v>372.125</v>
      </c>
      <c r="F1438" s="57">
        <v>114.5</v>
      </c>
      <c r="G1438" s="57">
        <f t="shared" si="292"/>
        <v>425.03968649999996</v>
      </c>
      <c r="H1438" s="57">
        <f t="shared" si="293"/>
        <v>416.70557499999995</v>
      </c>
      <c r="I1438" s="57">
        <f t="shared" si="301"/>
        <v>110</v>
      </c>
      <c r="J1438" s="57">
        <f t="shared" si="295"/>
        <v>483.7589191899749</v>
      </c>
      <c r="K1438" s="57">
        <f t="shared" si="296"/>
        <v>469.66885358249993</v>
      </c>
      <c r="L1438" s="57">
        <f t="shared" si="300"/>
        <v>110.5</v>
      </c>
      <c r="M1438" s="57">
        <f t="shared" si="297"/>
        <v>542.6178668878191</v>
      </c>
      <c r="N1438" s="57">
        <f t="shared" si="298"/>
        <v>526.81346299788265</v>
      </c>
      <c r="O1438" s="57">
        <f t="shared" ref="O1438:O1444" si="302">O53</f>
        <v>108.9</v>
      </c>
    </row>
    <row r="1439" spans="1:15" ht="18" customHeight="1">
      <c r="A1439" s="54" t="s">
        <v>1446</v>
      </c>
      <c r="B1439" s="56">
        <v>0</v>
      </c>
      <c r="C1439" s="56">
        <v>0</v>
      </c>
      <c r="D1439" s="57">
        <f t="shared" si="290"/>
        <v>0</v>
      </c>
      <c r="E1439" s="57">
        <f t="shared" si="291"/>
        <v>0</v>
      </c>
      <c r="F1439" s="57">
        <v>0</v>
      </c>
      <c r="G1439" s="57">
        <f t="shared" si="292"/>
        <v>0</v>
      </c>
      <c r="H1439" s="57">
        <f t="shared" si="293"/>
        <v>0</v>
      </c>
      <c r="I1439" s="57">
        <v>0</v>
      </c>
      <c r="J1439" s="57">
        <f t="shared" si="295"/>
        <v>0</v>
      </c>
      <c r="K1439" s="57">
        <f t="shared" si="296"/>
        <v>0</v>
      </c>
      <c r="L1439" s="57">
        <v>0</v>
      </c>
      <c r="M1439" s="57">
        <f t="shared" si="297"/>
        <v>0</v>
      </c>
      <c r="N1439" s="57">
        <f t="shared" si="298"/>
        <v>0</v>
      </c>
      <c r="O1439" s="57">
        <v>0</v>
      </c>
    </row>
    <row r="1440" spans="1:15" ht="18" customHeight="1">
      <c r="A1440" s="54" t="s">
        <v>1447</v>
      </c>
      <c r="B1440" s="56">
        <v>313.10000000000002</v>
      </c>
      <c r="C1440" s="56">
        <v>92.6</v>
      </c>
      <c r="D1440" s="57">
        <f t="shared" si="290"/>
        <v>399.37595739999995</v>
      </c>
      <c r="E1440" s="57">
        <f t="shared" si="291"/>
        <v>392.3143</v>
      </c>
      <c r="F1440" s="57">
        <f>F849</f>
        <v>125.3</v>
      </c>
      <c r="G1440" s="57">
        <f t="shared" si="292"/>
        <v>488.83617185759999</v>
      </c>
      <c r="H1440" s="57">
        <f t="shared" si="293"/>
        <v>479.25114887999996</v>
      </c>
      <c r="I1440" s="57">
        <f t="shared" si="301"/>
        <v>120</v>
      </c>
      <c r="J1440" s="57">
        <f t="shared" si="295"/>
        <v>548.31286888751424</v>
      </c>
      <c r="K1440" s="57">
        <f t="shared" si="296"/>
        <v>532.34259115292639</v>
      </c>
      <c r="L1440" s="57">
        <f t="shared" si="300"/>
        <v>108.9</v>
      </c>
      <c r="M1440" s="57">
        <f t="shared" si="297"/>
        <v>617.84990691982887</v>
      </c>
      <c r="N1440" s="57">
        <f t="shared" si="298"/>
        <v>599.85427856294064</v>
      </c>
      <c r="O1440" s="57">
        <f t="shared" si="302"/>
        <v>109.4</v>
      </c>
    </row>
    <row r="1441" spans="1:15" ht="18" customHeight="1">
      <c r="A1441" s="54" t="s">
        <v>1448</v>
      </c>
      <c r="B1441" s="56">
        <v>750</v>
      </c>
      <c r="C1441" s="56">
        <v>129.5</v>
      </c>
      <c r="D1441" s="57">
        <f t="shared" si="290"/>
        <v>923.83500000000004</v>
      </c>
      <c r="E1441" s="57">
        <f t="shared" si="291"/>
        <v>907.5</v>
      </c>
      <c r="F1441" s="57">
        <f>F850</f>
        <v>121</v>
      </c>
      <c r="G1441" s="57">
        <f t="shared" si="292"/>
        <v>1036.5428700000002</v>
      </c>
      <c r="H1441" s="57">
        <f t="shared" si="293"/>
        <v>1016.2185000000001</v>
      </c>
      <c r="I1441" s="57">
        <f t="shared" si="301"/>
        <v>110</v>
      </c>
      <c r="J1441" s="57">
        <f t="shared" si="295"/>
        <v>1159.4561235246001</v>
      </c>
      <c r="K1441" s="57">
        <f t="shared" si="296"/>
        <v>1125.6855568200001</v>
      </c>
      <c r="L1441" s="57">
        <f t="shared" si="300"/>
        <v>108.6</v>
      </c>
      <c r="M1441" s="57">
        <f t="shared" si="297"/>
        <v>1313.6637879533719</v>
      </c>
      <c r="N1441" s="57">
        <f t="shared" si="298"/>
        <v>1275.4017358770602</v>
      </c>
      <c r="O1441" s="57">
        <f t="shared" si="302"/>
        <v>110</v>
      </c>
    </row>
    <row r="1442" spans="1:15" ht="30" customHeight="1">
      <c r="A1442" s="54" t="s">
        <v>1449</v>
      </c>
      <c r="B1442" s="56">
        <v>163.1</v>
      </c>
      <c r="C1442" s="56">
        <v>219.5</v>
      </c>
      <c r="D1442" s="57">
        <f t="shared" si="290"/>
        <v>219.16725599999998</v>
      </c>
      <c r="E1442" s="57">
        <f t="shared" si="291"/>
        <v>215.292</v>
      </c>
      <c r="F1442" s="57">
        <f>F851</f>
        <v>132</v>
      </c>
      <c r="G1442" s="57">
        <f t="shared" si="292"/>
        <v>245.23500942863996</v>
      </c>
      <c r="H1442" s="57">
        <f t="shared" si="293"/>
        <v>240.42647983199996</v>
      </c>
      <c r="I1442" s="57">
        <f t="shared" si="301"/>
        <v>109.7</v>
      </c>
      <c r="J1442" s="57">
        <f t="shared" si="295"/>
        <v>276.33571332438009</v>
      </c>
      <c r="K1442" s="57">
        <f t="shared" si="296"/>
        <v>268.28710031493216</v>
      </c>
      <c r="L1442" s="57">
        <f t="shared" si="300"/>
        <v>109.4</v>
      </c>
      <c r="M1442" s="57">
        <f t="shared" si="297"/>
        <v>314.5114921201432</v>
      </c>
      <c r="N1442" s="57">
        <f t="shared" si="298"/>
        <v>305.35096322344003</v>
      </c>
      <c r="O1442" s="57">
        <f t="shared" si="302"/>
        <v>110.5</v>
      </c>
    </row>
    <row r="1443" spans="1:15" ht="30" customHeight="1">
      <c r="A1443" s="54" t="s">
        <v>1450</v>
      </c>
      <c r="B1443" s="56">
        <v>785.8</v>
      </c>
      <c r="C1443" s="56">
        <v>162.19999999999999</v>
      </c>
      <c r="D1443" s="57">
        <f t="shared" si="290"/>
        <v>951.93383600000004</v>
      </c>
      <c r="E1443" s="57">
        <f t="shared" si="291"/>
        <v>935.10199999999998</v>
      </c>
      <c r="F1443" s="57">
        <f>F852</f>
        <v>119</v>
      </c>
      <c r="G1443" s="57">
        <f t="shared" si="292"/>
        <v>1057.3890663520799</v>
      </c>
      <c r="H1443" s="57">
        <f t="shared" si="293"/>
        <v>1036.655947404</v>
      </c>
      <c r="I1443" s="57">
        <f t="shared" si="301"/>
        <v>108.9</v>
      </c>
      <c r="J1443" s="57">
        <f t="shared" si="295"/>
        <v>1198.0218121769065</v>
      </c>
      <c r="K1443" s="57">
        <f t="shared" si="296"/>
        <v>1163.1279729872879</v>
      </c>
      <c r="L1443" s="57">
        <f t="shared" si="300"/>
        <v>110</v>
      </c>
      <c r="M1443" s="57">
        <f t="shared" si="297"/>
        <v>1353.6568257968083</v>
      </c>
      <c r="N1443" s="57">
        <f t="shared" si="298"/>
        <v>1314.2299279580664</v>
      </c>
      <c r="O1443" s="57">
        <f t="shared" si="302"/>
        <v>109.7</v>
      </c>
    </row>
    <row r="1444" spans="1:15" ht="30" customHeight="1">
      <c r="A1444" s="54" t="s">
        <v>1451</v>
      </c>
      <c r="B1444" s="56">
        <v>621.20000000000005</v>
      </c>
      <c r="C1444" s="56">
        <v>182.4</v>
      </c>
      <c r="D1444" s="57">
        <f t="shared" si="290"/>
        <v>773.40269679999994</v>
      </c>
      <c r="E1444" s="57">
        <f t="shared" si="291"/>
        <v>759.72760000000005</v>
      </c>
      <c r="F1444" s="57">
        <v>122.3</v>
      </c>
      <c r="G1444" s="57">
        <f t="shared" si="292"/>
        <v>856.7136352992959</v>
      </c>
      <c r="H1444" s="57">
        <f t="shared" si="293"/>
        <v>839.91532872479991</v>
      </c>
      <c r="I1444" s="57">
        <f t="shared" si="301"/>
        <v>108.6</v>
      </c>
      <c r="J1444" s="57">
        <f t="shared" si="295"/>
        <v>975.06862401589376</v>
      </c>
      <c r="K1444" s="57">
        <f t="shared" si="296"/>
        <v>946.66856700572202</v>
      </c>
      <c r="L1444" s="57">
        <f t="shared" si="300"/>
        <v>110.5</v>
      </c>
      <c r="M1444" s="57">
        <f t="shared" si="297"/>
        <v>1093.7052234999076</v>
      </c>
      <c r="N1444" s="57">
        <f t="shared" si="298"/>
        <v>1061.8497315533084</v>
      </c>
      <c r="O1444" s="57">
        <f t="shared" si="302"/>
        <v>108.9</v>
      </c>
    </row>
    <row r="1445" spans="1:15" ht="24.75" customHeight="1">
      <c r="A1445" s="684" t="s">
        <v>1452</v>
      </c>
      <c r="B1445" s="685"/>
      <c r="C1445" s="685"/>
      <c r="D1445" s="685"/>
      <c r="E1445" s="685"/>
      <c r="F1445" s="685"/>
      <c r="G1445" s="685"/>
      <c r="H1445" s="685"/>
      <c r="I1445" s="685"/>
      <c r="J1445" s="685"/>
      <c r="K1445" s="685"/>
      <c r="L1445" s="685"/>
      <c r="M1445" s="685"/>
      <c r="N1445" s="685"/>
      <c r="O1445" s="686"/>
    </row>
    <row r="1446" spans="1:15" ht="18" customHeight="1">
      <c r="A1446" s="51" t="s">
        <v>58</v>
      </c>
      <c r="B1446" s="52">
        <v>27481.5</v>
      </c>
      <c r="C1446" s="52">
        <v>130</v>
      </c>
      <c r="D1446" s="53">
        <f>SUM(D1447:D1450)</f>
        <v>33233.170510800002</v>
      </c>
      <c r="E1446" s="53">
        <f>SUM(E1447:E1450)</f>
        <v>32645.550599999999</v>
      </c>
      <c r="F1446" s="53">
        <f>E1446/B1446*100</f>
        <v>118.79100704110037</v>
      </c>
      <c r="G1446" s="53">
        <f>SUM(G1447:G1450)</f>
        <v>37276.503538573277</v>
      </c>
      <c r="H1446" s="53">
        <f>SUM(H1447:H1450)</f>
        <v>36545.59170448361</v>
      </c>
      <c r="I1446" s="53">
        <f>H1446/D1446*100</f>
        <v>109.96721390938956</v>
      </c>
      <c r="J1446" s="53">
        <f>SUM(J1447:J1450)</f>
        <v>42270.921412984433</v>
      </c>
      <c r="K1446" s="53">
        <f>SUM(K1447:K1450)</f>
        <v>41039.729527169351</v>
      </c>
      <c r="L1446" s="53">
        <f>K1446/G1446*100</f>
        <v>110.09543715574593</v>
      </c>
      <c r="M1446" s="53">
        <f>SUM(M1447:M1450)</f>
        <v>47435.300967198447</v>
      </c>
      <c r="N1446" s="53">
        <f>SUM(N1447:N1450)</f>
        <v>46053.690259415976</v>
      </c>
      <c r="O1446" s="53">
        <f>N1446/J1446*100</f>
        <v>108.94886773220323</v>
      </c>
    </row>
    <row r="1447" spans="1:15" ht="18" customHeight="1">
      <c r="A1447" s="54" t="s">
        <v>1453</v>
      </c>
      <c r="B1447" s="56">
        <v>1462</v>
      </c>
      <c r="C1447" s="56">
        <v>78.3</v>
      </c>
      <c r="D1447" s="57">
        <f>E1447*101.8/100</f>
        <v>1854.4417359999998</v>
      </c>
      <c r="E1447" s="57">
        <f>B1447*F1447/100</f>
        <v>1821.6519999999998</v>
      </c>
      <c r="F1447" s="57">
        <f>F796</f>
        <v>124.6</v>
      </c>
      <c r="G1447" s="57">
        <f>H1447*102/100</f>
        <v>2080.6836277919997</v>
      </c>
      <c r="H1447" s="57">
        <f>D1447*I1447/100</f>
        <v>2039.8859095999996</v>
      </c>
      <c r="I1447" s="57">
        <f>I501</f>
        <v>110</v>
      </c>
      <c r="J1447" s="57">
        <f>K1447*103/100</f>
        <v>2357.4145502883357</v>
      </c>
      <c r="K1447" s="57">
        <f>G1447*L1447/100</f>
        <v>2288.7519905711997</v>
      </c>
      <c r="L1447" s="57">
        <f>L53</f>
        <v>110</v>
      </c>
      <c r="M1447" s="57">
        <f>N1447*103/100</f>
        <v>2644.2411786219182</v>
      </c>
      <c r="N1447" s="57">
        <f>J1447*O1447/100</f>
        <v>2567.2244452639979</v>
      </c>
      <c r="O1447" s="57">
        <f>O53</f>
        <v>108.9</v>
      </c>
    </row>
    <row r="1448" spans="1:15" ht="18" customHeight="1">
      <c r="A1448" s="54" t="s">
        <v>1454</v>
      </c>
      <c r="B1448" s="56">
        <v>19115.7</v>
      </c>
      <c r="C1448" s="56">
        <v>114.4</v>
      </c>
      <c r="D1448" s="57">
        <f>E1448*101.8/100</f>
        <v>22573.347816000005</v>
      </c>
      <c r="E1448" s="57">
        <f>B1448*F1448/100</f>
        <v>22174.212000000003</v>
      </c>
      <c r="F1448" s="57">
        <v>116</v>
      </c>
      <c r="G1448" s="57">
        <f>H1448*102/100</f>
        <v>25327.296249552004</v>
      </c>
      <c r="H1448" s="57">
        <f>D1448*I1448/100</f>
        <v>24830.682597600007</v>
      </c>
      <c r="I1448" s="57">
        <f>I502</f>
        <v>110</v>
      </c>
      <c r="J1448" s="57">
        <f>K1448*103/100</f>
        <v>28826.262226427618</v>
      </c>
      <c r="K1448" s="57">
        <f>G1448*L1448/100</f>
        <v>27986.662355754968</v>
      </c>
      <c r="L1448" s="57">
        <f>L54</f>
        <v>110.5</v>
      </c>
      <c r="M1448" s="57">
        <f>N1448*103/100</f>
        <v>32244.480401237401</v>
      </c>
      <c r="N1448" s="57">
        <f>J1448*O1448/100</f>
        <v>31305.32077790039</v>
      </c>
      <c r="O1448" s="57">
        <f>O54</f>
        <v>108.6</v>
      </c>
    </row>
    <row r="1449" spans="1:15" ht="18" customHeight="1">
      <c r="A1449" s="54" t="s">
        <v>1455</v>
      </c>
      <c r="B1449" s="56">
        <v>1555.7</v>
      </c>
      <c r="C1449" s="56">
        <v>90</v>
      </c>
      <c r="D1449" s="57">
        <f>E1449*101.8/100</f>
        <v>1940.0356849999998</v>
      </c>
      <c r="E1449" s="57">
        <f>B1449*F1449/100</f>
        <v>1905.7325000000001</v>
      </c>
      <c r="F1449" s="57">
        <f>F798</f>
        <v>122.5</v>
      </c>
      <c r="G1449" s="57">
        <f>H1449*102/100</f>
        <v>2186.6142205634997</v>
      </c>
      <c r="H1449" s="57">
        <f>D1449*I1449/100</f>
        <v>2143.7394319249997</v>
      </c>
      <c r="I1449" s="57">
        <f>I503</f>
        <v>110.5</v>
      </c>
      <c r="J1449" s="57">
        <f>K1449*103/100</f>
        <v>2470.6772739569042</v>
      </c>
      <c r="K1449" s="57">
        <f>G1449*L1449/100</f>
        <v>2398.7157999581591</v>
      </c>
      <c r="L1449" s="57">
        <f>L55</f>
        <v>109.7</v>
      </c>
      <c r="M1449" s="57">
        <f>N1449*103/100</f>
        <v>2784.0085658401185</v>
      </c>
      <c r="N1449" s="57">
        <f>J1449*O1449/100</f>
        <v>2702.9209377088532</v>
      </c>
      <c r="O1449" s="57">
        <f>O55</f>
        <v>109.4</v>
      </c>
    </row>
    <row r="1450" spans="1:15" ht="30" customHeight="1">
      <c r="A1450" s="54" t="s">
        <v>1456</v>
      </c>
      <c r="B1450" s="56">
        <v>5348.1</v>
      </c>
      <c r="C1450" s="56">
        <v>643.5</v>
      </c>
      <c r="D1450" s="57">
        <f>E1450*101.8/100</f>
        <v>6865.3452737999996</v>
      </c>
      <c r="E1450" s="57">
        <f>B1450*F1450/100</f>
        <v>6743.9540999999999</v>
      </c>
      <c r="F1450" s="57">
        <f>F799</f>
        <v>126.1</v>
      </c>
      <c r="G1450" s="57">
        <f>H1450*102/100</f>
        <v>7681.9094406657723</v>
      </c>
      <c r="H1450" s="57">
        <f>D1450*I1450/100</f>
        <v>7531.2837653586002</v>
      </c>
      <c r="I1450" s="57">
        <f>I504</f>
        <v>109.7</v>
      </c>
      <c r="J1450" s="57">
        <f>K1450*103/100</f>
        <v>8616.5673623115763</v>
      </c>
      <c r="K1450" s="57">
        <f>G1450*L1450/100</f>
        <v>8365.5993808850253</v>
      </c>
      <c r="L1450" s="57">
        <f>L56</f>
        <v>108.9</v>
      </c>
      <c r="M1450" s="57">
        <f>N1450*103/100</f>
        <v>9762.5708214990173</v>
      </c>
      <c r="N1450" s="57">
        <f>J1450*O1450/100</f>
        <v>9478.2240985427343</v>
      </c>
      <c r="O1450" s="57">
        <f>O56</f>
        <v>110</v>
      </c>
    </row>
    <row r="1451" spans="1:15" ht="25.5" customHeight="1">
      <c r="A1451" s="684" t="s">
        <v>1457</v>
      </c>
      <c r="B1451" s="685"/>
      <c r="C1451" s="685"/>
      <c r="D1451" s="685"/>
      <c r="E1451" s="685"/>
      <c r="F1451" s="685"/>
      <c r="G1451" s="685"/>
      <c r="H1451" s="685"/>
      <c r="I1451" s="685"/>
      <c r="J1451" s="685"/>
      <c r="K1451" s="685"/>
      <c r="L1451" s="685"/>
      <c r="M1451" s="685"/>
      <c r="N1451" s="685"/>
      <c r="O1451" s="686"/>
    </row>
    <row r="1452" spans="1:15" ht="18" customHeight="1">
      <c r="A1452" s="51" t="s">
        <v>58</v>
      </c>
      <c r="B1452" s="52">
        <v>85404.6</v>
      </c>
      <c r="C1452" s="52">
        <v>100.2</v>
      </c>
      <c r="D1452" s="53">
        <f>D1453+D1454</f>
        <v>108322.47187939999</v>
      </c>
      <c r="E1452" s="53">
        <f>E1453+E1454</f>
        <v>106407.1433</v>
      </c>
      <c r="F1452" s="53">
        <f>E1452/B1452*100</f>
        <v>124.59181741967058</v>
      </c>
      <c r="G1452" s="53">
        <f>G1453+G1454</f>
        <v>121537.81344868679</v>
      </c>
      <c r="H1452" s="53">
        <f>H1453+H1454</f>
        <v>119154.71906733999</v>
      </c>
      <c r="I1452" s="53">
        <f>H1452/D1452*100</f>
        <v>109.99999999999999</v>
      </c>
      <c r="J1452" s="53">
        <f>J1453+J1454</f>
        <v>137706.95787084699</v>
      </c>
      <c r="K1452" s="53">
        <f>K1453+K1454</f>
        <v>133696.07560276406</v>
      </c>
      <c r="L1452" s="53">
        <f>K1452/G1452*100</f>
        <v>110.00368676141312</v>
      </c>
      <c r="M1452" s="53">
        <f>M1453+M1454</f>
        <v>154458.61173819844</v>
      </c>
      <c r="N1452" s="53">
        <f>N1453+N1454</f>
        <v>149959.8172215519</v>
      </c>
      <c r="O1452" s="53">
        <f>N1452/J1452*100</f>
        <v>108.89777796282208</v>
      </c>
    </row>
    <row r="1453" spans="1:15" ht="29.25" customHeight="1">
      <c r="A1453" s="54" t="s">
        <v>1458</v>
      </c>
      <c r="B1453" s="55">
        <v>84769.3</v>
      </c>
      <c r="C1453" s="55">
        <v>100.1</v>
      </c>
      <c r="D1453" s="57">
        <f>E1453*101.8/100</f>
        <v>107523.75366039999</v>
      </c>
      <c r="E1453" s="57">
        <f>B1453*F1453/100</f>
        <v>105622.5478</v>
      </c>
      <c r="F1453" s="57">
        <f>F796</f>
        <v>124.6</v>
      </c>
      <c r="G1453" s="57">
        <f>H1453*102/100</f>
        <v>120641.65160696879</v>
      </c>
      <c r="H1453" s="57">
        <f>D1453*I1453/100</f>
        <v>118276.12902643999</v>
      </c>
      <c r="I1453" s="57">
        <f>I501</f>
        <v>110</v>
      </c>
      <c r="J1453" s="57">
        <f>K1453*103/100</f>
        <v>136686.99127069564</v>
      </c>
      <c r="K1453" s="57">
        <f>G1453*L1453/100</f>
        <v>132705.81676766567</v>
      </c>
      <c r="L1453" s="57">
        <f>L53</f>
        <v>110</v>
      </c>
      <c r="M1453" s="57">
        <f>N1453*103/100</f>
        <v>153317.69749860116</v>
      </c>
      <c r="N1453" s="57">
        <f>J1453*O1453/100</f>
        <v>148852.13349378755</v>
      </c>
      <c r="O1453" s="57">
        <f>O53</f>
        <v>108.9</v>
      </c>
    </row>
    <row r="1454" spans="1:15" ht="18" customHeight="1">
      <c r="A1454" s="54" t="s">
        <v>1459</v>
      </c>
      <c r="B1454" s="55">
        <v>635.29999999999995</v>
      </c>
      <c r="C1454" s="55">
        <v>104</v>
      </c>
      <c r="D1454" s="57">
        <f>E1454*101.8/100</f>
        <v>798.71821899999986</v>
      </c>
      <c r="E1454" s="57">
        <f>B1454*F1454/100</f>
        <v>784.5954999999999</v>
      </c>
      <c r="F1454" s="57">
        <f>F797</f>
        <v>123.5</v>
      </c>
      <c r="G1454" s="57">
        <f>H1454*102/100</f>
        <v>896.16184171799978</v>
      </c>
      <c r="H1454" s="57">
        <f>D1454*I1454/100</f>
        <v>878.59004089999985</v>
      </c>
      <c r="I1454" s="57">
        <f>I502</f>
        <v>110</v>
      </c>
      <c r="J1454" s="57">
        <f>K1454*103/100</f>
        <v>1019.9666001513416</v>
      </c>
      <c r="K1454" s="57">
        <f>G1454*L1454/100</f>
        <v>990.2588350983898</v>
      </c>
      <c r="L1454" s="57">
        <f>L54</f>
        <v>110.5</v>
      </c>
      <c r="M1454" s="57">
        <f>N1454*103/100</f>
        <v>1140.9142395972876</v>
      </c>
      <c r="N1454" s="57">
        <f>J1454*O1454/100</f>
        <v>1107.6837277643569</v>
      </c>
      <c r="O1454" s="57">
        <f>O54</f>
        <v>108.6</v>
      </c>
    </row>
    <row r="1455" spans="1:15" ht="25.5" customHeight="1">
      <c r="A1455" s="684" t="s">
        <v>1460</v>
      </c>
      <c r="B1455" s="685"/>
      <c r="C1455" s="685"/>
      <c r="D1455" s="685"/>
      <c r="E1455" s="685"/>
      <c r="F1455" s="685"/>
      <c r="G1455" s="685"/>
      <c r="H1455" s="685"/>
      <c r="I1455" s="685"/>
      <c r="J1455" s="685"/>
      <c r="K1455" s="685"/>
      <c r="L1455" s="685"/>
      <c r="M1455" s="685"/>
      <c r="N1455" s="685"/>
      <c r="O1455" s="686"/>
    </row>
    <row r="1456" spans="1:15" ht="18" customHeight="1">
      <c r="A1456" s="65" t="s">
        <v>58</v>
      </c>
      <c r="B1456" s="65">
        <v>2496049.5</v>
      </c>
      <c r="C1456" s="65">
        <v>119.7</v>
      </c>
      <c r="D1456" s="53">
        <f>D1458+D1492</f>
        <v>3114296.0732126222</v>
      </c>
      <c r="E1456" s="53">
        <f>E1458+E1492</f>
        <v>3059229.9343935391</v>
      </c>
      <c r="F1456" s="53">
        <f>E1456/B1456*100</f>
        <v>122.56287122485108</v>
      </c>
      <c r="G1456" s="53">
        <f>G1458+G1492</f>
        <v>3522758.5756135271</v>
      </c>
      <c r="H1456" s="53">
        <f>H1458+H1492</f>
        <v>3452892.5122948061</v>
      </c>
      <c r="I1456" s="53">
        <f>H1456/E1456*100</f>
        <v>112.86802843668259</v>
      </c>
      <c r="J1456" s="53">
        <f>J1458+J1492</f>
        <v>3991394.4032369726</v>
      </c>
      <c r="K1456" s="53">
        <f>K1458+K1492</f>
        <v>3875140.1973174489</v>
      </c>
      <c r="L1456" s="53">
        <f>K1456/H1456*100</f>
        <v>112.2288105847238</v>
      </c>
      <c r="M1456" s="53">
        <f>M1458+M1492</f>
        <v>4499180.9613177497</v>
      </c>
      <c r="N1456" s="53">
        <f>N1458+N1492</f>
        <v>4368136.8556483006</v>
      </c>
      <c r="O1456" s="53">
        <f>N1456/K1456*100</f>
        <v>112.72203412594277</v>
      </c>
    </row>
    <row r="1457" spans="1:15" ht="25.5" customHeight="1">
      <c r="A1457" s="689" t="s">
        <v>1461</v>
      </c>
      <c r="B1457" s="690"/>
      <c r="C1457" s="690"/>
      <c r="D1457" s="690"/>
      <c r="E1457" s="690"/>
      <c r="F1457" s="690"/>
      <c r="G1457" s="690"/>
      <c r="H1457" s="690"/>
      <c r="I1457" s="690"/>
      <c r="J1457" s="690"/>
      <c r="K1457" s="690"/>
      <c r="L1457" s="690"/>
      <c r="M1457" s="690"/>
      <c r="N1457" s="690"/>
      <c r="O1457" s="691"/>
    </row>
    <row r="1458" spans="1:15" ht="18" customHeight="1">
      <c r="A1458" s="65" t="s">
        <v>58</v>
      </c>
      <c r="B1458" s="65">
        <v>2361455.1</v>
      </c>
      <c r="C1458" s="65">
        <v>121.1</v>
      </c>
      <c r="D1458" s="53">
        <f>D1460</f>
        <v>2945946.2180793555</v>
      </c>
      <c r="E1458" s="53">
        <f>E1460</f>
        <v>2893856.7957557528</v>
      </c>
      <c r="F1458" s="53">
        <f>E1458/B1458*100</f>
        <v>122.54549306297429</v>
      </c>
      <c r="G1458" s="53">
        <f>G1460</f>
        <v>3334406.3111296617</v>
      </c>
      <c r="H1458" s="53">
        <f>H1460</f>
        <v>3269025.7952251597</v>
      </c>
      <c r="I1458" s="53">
        <f>H1458/E1458*100</f>
        <v>112.96432498040832</v>
      </c>
      <c r="J1458" s="53">
        <f>J1460</f>
        <v>3778214.7877306193</v>
      </c>
      <c r="K1458" s="53">
        <f>K1460</f>
        <v>3668169.6968258438</v>
      </c>
      <c r="L1458" s="53">
        <f>K1458/H1458*100</f>
        <v>112.20987311215734</v>
      </c>
      <c r="M1458" s="53">
        <f>M1460</f>
        <v>4257510.3304470954</v>
      </c>
      <c r="N1458" s="53">
        <f>N1460</f>
        <v>4133505.1751913549</v>
      </c>
      <c r="O1458" s="53">
        <f>N1458/K1458*100</f>
        <v>112.68576747602972</v>
      </c>
    </row>
    <row r="1459" spans="1:15" ht="24.75" customHeight="1">
      <c r="A1459" s="689" t="s">
        <v>1462</v>
      </c>
      <c r="B1459" s="690"/>
      <c r="C1459" s="690"/>
      <c r="D1459" s="690"/>
      <c r="E1459" s="690"/>
      <c r="F1459" s="690"/>
      <c r="G1459" s="690"/>
      <c r="H1459" s="690"/>
      <c r="I1459" s="690"/>
      <c r="J1459" s="690"/>
      <c r="K1459" s="690"/>
      <c r="L1459" s="690"/>
      <c r="M1459" s="690"/>
      <c r="N1459" s="690"/>
      <c r="O1459" s="691"/>
    </row>
    <row r="1460" spans="1:15" ht="18" customHeight="1">
      <c r="A1460" s="65" t="s">
        <v>58</v>
      </c>
      <c r="B1460" s="65">
        <v>2361455.1</v>
      </c>
      <c r="C1460" s="65">
        <v>121.1</v>
      </c>
      <c r="D1460" s="53">
        <f>D1462+D1465</f>
        <v>2945946.2180793555</v>
      </c>
      <c r="E1460" s="53">
        <f>E1462+E1465</f>
        <v>2893856.7957557528</v>
      </c>
      <c r="F1460" s="53">
        <f>E1460/B1460*100</f>
        <v>122.54549306297429</v>
      </c>
      <c r="G1460" s="53">
        <f>G1462+G1465</f>
        <v>3334406.3111296617</v>
      </c>
      <c r="H1460" s="53">
        <f>H1462+H1465</f>
        <v>3269025.7952251597</v>
      </c>
      <c r="I1460" s="53">
        <f>H1460/E1460*100</f>
        <v>112.96432498040832</v>
      </c>
      <c r="J1460" s="53">
        <f>J1462+J1465</f>
        <v>3778214.7877306193</v>
      </c>
      <c r="K1460" s="53">
        <f>K1462+K1465</f>
        <v>3668169.6968258438</v>
      </c>
      <c r="L1460" s="53">
        <f>K1460/H1460*100</f>
        <v>112.20987311215734</v>
      </c>
      <c r="M1460" s="53">
        <f>M1462+M1465</f>
        <v>4257510.3304470954</v>
      </c>
      <c r="N1460" s="53">
        <f>N1462+N1465</f>
        <v>4133505.1751913549</v>
      </c>
      <c r="O1460" s="53">
        <f>N1460/K1460*100</f>
        <v>112.68576747602972</v>
      </c>
    </row>
    <row r="1461" spans="1:15" ht="25.5" customHeight="1">
      <c r="A1461" s="684" t="s">
        <v>1463</v>
      </c>
      <c r="B1461" s="685"/>
      <c r="C1461" s="685"/>
      <c r="D1461" s="685"/>
      <c r="E1461" s="685"/>
      <c r="F1461" s="685"/>
      <c r="G1461" s="685"/>
      <c r="H1461" s="685"/>
      <c r="I1461" s="685"/>
      <c r="J1461" s="685"/>
      <c r="K1461" s="685"/>
      <c r="L1461" s="685"/>
      <c r="M1461" s="685"/>
      <c r="N1461" s="685"/>
      <c r="O1461" s="686"/>
    </row>
    <row r="1462" spans="1:15" ht="18" customHeight="1">
      <c r="A1462" s="51" t="s">
        <v>58</v>
      </c>
      <c r="B1462" s="52">
        <v>95378</v>
      </c>
      <c r="C1462" s="52">
        <v>125.9</v>
      </c>
      <c r="D1462" s="53">
        <f>D1463</f>
        <v>117970.18686</v>
      </c>
      <c r="E1462" s="53">
        <f>E1463</f>
        <v>115884.27</v>
      </c>
      <c r="F1462" s="53">
        <f>E1462/B1462*100</f>
        <v>121.50000000000001</v>
      </c>
      <c r="G1462" s="53">
        <f>G1463</f>
        <v>132242.2200663228</v>
      </c>
      <c r="H1462" s="53">
        <f>H1463</f>
        <v>129649.23535914</v>
      </c>
      <c r="I1462" s="53">
        <f>H1462/D1462*100</f>
        <v>109.89999999999999</v>
      </c>
      <c r="J1462" s="53">
        <f>J1463</f>
        <v>153508.09147518818</v>
      </c>
      <c r="K1462" s="53">
        <f>K1463</f>
        <v>149036.98201474579</v>
      </c>
      <c r="L1462" s="53">
        <f>K1462/G1462*100</f>
        <v>112.7</v>
      </c>
      <c r="M1462" s="53">
        <f>M1463</f>
        <v>173924.66764138822</v>
      </c>
      <c r="N1462" s="53">
        <f>N1463</f>
        <v>168858.90062270701</v>
      </c>
      <c r="O1462" s="53">
        <f>N1462/J1462*100</f>
        <v>110.00000000000001</v>
      </c>
    </row>
    <row r="1463" spans="1:15" ht="30" customHeight="1">
      <c r="A1463" s="54" t="s">
        <v>1464</v>
      </c>
      <c r="B1463" s="55">
        <v>95378</v>
      </c>
      <c r="C1463" s="55">
        <v>125.9</v>
      </c>
      <c r="D1463" s="57">
        <f>E1463*101.8/100</f>
        <v>117970.18686</v>
      </c>
      <c r="E1463" s="57">
        <f>B1463*F1463/100</f>
        <v>115884.27</v>
      </c>
      <c r="F1463" s="57">
        <v>121.5</v>
      </c>
      <c r="G1463" s="57">
        <f>H1463*102/100</f>
        <v>132242.2200663228</v>
      </c>
      <c r="H1463" s="57">
        <f>D1463*I1463/100</f>
        <v>129649.23535914</v>
      </c>
      <c r="I1463" s="57">
        <v>109.9</v>
      </c>
      <c r="J1463" s="57">
        <f>K1463*103/100</f>
        <v>153508.09147518818</v>
      </c>
      <c r="K1463" s="57">
        <f>G1463*L1463/100</f>
        <v>149036.98201474579</v>
      </c>
      <c r="L1463" s="57">
        <v>112.7</v>
      </c>
      <c r="M1463" s="57">
        <f>N1463*103/100</f>
        <v>173924.66764138822</v>
      </c>
      <c r="N1463" s="57">
        <f>J1463*O1463/100</f>
        <v>168858.90062270701</v>
      </c>
      <c r="O1463" s="57">
        <v>110</v>
      </c>
    </row>
    <row r="1464" spans="1:15" ht="24.75" customHeight="1">
      <c r="A1464" s="684" t="s">
        <v>1465</v>
      </c>
      <c r="B1464" s="685"/>
      <c r="C1464" s="685"/>
      <c r="D1464" s="685"/>
      <c r="E1464" s="685"/>
      <c r="F1464" s="685"/>
      <c r="G1464" s="685"/>
      <c r="H1464" s="685"/>
      <c r="I1464" s="685"/>
      <c r="J1464" s="685"/>
      <c r="K1464" s="685"/>
      <c r="L1464" s="685"/>
      <c r="M1464" s="685"/>
      <c r="N1464" s="685"/>
      <c r="O1464" s="686"/>
    </row>
    <row r="1465" spans="1:15" ht="18" customHeight="1">
      <c r="A1465" s="51" t="s">
        <v>58</v>
      </c>
      <c r="B1465" s="52">
        <v>2266077.1</v>
      </c>
      <c r="C1465" s="52">
        <v>120.9</v>
      </c>
      <c r="D1465" s="53">
        <f>SUM(D1466:D1484)</f>
        <v>2827976.0312193558</v>
      </c>
      <c r="E1465" s="53">
        <f>SUM(E1466:E1484)</f>
        <v>2777972.5257557528</v>
      </c>
      <c r="F1465" s="53">
        <f>E1465/B1465*100</f>
        <v>122.58949731921092</v>
      </c>
      <c r="G1465" s="53">
        <f>SUM(G1466:G1484)</f>
        <v>3202164.0910633388</v>
      </c>
      <c r="H1465" s="53">
        <f>SUM(H1466:H1484)</f>
        <v>3139376.5598660195</v>
      </c>
      <c r="I1465" s="53">
        <f>H1465/D1465*100</f>
        <v>111.0114274381737</v>
      </c>
      <c r="J1465" s="53">
        <f>SUM(J1466:J1484)</f>
        <v>3624706.696255431</v>
      </c>
      <c r="K1465" s="53">
        <f>SUM(K1466:K1484)</f>
        <v>3519132.7148110978</v>
      </c>
      <c r="L1465" s="53">
        <f>K1465/G1465*100</f>
        <v>109.89857529888494</v>
      </c>
      <c r="M1465" s="53">
        <f>SUM(M1466:M1484)</f>
        <v>4083585.6628057077</v>
      </c>
      <c r="N1465" s="53">
        <f>SUM(N1466:N1484)</f>
        <v>3964646.2745686481</v>
      </c>
      <c r="O1465" s="53">
        <f>N1465/J1465*100</f>
        <v>109.3784023591315</v>
      </c>
    </row>
    <row r="1466" spans="1:15" ht="43.5" customHeight="1">
      <c r="A1466" s="54" t="s">
        <v>1466</v>
      </c>
      <c r="B1466" s="56">
        <v>263010</v>
      </c>
      <c r="C1466" s="56">
        <v>135</v>
      </c>
      <c r="D1466" s="57">
        <f t="shared" ref="D1466:D1484" si="303">E1466*101.8/100</f>
        <v>313260.69059999997</v>
      </c>
      <c r="E1466" s="57">
        <f t="shared" ref="E1466:E1484" si="304">B1466*F1466/100</f>
        <v>307721.7</v>
      </c>
      <c r="F1466" s="57">
        <v>117</v>
      </c>
      <c r="G1466" s="57">
        <f t="shared" ref="G1466:G1484" si="305">H1466*102/100</f>
        <v>367454.79007380002</v>
      </c>
      <c r="H1466" s="57">
        <f t="shared" ref="H1466:H1484" si="306">D1466*I1466/100</f>
        <v>360249.79418999999</v>
      </c>
      <c r="I1466" s="57">
        <v>115</v>
      </c>
      <c r="J1466" s="57">
        <f t="shared" ref="J1466:J1484" si="307">K1466*103/100</f>
        <v>416326.27715361543</v>
      </c>
      <c r="K1466" s="57">
        <f t="shared" ref="K1466:K1484" si="308">G1466*L1466/100</f>
        <v>404200.26908118004</v>
      </c>
      <c r="L1466" s="57">
        <f t="shared" ref="L1466:L1484" si="309">L53</f>
        <v>110</v>
      </c>
      <c r="M1466" s="57">
        <f t="shared" ref="M1466:M1484" si="310">N1466*103/100</f>
        <v>466980.69529489585</v>
      </c>
      <c r="N1466" s="57">
        <f t="shared" ref="N1466:N1484" si="311">J1466*O1466/100</f>
        <v>453379.31582028721</v>
      </c>
      <c r="O1466" s="57">
        <f t="shared" ref="O1466:O1484" si="312">O53</f>
        <v>108.9</v>
      </c>
    </row>
    <row r="1467" spans="1:15" ht="44.25" customHeight="1">
      <c r="A1467" s="54" t="s">
        <v>1467</v>
      </c>
      <c r="B1467" s="56">
        <v>186614.2</v>
      </c>
      <c r="C1467" s="56">
        <v>149.4</v>
      </c>
      <c r="D1467" s="57">
        <f t="shared" si="303"/>
        <v>234616.97066600004</v>
      </c>
      <c r="E1467" s="57">
        <f t="shared" si="304"/>
        <v>230468.53700000004</v>
      </c>
      <c r="F1467" s="57">
        <f t="shared" ref="F1467:F1481" si="313">F797</f>
        <v>123.5</v>
      </c>
      <c r="G1467" s="57">
        <f t="shared" si="305"/>
        <v>268026.42728883843</v>
      </c>
      <c r="H1467" s="57">
        <f t="shared" si="306"/>
        <v>262771.00714592001</v>
      </c>
      <c r="I1467" s="57">
        <v>112</v>
      </c>
      <c r="J1467" s="57">
        <f t="shared" si="307"/>
        <v>305054.27821879147</v>
      </c>
      <c r="K1467" s="57">
        <f t="shared" si="308"/>
        <v>296169.20215416647</v>
      </c>
      <c r="L1467" s="57">
        <f t="shared" si="309"/>
        <v>110.5</v>
      </c>
      <c r="M1467" s="57">
        <f t="shared" si="310"/>
        <v>341227.61452997575</v>
      </c>
      <c r="N1467" s="57">
        <f t="shared" si="311"/>
        <v>331288.94614560751</v>
      </c>
      <c r="O1467" s="57">
        <f t="shared" si="312"/>
        <v>108.6</v>
      </c>
    </row>
    <row r="1468" spans="1:15" ht="43.5" customHeight="1">
      <c r="A1468" s="54" t="s">
        <v>1468</v>
      </c>
      <c r="B1468" s="56">
        <v>52966</v>
      </c>
      <c r="C1468" s="56">
        <v>126.3</v>
      </c>
      <c r="D1468" s="57">
        <f t="shared" si="303"/>
        <v>66051.2503</v>
      </c>
      <c r="E1468" s="57">
        <f t="shared" si="304"/>
        <v>64883.35</v>
      </c>
      <c r="F1468" s="57">
        <f t="shared" si="313"/>
        <v>122.5</v>
      </c>
      <c r="G1468" s="57">
        <f t="shared" si="305"/>
        <v>74446.36421313</v>
      </c>
      <c r="H1468" s="57">
        <f t="shared" si="306"/>
        <v>72986.631581499998</v>
      </c>
      <c r="I1468" s="57">
        <f t="shared" ref="I1468:I1480" si="314">I503</f>
        <v>110.5</v>
      </c>
      <c r="J1468" s="57">
        <f t="shared" si="307"/>
        <v>84117.691388057719</v>
      </c>
      <c r="K1468" s="57">
        <f t="shared" si="308"/>
        <v>81667.661541803609</v>
      </c>
      <c r="L1468" s="57">
        <f t="shared" si="309"/>
        <v>109.7</v>
      </c>
      <c r="M1468" s="57">
        <f t="shared" si="310"/>
        <v>94785.497009891202</v>
      </c>
      <c r="N1468" s="57">
        <f t="shared" si="311"/>
        <v>92024.754378535144</v>
      </c>
      <c r="O1468" s="57">
        <f t="shared" si="312"/>
        <v>109.4</v>
      </c>
    </row>
    <row r="1469" spans="1:15" ht="43.5" customHeight="1">
      <c r="A1469" s="54" t="s">
        <v>1469</v>
      </c>
      <c r="B1469" s="56">
        <v>39110.300000000003</v>
      </c>
      <c r="C1469" s="56">
        <v>120.5</v>
      </c>
      <c r="D1469" s="57">
        <f t="shared" si="303"/>
        <v>50205.8138894</v>
      </c>
      <c r="E1469" s="57">
        <f t="shared" si="304"/>
        <v>49318.088300000003</v>
      </c>
      <c r="F1469" s="57">
        <f t="shared" si="313"/>
        <v>126.1</v>
      </c>
      <c r="G1469" s="57">
        <f t="shared" si="305"/>
        <v>56074.873533070873</v>
      </c>
      <c r="H1469" s="57">
        <f t="shared" si="306"/>
        <v>54975.366208893007</v>
      </c>
      <c r="I1469" s="57">
        <v>109.5</v>
      </c>
      <c r="J1469" s="57">
        <f t="shared" si="307"/>
        <v>62897.503395839602</v>
      </c>
      <c r="K1469" s="57">
        <f t="shared" si="308"/>
        <v>61065.53727751418</v>
      </c>
      <c r="L1469" s="57">
        <f t="shared" si="309"/>
        <v>108.9</v>
      </c>
      <c r="M1469" s="57">
        <f t="shared" si="310"/>
        <v>71262.871347486274</v>
      </c>
      <c r="N1469" s="57">
        <f t="shared" si="311"/>
        <v>69187.253735423568</v>
      </c>
      <c r="O1469" s="57">
        <f t="shared" si="312"/>
        <v>110</v>
      </c>
    </row>
    <row r="1470" spans="1:15" ht="43.5" customHeight="1">
      <c r="A1470" s="54" t="s">
        <v>1470</v>
      </c>
      <c r="B1470" s="56">
        <v>50276.9</v>
      </c>
      <c r="C1470" s="56">
        <v>126.5</v>
      </c>
      <c r="D1470" s="57">
        <f t="shared" si="303"/>
        <v>63721.445828999997</v>
      </c>
      <c r="E1470" s="57">
        <f t="shared" si="304"/>
        <v>62594.7405</v>
      </c>
      <c r="F1470" s="57">
        <f t="shared" si="313"/>
        <v>124.5</v>
      </c>
      <c r="G1470" s="57">
        <f t="shared" si="305"/>
        <v>70780.507597936623</v>
      </c>
      <c r="H1470" s="57">
        <f t="shared" si="306"/>
        <v>69392.654507781001</v>
      </c>
      <c r="I1470" s="57">
        <v>108.9</v>
      </c>
      <c r="J1470" s="57">
        <f t="shared" si="307"/>
        <v>79173.660188899943</v>
      </c>
      <c r="K1470" s="57">
        <f t="shared" si="308"/>
        <v>76867.631251359169</v>
      </c>
      <c r="L1470" s="57">
        <f t="shared" si="309"/>
        <v>108.6</v>
      </c>
      <c r="M1470" s="57">
        <f t="shared" si="310"/>
        <v>90111.501343996468</v>
      </c>
      <c r="N1470" s="57">
        <f t="shared" si="311"/>
        <v>87486.894508734433</v>
      </c>
      <c r="O1470" s="57">
        <f t="shared" si="312"/>
        <v>110.5</v>
      </c>
    </row>
    <row r="1471" spans="1:15" ht="43.5" customHeight="1">
      <c r="A1471" s="54" t="s">
        <v>1471</v>
      </c>
      <c r="B1471" s="56">
        <v>128014</v>
      </c>
      <c r="C1471" s="56">
        <v>127.1</v>
      </c>
      <c r="D1471" s="57">
        <f t="shared" si="303"/>
        <v>158988.26744</v>
      </c>
      <c r="E1471" s="57">
        <f t="shared" si="304"/>
        <v>156177.07999999999</v>
      </c>
      <c r="F1471" s="57">
        <v>122</v>
      </c>
      <c r="G1471" s="57">
        <f t="shared" si="305"/>
        <v>186493.23770711996</v>
      </c>
      <c r="H1471" s="57">
        <f t="shared" si="306"/>
        <v>182836.50755599997</v>
      </c>
      <c r="I1471" s="57">
        <f t="shared" si="314"/>
        <v>115</v>
      </c>
      <c r="J1471" s="57">
        <f t="shared" si="307"/>
        <v>210144.31011313692</v>
      </c>
      <c r="K1471" s="57">
        <f t="shared" si="308"/>
        <v>204023.60205158923</v>
      </c>
      <c r="L1471" s="57">
        <f t="shared" si="309"/>
        <v>109.4</v>
      </c>
      <c r="M1471" s="57">
        <f t="shared" si="310"/>
        <v>237444.15743993453</v>
      </c>
      <c r="N1471" s="57">
        <f t="shared" si="311"/>
        <v>230528.30819411122</v>
      </c>
      <c r="O1471" s="57">
        <f t="shared" si="312"/>
        <v>109.7</v>
      </c>
    </row>
    <row r="1472" spans="1:15" ht="44.25" customHeight="1">
      <c r="A1472" s="54" t="s">
        <v>1472</v>
      </c>
      <c r="B1472" s="56">
        <v>52584.2</v>
      </c>
      <c r="C1472" s="56">
        <v>118.8</v>
      </c>
      <c r="D1472" s="57">
        <f t="shared" si="303"/>
        <v>67288.109509200003</v>
      </c>
      <c r="E1472" s="57">
        <f t="shared" si="304"/>
        <v>66098.339399999997</v>
      </c>
      <c r="F1472" s="57">
        <f t="shared" si="313"/>
        <v>125.7</v>
      </c>
      <c r="G1472" s="57">
        <f t="shared" si="305"/>
        <v>75497.25886932241</v>
      </c>
      <c r="H1472" s="57">
        <f t="shared" si="306"/>
        <v>74016.920460120004</v>
      </c>
      <c r="I1472" s="57">
        <f t="shared" si="314"/>
        <v>110</v>
      </c>
      <c r="J1472" s="57">
        <f t="shared" si="307"/>
        <v>85538.394298942294</v>
      </c>
      <c r="K1472" s="57">
        <f t="shared" si="308"/>
        <v>83046.984756254649</v>
      </c>
      <c r="L1472" s="57">
        <f t="shared" si="309"/>
        <v>110</v>
      </c>
      <c r="M1472" s="57">
        <f t="shared" si="310"/>
        <v>95945.850733294617</v>
      </c>
      <c r="N1472" s="57">
        <f t="shared" si="311"/>
        <v>93151.311391548166</v>
      </c>
      <c r="O1472" s="57">
        <f t="shared" si="312"/>
        <v>108.9</v>
      </c>
    </row>
    <row r="1473" spans="1:15" ht="43.5" customHeight="1">
      <c r="A1473" s="54" t="s">
        <v>1473</v>
      </c>
      <c r="B1473" s="56">
        <v>67017.3</v>
      </c>
      <c r="C1473" s="56">
        <v>124.6</v>
      </c>
      <c r="D1473" s="57">
        <f t="shared" si="303"/>
        <v>85484.185084199984</v>
      </c>
      <c r="E1473" s="57">
        <f t="shared" si="304"/>
        <v>83972.676899999991</v>
      </c>
      <c r="F1473" s="57">
        <f t="shared" si="313"/>
        <v>125.3</v>
      </c>
      <c r="G1473" s="57">
        <f t="shared" si="305"/>
        <v>97657.133040190063</v>
      </c>
      <c r="H1473" s="57">
        <f t="shared" si="306"/>
        <v>95742.287294303984</v>
      </c>
      <c r="I1473" s="57">
        <f t="shared" si="314"/>
        <v>112</v>
      </c>
      <c r="J1473" s="57">
        <f t="shared" si="307"/>
        <v>111148.46596969232</v>
      </c>
      <c r="K1473" s="57">
        <f t="shared" si="308"/>
        <v>107911.13200941002</v>
      </c>
      <c r="L1473" s="57">
        <f t="shared" si="309"/>
        <v>110.5</v>
      </c>
      <c r="M1473" s="57">
        <f t="shared" si="310"/>
        <v>124328.45106437843</v>
      </c>
      <c r="N1473" s="57">
        <f t="shared" si="311"/>
        <v>120707.23404308586</v>
      </c>
      <c r="O1473" s="57">
        <f t="shared" si="312"/>
        <v>108.6</v>
      </c>
    </row>
    <row r="1474" spans="1:15" ht="43.5" customHeight="1">
      <c r="A1474" s="54" t="s">
        <v>1474</v>
      </c>
      <c r="B1474" s="56">
        <v>12294.1</v>
      </c>
      <c r="C1474" s="56">
        <v>123.5</v>
      </c>
      <c r="D1474" s="57">
        <f t="shared" si="303"/>
        <v>15143.626498</v>
      </c>
      <c r="E1474" s="57">
        <f t="shared" si="304"/>
        <v>14875.861000000001</v>
      </c>
      <c r="F1474" s="57">
        <f t="shared" si="313"/>
        <v>121</v>
      </c>
      <c r="G1474" s="57">
        <f t="shared" si="305"/>
        <v>18535.798833552002</v>
      </c>
      <c r="H1474" s="57">
        <f t="shared" si="306"/>
        <v>18172.3517976</v>
      </c>
      <c r="I1474" s="57">
        <f t="shared" si="314"/>
        <v>120</v>
      </c>
      <c r="J1474" s="57">
        <f t="shared" si="307"/>
        <v>20943.784460018745</v>
      </c>
      <c r="K1474" s="57">
        <f t="shared" si="308"/>
        <v>20333.771320406548</v>
      </c>
      <c r="L1474" s="57">
        <f t="shared" si="309"/>
        <v>109.7</v>
      </c>
      <c r="M1474" s="57">
        <f t="shared" si="310"/>
        <v>23599.875205238321</v>
      </c>
      <c r="N1474" s="57">
        <f t="shared" si="311"/>
        <v>22912.500199260507</v>
      </c>
      <c r="O1474" s="57">
        <f t="shared" si="312"/>
        <v>109.4</v>
      </c>
    </row>
    <row r="1475" spans="1:15" ht="43.5" customHeight="1">
      <c r="A1475" s="54" t="s">
        <v>1475</v>
      </c>
      <c r="B1475" s="56">
        <v>88528</v>
      </c>
      <c r="C1475" s="56">
        <v>137.6</v>
      </c>
      <c r="D1475" s="57">
        <f t="shared" si="303"/>
        <v>118960.38528</v>
      </c>
      <c r="E1475" s="57">
        <f t="shared" si="304"/>
        <v>116856.96000000001</v>
      </c>
      <c r="F1475" s="57">
        <f t="shared" si="313"/>
        <v>132</v>
      </c>
      <c r="G1475" s="57">
        <f t="shared" si="305"/>
        <v>133473.55228415999</v>
      </c>
      <c r="H1475" s="57">
        <f t="shared" si="306"/>
        <v>130856.42380799999</v>
      </c>
      <c r="I1475" s="57">
        <f t="shared" si="314"/>
        <v>110</v>
      </c>
      <c r="J1475" s="57">
        <f t="shared" si="307"/>
        <v>151225.53473795325</v>
      </c>
      <c r="K1475" s="57">
        <f t="shared" si="308"/>
        <v>146820.90751257597</v>
      </c>
      <c r="L1475" s="57">
        <f t="shared" si="309"/>
        <v>110</v>
      </c>
      <c r="M1475" s="57">
        <f t="shared" si="310"/>
        <v>168846.33404561959</v>
      </c>
      <c r="N1475" s="57">
        <f t="shared" si="311"/>
        <v>163928.47965594134</v>
      </c>
      <c r="O1475" s="57">
        <f t="shared" si="312"/>
        <v>108.4</v>
      </c>
    </row>
    <row r="1476" spans="1:15" ht="43.5" customHeight="1">
      <c r="A1476" s="54" t="s">
        <v>1476</v>
      </c>
      <c r="B1476" s="56">
        <v>8826</v>
      </c>
      <c r="C1476" s="56">
        <v>178.3</v>
      </c>
      <c r="D1476" s="57">
        <f t="shared" si="303"/>
        <v>10691.992920000001</v>
      </c>
      <c r="E1476" s="57">
        <f t="shared" si="304"/>
        <v>10502.94</v>
      </c>
      <c r="F1476" s="57">
        <f t="shared" si="313"/>
        <v>119</v>
      </c>
      <c r="G1476" s="57">
        <f t="shared" si="305"/>
        <v>11963.6985579048</v>
      </c>
      <c r="H1476" s="57">
        <f t="shared" si="306"/>
        <v>11729.11623324</v>
      </c>
      <c r="I1476" s="57">
        <f t="shared" si="314"/>
        <v>109.7</v>
      </c>
      <c r="J1476" s="57">
        <f t="shared" si="307"/>
        <v>13616.483513679348</v>
      </c>
      <c r="K1476" s="57">
        <f t="shared" si="308"/>
        <v>13219.886906484804</v>
      </c>
      <c r="L1476" s="57">
        <f t="shared" si="309"/>
        <v>110.5</v>
      </c>
      <c r="M1476" s="57">
        <f t="shared" si="310"/>
        <v>15217.101150712357</v>
      </c>
      <c r="N1476" s="57">
        <f t="shared" si="311"/>
        <v>14773.884612342094</v>
      </c>
      <c r="O1476" s="57">
        <f t="shared" si="312"/>
        <v>108.5</v>
      </c>
    </row>
    <row r="1477" spans="1:15" ht="43.5" customHeight="1">
      <c r="A1477" s="54" t="s">
        <v>1477</v>
      </c>
      <c r="B1477" s="56">
        <v>71366</v>
      </c>
      <c r="C1477" s="56">
        <v>128.30000000000001</v>
      </c>
      <c r="D1477" s="57">
        <f t="shared" si="303"/>
        <v>88633.717359999995</v>
      </c>
      <c r="E1477" s="57">
        <f t="shared" si="304"/>
        <v>87066.52</v>
      </c>
      <c r="F1477" s="57">
        <v>122</v>
      </c>
      <c r="G1477" s="57">
        <f t="shared" si="305"/>
        <v>98452.560569140813</v>
      </c>
      <c r="H1477" s="57">
        <f t="shared" si="306"/>
        <v>96522.118205040009</v>
      </c>
      <c r="I1477" s="57">
        <f t="shared" si="314"/>
        <v>108.9</v>
      </c>
      <c r="J1477" s="57">
        <f t="shared" si="307"/>
        <v>111242.5327126779</v>
      </c>
      <c r="K1477" s="57">
        <f t="shared" si="308"/>
        <v>108002.45894434748</v>
      </c>
      <c r="L1477" s="57">
        <f t="shared" si="309"/>
        <v>109.7</v>
      </c>
      <c r="M1477" s="57">
        <f t="shared" si="310"/>
        <v>125923.20975477001</v>
      </c>
      <c r="N1477" s="57">
        <f t="shared" si="311"/>
        <v>122255.54345123302</v>
      </c>
      <c r="O1477" s="57">
        <f t="shared" si="312"/>
        <v>109.9</v>
      </c>
    </row>
    <row r="1478" spans="1:15" ht="44.25" customHeight="1">
      <c r="A1478" s="54" t="s">
        <v>1478</v>
      </c>
      <c r="B1478" s="56">
        <v>52137</v>
      </c>
      <c r="C1478" s="56">
        <v>125.3</v>
      </c>
      <c r="D1478" s="57">
        <f t="shared" si="303"/>
        <v>64085.506303356327</v>
      </c>
      <c r="E1478" s="57">
        <f t="shared" si="304"/>
        <v>62952.363755752776</v>
      </c>
      <c r="F1478" s="57">
        <f t="shared" si="313"/>
        <v>120.74412366601987</v>
      </c>
      <c r="G1478" s="57">
        <f t="shared" si="305"/>
        <v>70988.797042353865</v>
      </c>
      <c r="H1478" s="57">
        <f t="shared" si="306"/>
        <v>69596.859845444968</v>
      </c>
      <c r="I1478" s="57">
        <f t="shared" si="314"/>
        <v>108.6</v>
      </c>
      <c r="J1478" s="57">
        <f t="shared" si="307"/>
        <v>79626.003978497058</v>
      </c>
      <c r="K1478" s="57">
        <f t="shared" si="308"/>
        <v>77306.79997912336</v>
      </c>
      <c r="L1478" s="57">
        <f t="shared" si="309"/>
        <v>108.9</v>
      </c>
      <c r="M1478" s="57">
        <f t="shared" si="310"/>
        <v>89970.218155343624</v>
      </c>
      <c r="N1478" s="57">
        <f t="shared" si="311"/>
        <v>87349.726364411283</v>
      </c>
      <c r="O1478" s="57">
        <f t="shared" si="312"/>
        <v>109.7</v>
      </c>
    </row>
    <row r="1479" spans="1:15" ht="43.5" customHeight="1">
      <c r="A1479" s="54" t="s">
        <v>1479</v>
      </c>
      <c r="B1479" s="56">
        <v>287175.40000000002</v>
      </c>
      <c r="C1479" s="56">
        <v>116.5</v>
      </c>
      <c r="D1479" s="57">
        <f t="shared" si="303"/>
        <v>364261.3182712</v>
      </c>
      <c r="E1479" s="57">
        <f t="shared" si="304"/>
        <v>357820.54840000003</v>
      </c>
      <c r="F1479" s="57">
        <f t="shared" si="313"/>
        <v>124.6</v>
      </c>
      <c r="G1479" s="57">
        <f t="shared" si="305"/>
        <v>408701.19910028647</v>
      </c>
      <c r="H1479" s="57">
        <f t="shared" si="306"/>
        <v>400687.45009832003</v>
      </c>
      <c r="I1479" s="57">
        <v>110</v>
      </c>
      <c r="J1479" s="57">
        <f t="shared" si="307"/>
        <v>457164.98728959839</v>
      </c>
      <c r="K1479" s="57">
        <f t="shared" si="308"/>
        <v>443849.50222291105</v>
      </c>
      <c r="L1479" s="57">
        <f t="shared" si="309"/>
        <v>108.6</v>
      </c>
      <c r="M1479" s="57">
        <f t="shared" si="310"/>
        <v>512788.25129312382</v>
      </c>
      <c r="N1479" s="57">
        <f t="shared" si="311"/>
        <v>497852.67115837266</v>
      </c>
      <c r="O1479" s="57">
        <f t="shared" si="312"/>
        <v>108.9</v>
      </c>
    </row>
    <row r="1480" spans="1:15" ht="43.5" customHeight="1">
      <c r="A1480" s="54" t="s">
        <v>1480</v>
      </c>
      <c r="B1480" s="56">
        <v>1801.5</v>
      </c>
      <c r="C1480" s="56">
        <v>102.3</v>
      </c>
      <c r="D1480" s="57">
        <f t="shared" si="303"/>
        <v>2264.8998449999999</v>
      </c>
      <c r="E1480" s="57">
        <f t="shared" si="304"/>
        <v>2224.8525</v>
      </c>
      <c r="F1480" s="57">
        <f t="shared" si="313"/>
        <v>123.5</v>
      </c>
      <c r="G1480" s="57">
        <f t="shared" si="305"/>
        <v>2541.2176260900001</v>
      </c>
      <c r="H1480" s="57">
        <f t="shared" si="306"/>
        <v>2491.3898294999999</v>
      </c>
      <c r="I1480" s="57">
        <f t="shared" si="314"/>
        <v>110</v>
      </c>
      <c r="J1480" s="57">
        <f t="shared" si="307"/>
        <v>2863.4948454307341</v>
      </c>
      <c r="K1480" s="57">
        <f t="shared" si="308"/>
        <v>2780.0920829424599</v>
      </c>
      <c r="L1480" s="57">
        <f t="shared" si="309"/>
        <v>109.4</v>
      </c>
      <c r="M1480" s="57">
        <f t="shared" si="310"/>
        <v>3203.0480642019102</v>
      </c>
      <c r="N1480" s="57">
        <f t="shared" si="311"/>
        <v>3109.7554021377769</v>
      </c>
      <c r="O1480" s="57">
        <f t="shared" si="312"/>
        <v>108.6</v>
      </c>
    </row>
    <row r="1481" spans="1:15" ht="18" customHeight="1">
      <c r="A1481" s="54" t="s">
        <v>1481</v>
      </c>
      <c r="B1481" s="56">
        <v>189187</v>
      </c>
      <c r="C1481" s="56">
        <v>73.099999999999994</v>
      </c>
      <c r="D1481" s="57">
        <f t="shared" si="303"/>
        <v>235925.64835</v>
      </c>
      <c r="E1481" s="57">
        <f t="shared" si="304"/>
        <v>231754.07500000001</v>
      </c>
      <c r="F1481" s="57">
        <f t="shared" si="313"/>
        <v>122.5</v>
      </c>
      <c r="G1481" s="57">
        <f t="shared" si="305"/>
        <v>264708.57744869997</v>
      </c>
      <c r="H1481" s="57">
        <f t="shared" si="306"/>
        <v>259518.213185</v>
      </c>
      <c r="I1481" s="57">
        <f>I501</f>
        <v>110</v>
      </c>
      <c r="J1481" s="57">
        <f t="shared" si="307"/>
        <v>299914.81824937707</v>
      </c>
      <c r="K1481" s="57">
        <f t="shared" si="308"/>
        <v>291179.43519356998</v>
      </c>
      <c r="L1481" s="57">
        <f t="shared" si="309"/>
        <v>110</v>
      </c>
      <c r="M1481" s="57">
        <f t="shared" si="310"/>
        <v>337950.01549976313</v>
      </c>
      <c r="N1481" s="57">
        <f t="shared" si="311"/>
        <v>328106.81116481853</v>
      </c>
      <c r="O1481" s="57">
        <f t="shared" si="312"/>
        <v>109.4</v>
      </c>
    </row>
    <row r="1482" spans="1:15" ht="43.5" customHeight="1">
      <c r="A1482" s="54" t="s">
        <v>1482</v>
      </c>
      <c r="B1482" s="56">
        <v>112167.9</v>
      </c>
      <c r="C1482" s="56">
        <v>125.2</v>
      </c>
      <c r="D1482" s="57">
        <f t="shared" si="303"/>
        <v>142733.65275000001</v>
      </c>
      <c r="E1482" s="57">
        <f t="shared" si="304"/>
        <v>140209.875</v>
      </c>
      <c r="F1482" s="57">
        <v>125</v>
      </c>
      <c r="G1482" s="57">
        <f t="shared" si="305"/>
        <v>160147.15838549999</v>
      </c>
      <c r="H1482" s="57">
        <f t="shared" si="306"/>
        <v>157007.018025</v>
      </c>
      <c r="I1482" s="57">
        <f>I502</f>
        <v>110</v>
      </c>
      <c r="J1482" s="57">
        <f t="shared" si="307"/>
        <v>182271.48831645687</v>
      </c>
      <c r="K1482" s="57">
        <f t="shared" si="308"/>
        <v>176962.61001597752</v>
      </c>
      <c r="L1482" s="57">
        <f t="shared" si="309"/>
        <v>110.5</v>
      </c>
      <c r="M1482" s="57">
        <f t="shared" si="310"/>
        <v>206513.59626254567</v>
      </c>
      <c r="N1482" s="57">
        <f t="shared" si="311"/>
        <v>200498.63714810257</v>
      </c>
      <c r="O1482" s="57">
        <f t="shared" si="312"/>
        <v>110</v>
      </c>
    </row>
    <row r="1483" spans="1:15" ht="43.5" customHeight="1">
      <c r="A1483" s="54" t="s">
        <v>1483</v>
      </c>
      <c r="B1483" s="56">
        <v>187504</v>
      </c>
      <c r="C1483" s="56">
        <v>137.80000000000001</v>
      </c>
      <c r="D1483" s="57">
        <f t="shared" si="303"/>
        <v>229627.52361599999</v>
      </c>
      <c r="E1483" s="57">
        <f t="shared" si="304"/>
        <v>225567.31200000001</v>
      </c>
      <c r="F1483" s="57">
        <v>120.3</v>
      </c>
      <c r="G1483" s="57">
        <f t="shared" si="305"/>
        <v>258813.18186759361</v>
      </c>
      <c r="H1483" s="57">
        <f t="shared" si="306"/>
        <v>253738.41359568</v>
      </c>
      <c r="I1483" s="57">
        <f>I503</f>
        <v>110.5</v>
      </c>
      <c r="J1483" s="57">
        <f t="shared" si="307"/>
        <v>297233.99871583789</v>
      </c>
      <c r="K1483" s="57">
        <f t="shared" si="308"/>
        <v>288576.69778236689</v>
      </c>
      <c r="L1483" s="57">
        <f t="shared" si="309"/>
        <v>111.5</v>
      </c>
      <c r="M1483" s="57">
        <f t="shared" si="310"/>
        <v>338296.87563843088</v>
      </c>
      <c r="N1483" s="57">
        <f t="shared" si="311"/>
        <v>328443.56858100084</v>
      </c>
      <c r="O1483" s="57">
        <f t="shared" si="312"/>
        <v>110.5</v>
      </c>
    </row>
    <row r="1484" spans="1:15" ht="30" customHeight="1">
      <c r="A1484" s="54" t="s">
        <v>1484</v>
      </c>
      <c r="B1484" s="56">
        <v>415497.3</v>
      </c>
      <c r="C1484" s="56">
        <v>124.8</v>
      </c>
      <c r="D1484" s="57">
        <f t="shared" si="303"/>
        <v>516031.02670799999</v>
      </c>
      <c r="E1484" s="57">
        <f t="shared" si="304"/>
        <v>506906.70600000001</v>
      </c>
      <c r="F1484" s="57">
        <v>122</v>
      </c>
      <c r="G1484" s="57">
        <f t="shared" si="305"/>
        <v>577407.75702464941</v>
      </c>
      <c r="H1484" s="57">
        <f t="shared" si="306"/>
        <v>566086.03629867593</v>
      </c>
      <c r="I1484" s="57">
        <f>I504</f>
        <v>109.7</v>
      </c>
      <c r="J1484" s="57">
        <f t="shared" si="307"/>
        <v>654202.98870892788</v>
      </c>
      <c r="K1484" s="57">
        <f t="shared" si="308"/>
        <v>635148.53272711439</v>
      </c>
      <c r="L1484" s="57">
        <f t="shared" si="309"/>
        <v>110</v>
      </c>
      <c r="M1484" s="57">
        <f t="shared" si="310"/>
        <v>739190.49897210475</v>
      </c>
      <c r="N1484" s="57">
        <f t="shared" si="311"/>
        <v>717660.67861369392</v>
      </c>
      <c r="O1484" s="57">
        <f t="shared" si="312"/>
        <v>109.7</v>
      </c>
    </row>
    <row r="1485" spans="1:15" ht="25.5" customHeight="1">
      <c r="A1485" s="684" t="s">
        <v>1485</v>
      </c>
      <c r="B1485" s="685"/>
      <c r="C1485" s="685"/>
      <c r="D1485" s="685"/>
      <c r="E1485" s="685"/>
      <c r="F1485" s="685"/>
      <c r="G1485" s="685"/>
      <c r="H1485" s="685"/>
      <c r="I1485" s="685"/>
      <c r="J1485" s="685"/>
      <c r="K1485" s="685"/>
      <c r="L1485" s="685"/>
      <c r="M1485" s="685"/>
      <c r="N1485" s="685"/>
      <c r="O1485" s="686"/>
    </row>
    <row r="1486" spans="1:15" ht="18" customHeight="1">
      <c r="A1486" s="51" t="s">
        <v>58</v>
      </c>
      <c r="B1486" s="59"/>
      <c r="C1486" s="59"/>
      <c r="D1486" s="62"/>
      <c r="E1486" s="62"/>
      <c r="F1486" s="62"/>
      <c r="G1486" s="62"/>
      <c r="H1486" s="62"/>
      <c r="I1486" s="62"/>
      <c r="J1486" s="62"/>
      <c r="K1486" s="62"/>
      <c r="L1486" s="62"/>
      <c r="M1486" s="62"/>
      <c r="N1486" s="62"/>
      <c r="O1486" s="62"/>
    </row>
    <row r="1487" spans="1:15" ht="18" customHeight="1">
      <c r="A1487" s="63"/>
      <c r="B1487" s="64"/>
      <c r="C1487" s="64"/>
      <c r="D1487" s="62"/>
      <c r="E1487" s="62"/>
      <c r="F1487" s="62"/>
      <c r="G1487" s="62"/>
      <c r="H1487" s="62"/>
      <c r="I1487" s="62"/>
      <c r="J1487" s="62"/>
      <c r="K1487" s="62"/>
      <c r="L1487" s="62"/>
      <c r="M1487" s="62"/>
      <c r="N1487" s="62"/>
      <c r="O1487" s="62"/>
    </row>
    <row r="1488" spans="1:15" ht="24.75" customHeight="1">
      <c r="A1488" s="684" t="s">
        <v>1486</v>
      </c>
      <c r="B1488" s="685"/>
      <c r="C1488" s="685"/>
      <c r="D1488" s="685"/>
      <c r="E1488" s="685"/>
      <c r="F1488" s="685"/>
      <c r="G1488" s="685"/>
      <c r="H1488" s="685"/>
      <c r="I1488" s="685"/>
      <c r="J1488" s="685"/>
      <c r="K1488" s="685"/>
      <c r="L1488" s="685"/>
      <c r="M1488" s="685"/>
      <c r="N1488" s="685"/>
      <c r="O1488" s="686"/>
    </row>
    <row r="1489" spans="1:15" ht="18" customHeight="1">
      <c r="A1489" s="51" t="s">
        <v>58</v>
      </c>
      <c r="B1489" s="59"/>
      <c r="C1489" s="59"/>
      <c r="D1489" s="62"/>
      <c r="E1489" s="62"/>
      <c r="F1489" s="62"/>
      <c r="G1489" s="62"/>
      <c r="H1489" s="62"/>
      <c r="I1489" s="62"/>
      <c r="J1489" s="62"/>
      <c r="K1489" s="62"/>
      <c r="L1489" s="62"/>
      <c r="M1489" s="62"/>
      <c r="N1489" s="62"/>
      <c r="O1489" s="62"/>
    </row>
    <row r="1490" spans="1:15" ht="18" customHeight="1">
      <c r="A1490" s="63"/>
      <c r="B1490" s="64"/>
      <c r="C1490" s="64"/>
      <c r="D1490" s="62"/>
      <c r="E1490" s="62"/>
      <c r="F1490" s="62"/>
      <c r="G1490" s="62"/>
      <c r="H1490" s="62"/>
      <c r="I1490" s="62"/>
      <c r="J1490" s="62"/>
      <c r="K1490" s="62"/>
      <c r="L1490" s="62"/>
      <c r="M1490" s="62"/>
      <c r="N1490" s="62"/>
      <c r="O1490" s="62"/>
    </row>
    <row r="1491" spans="1:15" ht="25.5" customHeight="1">
      <c r="A1491" s="684" t="s">
        <v>1487</v>
      </c>
      <c r="B1491" s="685"/>
      <c r="C1491" s="685"/>
      <c r="D1491" s="685"/>
      <c r="E1491" s="685"/>
      <c r="F1491" s="685"/>
      <c r="G1491" s="685"/>
      <c r="H1491" s="685"/>
      <c r="I1491" s="685"/>
      <c r="J1491" s="685"/>
      <c r="K1491" s="685"/>
      <c r="L1491" s="685"/>
      <c r="M1491" s="685"/>
      <c r="N1491" s="685"/>
      <c r="O1491" s="686"/>
    </row>
    <row r="1492" spans="1:15" ht="18" customHeight="1">
      <c r="A1492" s="51" t="s">
        <v>58</v>
      </c>
      <c r="B1492" s="52">
        <v>134594.4</v>
      </c>
      <c r="C1492" s="52">
        <v>100.7</v>
      </c>
      <c r="D1492" s="53">
        <f>D1494+D1515+D1519+D1531</f>
        <v>168349.85513326665</v>
      </c>
      <c r="E1492" s="53">
        <f>E1494+E1515+E1519+E1531</f>
        <v>165373.1386377865</v>
      </c>
      <c r="F1492" s="53">
        <f>E1492/B1492*100</f>
        <v>122.86777060396756</v>
      </c>
      <c r="G1492" s="53">
        <f>G1494+G1515+G1519+G1531</f>
        <v>188352.26448386523</v>
      </c>
      <c r="H1492" s="53">
        <f>H1494+H1515+H1519+H1531</f>
        <v>183866.71706964617</v>
      </c>
      <c r="I1492" s="53">
        <f>H1492/E1492*100</f>
        <v>111.18293973507136</v>
      </c>
      <c r="J1492" s="53">
        <f>J1494+J1515+J1519+J1531</f>
        <v>213179.61550635353</v>
      </c>
      <c r="K1492" s="53">
        <f>K1494+K1515+K1519+K1531</f>
        <v>206970.50049160531</v>
      </c>
      <c r="L1492" s="53">
        <f>K1492/H1492*100</f>
        <v>112.56550603076671</v>
      </c>
      <c r="M1492" s="53">
        <f>M1494+M1515+M1519+M1531</f>
        <v>241670.63087065434</v>
      </c>
      <c r="N1492" s="53">
        <f>N1494+N1515+N1519+N1531</f>
        <v>234631.68045694596</v>
      </c>
      <c r="O1492" s="53">
        <f>N1492/K1492*100</f>
        <v>113.36479348488729</v>
      </c>
    </row>
    <row r="1493" spans="1:15" ht="25.5" customHeight="1">
      <c r="A1493" s="684" t="s">
        <v>1488</v>
      </c>
      <c r="B1493" s="685"/>
      <c r="C1493" s="685"/>
      <c r="D1493" s="685"/>
      <c r="E1493" s="685"/>
      <c r="F1493" s="685"/>
      <c r="G1493" s="685"/>
      <c r="H1493" s="685"/>
      <c r="I1493" s="685"/>
      <c r="J1493" s="685"/>
      <c r="K1493" s="685"/>
      <c r="L1493" s="685"/>
      <c r="M1493" s="685"/>
      <c r="N1493" s="685"/>
      <c r="O1493" s="686"/>
    </row>
    <row r="1494" spans="1:15" ht="18" customHeight="1">
      <c r="A1494" s="51" t="s">
        <v>58</v>
      </c>
      <c r="B1494" s="52">
        <v>74705.100000000006</v>
      </c>
      <c r="C1494" s="52">
        <v>128.4</v>
      </c>
      <c r="D1494" s="53">
        <f>SUM(D1495:D1513)</f>
        <v>93033.406712066659</v>
      </c>
      <c r="E1494" s="53">
        <f>SUM(E1495:E1513)</f>
        <v>91388.41523778651</v>
      </c>
      <c r="F1494" s="53">
        <f>E1494/B1494*100</f>
        <v>122.33223064795644</v>
      </c>
      <c r="G1494" s="53">
        <f>SUM(G1495:G1513)</f>
        <v>103770.93919238386</v>
      </c>
      <c r="H1494" s="53">
        <f>SUM(H1495:H1513)</f>
        <v>101736.21489449397</v>
      </c>
      <c r="I1494" s="53">
        <f>H1494/D1494*100</f>
        <v>109.35449801312987</v>
      </c>
      <c r="J1494" s="53">
        <f>SUM(J1495:J1513)</f>
        <v>117330.96020299563</v>
      </c>
      <c r="K1494" s="53">
        <f>SUM(K1495:K1513)</f>
        <v>113913.55359514136</v>
      </c>
      <c r="L1494" s="53">
        <f>K1494/G1494*100</f>
        <v>109.77404125056036</v>
      </c>
      <c r="M1494" s="53">
        <f>SUM(M1495:M1513)</f>
        <v>132189.3817957193</v>
      </c>
      <c r="N1494" s="53">
        <f>SUM(N1495:N1513)</f>
        <v>128339.20562691196</v>
      </c>
      <c r="O1494" s="53">
        <f>N1494/J1494*100</f>
        <v>109.38221711036103</v>
      </c>
    </row>
    <row r="1495" spans="1:15" ht="43.5" customHeight="1">
      <c r="A1495" s="54" t="s">
        <v>1489</v>
      </c>
      <c r="B1495" s="56">
        <v>899.8</v>
      </c>
      <c r="C1495" s="56">
        <v>251.3</v>
      </c>
      <c r="D1495" s="57">
        <f t="shared" ref="D1495:D1513" si="315">E1495*101.8/100</f>
        <v>1141.3315143999998</v>
      </c>
      <c r="E1495" s="57">
        <f t="shared" ref="E1495:E1513" si="316">B1495*F1495/100</f>
        <v>1121.1507999999999</v>
      </c>
      <c r="F1495" s="57">
        <f t="shared" ref="F1495:F1512" si="317">F796</f>
        <v>124.6</v>
      </c>
      <c r="G1495" s="57">
        <f t="shared" ref="G1495:G1513" si="318">H1495*102/100</f>
        <v>1273.5890102886719</v>
      </c>
      <c r="H1495" s="57">
        <f t="shared" ref="H1495:H1513" si="319">D1495*I1495/100</f>
        <v>1248.6166767535999</v>
      </c>
      <c r="I1495" s="57">
        <v>109.4</v>
      </c>
      <c r="J1495" s="57">
        <f t="shared" ref="J1495:J1513" si="320">K1495*103/100</f>
        <v>1442.9763486570653</v>
      </c>
      <c r="K1495" s="57">
        <f t="shared" ref="K1495:K1513" si="321">G1495*L1495/100</f>
        <v>1400.9479113175391</v>
      </c>
      <c r="L1495" s="57">
        <f t="shared" ref="L1495:L1513" si="322">L53</f>
        <v>110</v>
      </c>
      <c r="M1495" s="57">
        <f t="shared" ref="M1495:M1513" si="323">N1495*103/100</f>
        <v>1618.5432809981703</v>
      </c>
      <c r="N1495" s="57">
        <f t="shared" ref="N1495:N1513" si="324">J1495*O1495/100</f>
        <v>1571.4012436875441</v>
      </c>
      <c r="O1495" s="57">
        <f t="shared" ref="O1495:O1513" si="325">O53</f>
        <v>108.9</v>
      </c>
    </row>
    <row r="1496" spans="1:15" ht="43.5" customHeight="1">
      <c r="A1496" s="54" t="s">
        <v>1490</v>
      </c>
      <c r="B1496" s="56">
        <v>2299.4</v>
      </c>
      <c r="C1496" s="56">
        <v>134.4</v>
      </c>
      <c r="D1496" s="57">
        <f t="shared" si="315"/>
        <v>2890.8746619999997</v>
      </c>
      <c r="E1496" s="57">
        <f t="shared" si="316"/>
        <v>2839.759</v>
      </c>
      <c r="F1496" s="57">
        <f t="shared" si="317"/>
        <v>123.5</v>
      </c>
      <c r="G1496" s="57">
        <f t="shared" si="318"/>
        <v>3243.5613707639991</v>
      </c>
      <c r="H1496" s="57">
        <f t="shared" si="319"/>
        <v>3179.9621281999994</v>
      </c>
      <c r="I1496" s="57">
        <v>110</v>
      </c>
      <c r="J1496" s="57">
        <f t="shared" si="320"/>
        <v>3691.6593741350457</v>
      </c>
      <c r="K1496" s="57">
        <f t="shared" si="321"/>
        <v>3584.1353146942192</v>
      </c>
      <c r="L1496" s="57">
        <f t="shared" si="322"/>
        <v>110.5</v>
      </c>
      <c r="M1496" s="57">
        <f t="shared" si="323"/>
        <v>4129.4163427199792</v>
      </c>
      <c r="N1496" s="57">
        <f t="shared" si="324"/>
        <v>4009.1420803106594</v>
      </c>
      <c r="O1496" s="57">
        <f t="shared" si="325"/>
        <v>108.6</v>
      </c>
    </row>
    <row r="1497" spans="1:15" ht="30" customHeight="1">
      <c r="A1497" s="54" t="s">
        <v>1491</v>
      </c>
      <c r="B1497" s="56">
        <v>3943.6</v>
      </c>
      <c r="C1497" s="56">
        <v>109.2</v>
      </c>
      <c r="D1497" s="57">
        <f t="shared" si="315"/>
        <v>4917.8663799999995</v>
      </c>
      <c r="E1497" s="57">
        <f t="shared" si="316"/>
        <v>4830.91</v>
      </c>
      <c r="F1497" s="57">
        <f t="shared" si="317"/>
        <v>122.5</v>
      </c>
      <c r="G1497" s="57">
        <f t="shared" si="318"/>
        <v>5542.9271968979983</v>
      </c>
      <c r="H1497" s="57">
        <f t="shared" si="319"/>
        <v>5434.2423498999988</v>
      </c>
      <c r="I1497" s="57">
        <v>110.5</v>
      </c>
      <c r="J1497" s="57">
        <f t="shared" si="320"/>
        <v>6263.0088690470184</v>
      </c>
      <c r="K1497" s="57">
        <f t="shared" si="321"/>
        <v>6080.5911349971047</v>
      </c>
      <c r="L1497" s="57">
        <f t="shared" si="322"/>
        <v>109.7</v>
      </c>
      <c r="M1497" s="57">
        <f t="shared" si="323"/>
        <v>7057.2836538195606</v>
      </c>
      <c r="N1497" s="57">
        <f t="shared" si="324"/>
        <v>6851.7317027374384</v>
      </c>
      <c r="O1497" s="57">
        <f t="shared" si="325"/>
        <v>109.4</v>
      </c>
    </row>
    <row r="1498" spans="1:15" ht="43.5" customHeight="1">
      <c r="A1498" s="54" t="s">
        <v>1492</v>
      </c>
      <c r="B1498" s="56">
        <v>4601.3999999999996</v>
      </c>
      <c r="C1498" s="56">
        <v>96</v>
      </c>
      <c r="D1498" s="57">
        <f t="shared" si="315"/>
        <v>5906.8079771999992</v>
      </c>
      <c r="E1498" s="57">
        <f t="shared" si="316"/>
        <v>5802.3653999999988</v>
      </c>
      <c r="F1498" s="57">
        <f t="shared" si="317"/>
        <v>126.1</v>
      </c>
      <c r="G1498" s="57">
        <f t="shared" si="318"/>
        <v>6609.3637180081678</v>
      </c>
      <c r="H1498" s="57">
        <f t="shared" si="319"/>
        <v>6479.7683509883991</v>
      </c>
      <c r="I1498" s="57">
        <v>109.7</v>
      </c>
      <c r="J1498" s="57">
        <f t="shared" si="320"/>
        <v>7413.5250015782231</v>
      </c>
      <c r="K1498" s="57">
        <f t="shared" si="321"/>
        <v>7197.5970889108958</v>
      </c>
      <c r="L1498" s="57">
        <f t="shared" si="322"/>
        <v>108.9</v>
      </c>
      <c r="M1498" s="57">
        <f t="shared" si="323"/>
        <v>8399.5238267881268</v>
      </c>
      <c r="N1498" s="57">
        <f t="shared" si="324"/>
        <v>8154.8775017360458</v>
      </c>
      <c r="O1498" s="57">
        <f t="shared" si="325"/>
        <v>110</v>
      </c>
    </row>
    <row r="1499" spans="1:15" ht="18" customHeight="1">
      <c r="A1499" s="54" t="s">
        <v>1493</v>
      </c>
      <c r="B1499" s="56">
        <v>1255.4000000000001</v>
      </c>
      <c r="C1499" s="56">
        <v>101.4</v>
      </c>
      <c r="D1499" s="57">
        <f t="shared" si="315"/>
        <v>1591.1065140000001</v>
      </c>
      <c r="E1499" s="57">
        <f t="shared" si="316"/>
        <v>1562.9730000000002</v>
      </c>
      <c r="F1499" s="57">
        <f t="shared" si="317"/>
        <v>124.5</v>
      </c>
      <c r="G1499" s="57">
        <f t="shared" si="318"/>
        <v>1767.3692936209202</v>
      </c>
      <c r="H1499" s="57">
        <f t="shared" si="319"/>
        <v>1732.7149937460001</v>
      </c>
      <c r="I1499" s="57">
        <v>108.9</v>
      </c>
      <c r="J1499" s="57">
        <f t="shared" si="320"/>
        <v>1976.9439444584889</v>
      </c>
      <c r="K1499" s="57">
        <f t="shared" si="321"/>
        <v>1919.3630528723193</v>
      </c>
      <c r="L1499" s="57">
        <f t="shared" si="322"/>
        <v>108.6</v>
      </c>
      <c r="M1499" s="57">
        <f t="shared" si="323"/>
        <v>2250.058750385429</v>
      </c>
      <c r="N1499" s="57">
        <f t="shared" si="324"/>
        <v>2184.5230586266302</v>
      </c>
      <c r="O1499" s="57">
        <f t="shared" si="325"/>
        <v>110.5</v>
      </c>
    </row>
    <row r="1500" spans="1:15" ht="30" customHeight="1">
      <c r="A1500" s="54" t="s">
        <v>1494</v>
      </c>
      <c r="B1500" s="56">
        <v>23261.1</v>
      </c>
      <c r="C1500" s="56">
        <v>115</v>
      </c>
      <c r="D1500" s="57">
        <f t="shared" si="315"/>
        <v>28415.759759999997</v>
      </c>
      <c r="E1500" s="57">
        <f t="shared" si="316"/>
        <v>27913.32</v>
      </c>
      <c r="F1500" s="57">
        <v>120</v>
      </c>
      <c r="G1500" s="57">
        <f t="shared" si="318"/>
        <v>31476.705401347197</v>
      </c>
      <c r="H1500" s="57">
        <f t="shared" si="319"/>
        <v>30859.515099359996</v>
      </c>
      <c r="I1500" s="57">
        <v>108.6</v>
      </c>
      <c r="J1500" s="57">
        <f t="shared" si="320"/>
        <v>35468.581180346053</v>
      </c>
      <c r="K1500" s="57">
        <f t="shared" si="321"/>
        <v>34435.515709073836</v>
      </c>
      <c r="L1500" s="57">
        <f t="shared" si="322"/>
        <v>109.4</v>
      </c>
      <c r="M1500" s="57">
        <f t="shared" si="323"/>
        <v>40076.304561484816</v>
      </c>
      <c r="N1500" s="57">
        <f t="shared" si="324"/>
        <v>38909.033554839625</v>
      </c>
      <c r="O1500" s="57">
        <f t="shared" si="325"/>
        <v>109.7</v>
      </c>
    </row>
    <row r="1501" spans="1:15" ht="30" customHeight="1">
      <c r="A1501" s="54" t="s">
        <v>1495</v>
      </c>
      <c r="B1501" s="56">
        <v>7116.8</v>
      </c>
      <c r="C1501" s="56">
        <v>142.5</v>
      </c>
      <c r="D1501" s="57">
        <f t="shared" si="315"/>
        <v>9106.842316799999</v>
      </c>
      <c r="E1501" s="57">
        <f t="shared" si="316"/>
        <v>8945.8176000000003</v>
      </c>
      <c r="F1501" s="57">
        <f t="shared" si="317"/>
        <v>125.7</v>
      </c>
      <c r="G1501" s="57">
        <f t="shared" si="318"/>
        <v>10190.010141960191</v>
      </c>
      <c r="H1501" s="57">
        <f t="shared" si="319"/>
        <v>9990.2060215295987</v>
      </c>
      <c r="I1501" s="57">
        <v>109.7</v>
      </c>
      <c r="J1501" s="57">
        <f t="shared" si="320"/>
        <v>11545.281490840896</v>
      </c>
      <c r="K1501" s="57">
        <f t="shared" si="321"/>
        <v>11209.01115615621</v>
      </c>
      <c r="L1501" s="57">
        <f t="shared" si="322"/>
        <v>110</v>
      </c>
      <c r="M1501" s="57">
        <f t="shared" si="323"/>
        <v>12949.995889831509</v>
      </c>
      <c r="N1501" s="57">
        <f t="shared" si="324"/>
        <v>12572.811543525737</v>
      </c>
      <c r="O1501" s="57">
        <f t="shared" si="325"/>
        <v>108.9</v>
      </c>
    </row>
    <row r="1502" spans="1:15" ht="29.25" customHeight="1">
      <c r="A1502" s="54" t="s">
        <v>1496</v>
      </c>
      <c r="B1502" s="56">
        <v>1366</v>
      </c>
      <c r="C1502" s="56">
        <v>86.9</v>
      </c>
      <c r="D1502" s="57">
        <f t="shared" si="315"/>
        <v>1742.4067640000001</v>
      </c>
      <c r="E1502" s="57">
        <f t="shared" si="316"/>
        <v>1711.598</v>
      </c>
      <c r="F1502" s="57">
        <f t="shared" si="317"/>
        <v>125.3</v>
      </c>
      <c r="G1502" s="57">
        <f t="shared" si="318"/>
        <v>1935.4305853159201</v>
      </c>
      <c r="H1502" s="57">
        <f t="shared" si="319"/>
        <v>1897.4809659960001</v>
      </c>
      <c r="I1502" s="57">
        <v>108.9</v>
      </c>
      <c r="J1502" s="57">
        <f t="shared" si="320"/>
        <v>2202.8103206773144</v>
      </c>
      <c r="K1502" s="57">
        <f t="shared" si="321"/>
        <v>2138.6507967740918</v>
      </c>
      <c r="L1502" s="57">
        <f t="shared" si="322"/>
        <v>110.5</v>
      </c>
      <c r="M1502" s="57">
        <f t="shared" si="323"/>
        <v>2464.0195685032304</v>
      </c>
      <c r="N1502" s="57">
        <f t="shared" si="324"/>
        <v>2392.2520082555634</v>
      </c>
      <c r="O1502" s="57">
        <f t="shared" si="325"/>
        <v>108.6</v>
      </c>
    </row>
    <row r="1503" spans="1:15" ht="30" customHeight="1">
      <c r="A1503" s="54" t="s">
        <v>1497</v>
      </c>
      <c r="B1503" s="56">
        <v>1411</v>
      </c>
      <c r="C1503" s="56">
        <v>118.3</v>
      </c>
      <c r="D1503" s="57">
        <f t="shared" si="315"/>
        <v>1738.0415800000001</v>
      </c>
      <c r="E1503" s="57">
        <f t="shared" si="316"/>
        <v>1707.31</v>
      </c>
      <c r="F1503" s="57">
        <f t="shared" si="317"/>
        <v>121</v>
      </c>
      <c r="G1503" s="57">
        <f t="shared" si="318"/>
        <v>1925.2634189975997</v>
      </c>
      <c r="H1503" s="57">
        <f t="shared" si="319"/>
        <v>1887.5131558799999</v>
      </c>
      <c r="I1503" s="57">
        <v>108.6</v>
      </c>
      <c r="J1503" s="57">
        <f t="shared" si="320"/>
        <v>2175.3743897595782</v>
      </c>
      <c r="K1503" s="57">
        <f t="shared" si="321"/>
        <v>2112.013970640367</v>
      </c>
      <c r="L1503" s="57">
        <f t="shared" si="322"/>
        <v>109.7</v>
      </c>
      <c r="M1503" s="57">
        <f t="shared" si="323"/>
        <v>2451.2553698688885</v>
      </c>
      <c r="N1503" s="57">
        <f t="shared" si="324"/>
        <v>2379.859582396979</v>
      </c>
      <c r="O1503" s="57">
        <f t="shared" si="325"/>
        <v>109.4</v>
      </c>
    </row>
    <row r="1504" spans="1:15" ht="30" customHeight="1">
      <c r="A1504" s="54" t="s">
        <v>1498</v>
      </c>
      <c r="B1504" s="56">
        <v>2379.9</v>
      </c>
      <c r="C1504" s="56">
        <v>118.1</v>
      </c>
      <c r="D1504" s="57">
        <f t="shared" si="315"/>
        <v>3198.014424</v>
      </c>
      <c r="E1504" s="57">
        <f t="shared" si="316"/>
        <v>3141.4679999999998</v>
      </c>
      <c r="F1504" s="57">
        <f t="shared" si="317"/>
        <v>132</v>
      </c>
      <c r="G1504" s="57">
        <f t="shared" si="318"/>
        <v>3568.6003354531199</v>
      </c>
      <c r="H1504" s="57">
        <f t="shared" si="319"/>
        <v>3498.627779856</v>
      </c>
      <c r="I1504" s="57">
        <v>109.4</v>
      </c>
      <c r="J1504" s="57">
        <f t="shared" si="320"/>
        <v>4043.2241800683846</v>
      </c>
      <c r="K1504" s="57">
        <f t="shared" si="321"/>
        <v>3925.4603689984319</v>
      </c>
      <c r="L1504" s="57">
        <f t="shared" si="322"/>
        <v>110</v>
      </c>
      <c r="M1504" s="57">
        <f t="shared" si="323"/>
        <v>4514.3406615299518</v>
      </c>
      <c r="N1504" s="57">
        <f t="shared" si="324"/>
        <v>4382.8550111941286</v>
      </c>
      <c r="O1504" s="57">
        <f t="shared" si="325"/>
        <v>108.4</v>
      </c>
    </row>
    <row r="1505" spans="1:15" ht="30" customHeight="1">
      <c r="A1505" s="54" t="s">
        <v>1499</v>
      </c>
      <c r="B1505" s="56">
        <v>8850.7000000000007</v>
      </c>
      <c r="C1505" s="56">
        <v>131.30000000000001</v>
      </c>
      <c r="D1505" s="57">
        <f t="shared" si="315"/>
        <v>10721.914994000001</v>
      </c>
      <c r="E1505" s="57">
        <f t="shared" si="316"/>
        <v>10532.333000000001</v>
      </c>
      <c r="F1505" s="57">
        <f t="shared" si="317"/>
        <v>119</v>
      </c>
      <c r="G1505" s="57">
        <f t="shared" si="318"/>
        <v>11997.17956338636</v>
      </c>
      <c r="H1505" s="57">
        <f t="shared" si="319"/>
        <v>11761.940748418001</v>
      </c>
      <c r="I1505" s="57">
        <v>109.7</v>
      </c>
      <c r="J1505" s="57">
        <f t="shared" si="320"/>
        <v>13654.589920068185</v>
      </c>
      <c r="K1505" s="57">
        <f t="shared" si="321"/>
        <v>13256.883417541927</v>
      </c>
      <c r="L1505" s="57">
        <f t="shared" si="322"/>
        <v>110.5</v>
      </c>
      <c r="M1505" s="57">
        <f t="shared" si="323"/>
        <v>15259.686965172201</v>
      </c>
      <c r="N1505" s="57">
        <f t="shared" si="324"/>
        <v>14815.230063273981</v>
      </c>
      <c r="O1505" s="57">
        <f t="shared" si="325"/>
        <v>108.5</v>
      </c>
    </row>
    <row r="1506" spans="1:15" ht="30" customHeight="1">
      <c r="A1506" s="54" t="s">
        <v>1500</v>
      </c>
      <c r="B1506" s="56">
        <v>2918.3</v>
      </c>
      <c r="C1506" s="56">
        <v>114.8</v>
      </c>
      <c r="D1506" s="57">
        <f t="shared" si="315"/>
        <v>3624.4118680000001</v>
      </c>
      <c r="E1506" s="57">
        <f t="shared" si="316"/>
        <v>3560.3260000000005</v>
      </c>
      <c r="F1506" s="57">
        <v>122</v>
      </c>
      <c r="G1506" s="57">
        <f t="shared" si="318"/>
        <v>4025.9242147370405</v>
      </c>
      <c r="H1506" s="57">
        <f t="shared" si="319"/>
        <v>3946.9845242520005</v>
      </c>
      <c r="I1506" s="57">
        <v>108.9</v>
      </c>
      <c r="J1506" s="57">
        <f t="shared" si="320"/>
        <v>4548.9320294735298</v>
      </c>
      <c r="K1506" s="57">
        <f t="shared" si="321"/>
        <v>4416.4388635665337</v>
      </c>
      <c r="L1506" s="57">
        <f t="shared" si="322"/>
        <v>109.7</v>
      </c>
      <c r="M1506" s="57">
        <f t="shared" si="323"/>
        <v>5149.2545894031518</v>
      </c>
      <c r="N1506" s="57">
        <f t="shared" si="324"/>
        <v>4999.2763003914097</v>
      </c>
      <c r="O1506" s="57">
        <f t="shared" si="325"/>
        <v>109.9</v>
      </c>
    </row>
    <row r="1507" spans="1:15" ht="71.25" customHeight="1">
      <c r="A1507" s="54" t="s">
        <v>1501</v>
      </c>
      <c r="B1507" s="56">
        <v>334.6</v>
      </c>
      <c r="C1507" s="56">
        <v>109</v>
      </c>
      <c r="D1507" s="57">
        <f t="shared" si="315"/>
        <v>411.28201486665961</v>
      </c>
      <c r="E1507" s="57">
        <f t="shared" si="316"/>
        <v>404.00983778650254</v>
      </c>
      <c r="F1507" s="57">
        <f t="shared" si="317"/>
        <v>120.74412366601987</v>
      </c>
      <c r="G1507" s="57">
        <f t="shared" si="318"/>
        <v>455.58531350809614</v>
      </c>
      <c r="H1507" s="57">
        <f t="shared" si="319"/>
        <v>446.65226814519229</v>
      </c>
      <c r="I1507" s="57">
        <v>108.6</v>
      </c>
      <c r="J1507" s="57">
        <f t="shared" si="320"/>
        <v>511.01637860262616</v>
      </c>
      <c r="K1507" s="57">
        <f t="shared" si="321"/>
        <v>496.13240641031666</v>
      </c>
      <c r="L1507" s="57">
        <f t="shared" si="322"/>
        <v>108.9</v>
      </c>
      <c r="M1507" s="57">
        <f t="shared" si="323"/>
        <v>577.40251634689332</v>
      </c>
      <c r="N1507" s="57">
        <f t="shared" si="324"/>
        <v>560.5849673270809</v>
      </c>
      <c r="O1507" s="57">
        <f t="shared" si="325"/>
        <v>109.7</v>
      </c>
    </row>
    <row r="1508" spans="1:15" ht="67.5" customHeight="1">
      <c r="A1508" s="54" t="s">
        <v>1502</v>
      </c>
      <c r="B1508" s="56">
        <v>3665.6</v>
      </c>
      <c r="C1508" s="56">
        <v>112.1</v>
      </c>
      <c r="D1508" s="57">
        <f t="shared" si="315"/>
        <v>4649.5496767999994</v>
      </c>
      <c r="E1508" s="57">
        <f t="shared" si="316"/>
        <v>4567.3375999999998</v>
      </c>
      <c r="F1508" s="57">
        <f t="shared" si="317"/>
        <v>124.6</v>
      </c>
      <c r="G1508" s="57">
        <f t="shared" si="318"/>
        <v>5188.3394933475829</v>
      </c>
      <c r="H1508" s="57">
        <f t="shared" si="319"/>
        <v>5086.6073464191995</v>
      </c>
      <c r="I1508" s="57">
        <v>109.4</v>
      </c>
      <c r="J1508" s="57">
        <f t="shared" si="320"/>
        <v>5803.5727904687392</v>
      </c>
      <c r="K1508" s="57">
        <f t="shared" si="321"/>
        <v>5634.5366897754748</v>
      </c>
      <c r="L1508" s="57">
        <f t="shared" si="322"/>
        <v>108.6</v>
      </c>
      <c r="M1508" s="57">
        <f t="shared" si="323"/>
        <v>6509.6934918850711</v>
      </c>
      <c r="N1508" s="57">
        <f t="shared" si="324"/>
        <v>6320.090768820457</v>
      </c>
      <c r="O1508" s="57">
        <f t="shared" si="325"/>
        <v>108.9</v>
      </c>
    </row>
    <row r="1509" spans="1:15" ht="73.5" customHeight="1">
      <c r="A1509" s="54" t="s">
        <v>1503</v>
      </c>
      <c r="B1509" s="56">
        <v>1041.0999999999999</v>
      </c>
      <c r="C1509" s="56">
        <v>109.2</v>
      </c>
      <c r="D1509" s="57">
        <f t="shared" si="315"/>
        <v>1308.9021529999998</v>
      </c>
      <c r="E1509" s="57">
        <f t="shared" si="316"/>
        <v>1285.7584999999999</v>
      </c>
      <c r="F1509" s="57">
        <f t="shared" si="317"/>
        <v>123.5</v>
      </c>
      <c r="G1509" s="57">
        <f t="shared" si="318"/>
        <v>1468.588215666</v>
      </c>
      <c r="H1509" s="57">
        <f t="shared" si="319"/>
        <v>1439.7923682999999</v>
      </c>
      <c r="I1509" s="57">
        <v>110</v>
      </c>
      <c r="J1509" s="57">
        <f t="shared" si="320"/>
        <v>1654.8345731767622</v>
      </c>
      <c r="K1509" s="57">
        <f t="shared" si="321"/>
        <v>1606.635507938604</v>
      </c>
      <c r="L1509" s="57">
        <f t="shared" si="322"/>
        <v>109.4</v>
      </c>
      <c r="M1509" s="57">
        <f t="shared" si="323"/>
        <v>1851.0648568640627</v>
      </c>
      <c r="N1509" s="57">
        <f t="shared" si="324"/>
        <v>1797.1503464699636</v>
      </c>
      <c r="O1509" s="57">
        <f t="shared" si="325"/>
        <v>108.6</v>
      </c>
    </row>
    <row r="1510" spans="1:15" ht="30" customHeight="1">
      <c r="A1510" s="54" t="s">
        <v>1504</v>
      </c>
      <c r="B1510" s="56">
        <v>343.5</v>
      </c>
      <c r="C1510" s="56">
        <v>110.6</v>
      </c>
      <c r="D1510" s="57">
        <f t="shared" si="315"/>
        <v>428.36167500000005</v>
      </c>
      <c r="E1510" s="57">
        <f t="shared" si="316"/>
        <v>420.78750000000002</v>
      </c>
      <c r="F1510" s="57">
        <f t="shared" si="317"/>
        <v>122.5</v>
      </c>
      <c r="G1510" s="57">
        <f t="shared" si="318"/>
        <v>480.62179935</v>
      </c>
      <c r="H1510" s="57">
        <f t="shared" si="319"/>
        <v>471.19784250000004</v>
      </c>
      <c r="I1510" s="57">
        <f>I501</f>
        <v>110</v>
      </c>
      <c r="J1510" s="57">
        <f t="shared" si="320"/>
        <v>544.54449866355014</v>
      </c>
      <c r="K1510" s="57">
        <f t="shared" si="321"/>
        <v>528.68397928500008</v>
      </c>
      <c r="L1510" s="57">
        <f t="shared" si="322"/>
        <v>110</v>
      </c>
      <c r="M1510" s="57">
        <f t="shared" si="323"/>
        <v>613.60363198406162</v>
      </c>
      <c r="N1510" s="57">
        <f t="shared" si="324"/>
        <v>595.73168153792392</v>
      </c>
      <c r="O1510" s="57">
        <f t="shared" si="325"/>
        <v>109.4</v>
      </c>
    </row>
    <row r="1511" spans="1:15" ht="49.5" customHeight="1">
      <c r="A1511" s="54" t="s">
        <v>1505</v>
      </c>
      <c r="B1511" s="56">
        <v>7160.7</v>
      </c>
      <c r="C1511" s="56">
        <v>1349.5</v>
      </c>
      <c r="D1511" s="57">
        <f t="shared" si="315"/>
        <v>8893.3029719999995</v>
      </c>
      <c r="E1511" s="57">
        <f t="shared" si="316"/>
        <v>8736.0540000000001</v>
      </c>
      <c r="F1511" s="57">
        <v>122</v>
      </c>
      <c r="G1511" s="57">
        <f t="shared" si="318"/>
        <v>9978.2859345840006</v>
      </c>
      <c r="H1511" s="57">
        <f t="shared" si="319"/>
        <v>9782.6332691999996</v>
      </c>
      <c r="I1511" s="57">
        <f>I502</f>
        <v>110</v>
      </c>
      <c r="J1511" s="57">
        <f t="shared" si="320"/>
        <v>11356.786136446779</v>
      </c>
      <c r="K1511" s="57">
        <f t="shared" si="321"/>
        <v>11026.005957715321</v>
      </c>
      <c r="L1511" s="57">
        <f t="shared" si="322"/>
        <v>110.5</v>
      </c>
      <c r="M1511" s="57">
        <f t="shared" si="323"/>
        <v>12867.238692594201</v>
      </c>
      <c r="N1511" s="57">
        <f t="shared" si="324"/>
        <v>12492.464750091456</v>
      </c>
      <c r="O1511" s="57">
        <f t="shared" si="325"/>
        <v>110</v>
      </c>
    </row>
    <row r="1512" spans="1:15" ht="30" customHeight="1">
      <c r="A1512" s="54" t="s">
        <v>1506</v>
      </c>
      <c r="B1512" s="56">
        <v>1726.6</v>
      </c>
      <c r="C1512" s="56">
        <v>105.2</v>
      </c>
      <c r="D1512" s="57">
        <f t="shared" si="315"/>
        <v>2188.3101059999999</v>
      </c>
      <c r="E1512" s="57">
        <f t="shared" si="316"/>
        <v>2149.6169999999997</v>
      </c>
      <c r="F1512" s="57">
        <f t="shared" si="317"/>
        <v>124.5</v>
      </c>
      <c r="G1512" s="57">
        <f t="shared" si="318"/>
        <v>2466.4443204726003</v>
      </c>
      <c r="H1512" s="57">
        <f t="shared" si="319"/>
        <v>2418.0826671300001</v>
      </c>
      <c r="I1512" s="57">
        <f>I503</f>
        <v>110.5</v>
      </c>
      <c r="J1512" s="57">
        <f t="shared" si="320"/>
        <v>2832.5879798467581</v>
      </c>
      <c r="K1512" s="57">
        <f t="shared" si="321"/>
        <v>2750.0854173269495</v>
      </c>
      <c r="L1512" s="57">
        <f t="shared" si="322"/>
        <v>111.5</v>
      </c>
      <c r="M1512" s="57">
        <f t="shared" si="323"/>
        <v>3223.9100092625881</v>
      </c>
      <c r="N1512" s="57">
        <f t="shared" si="324"/>
        <v>3130.0097177306679</v>
      </c>
      <c r="O1512" s="57">
        <f t="shared" si="325"/>
        <v>110.5</v>
      </c>
    </row>
    <row r="1513" spans="1:15" ht="30" customHeight="1">
      <c r="A1513" s="54" t="s">
        <v>1507</v>
      </c>
      <c r="B1513" s="56">
        <v>129.6</v>
      </c>
      <c r="C1513" s="56">
        <v>75.099999999999994</v>
      </c>
      <c r="D1513" s="57">
        <f t="shared" si="315"/>
        <v>158.31935999999999</v>
      </c>
      <c r="E1513" s="57">
        <f t="shared" si="316"/>
        <v>155.52000000000001</v>
      </c>
      <c r="F1513" s="57">
        <v>120</v>
      </c>
      <c r="G1513" s="57">
        <f t="shared" si="318"/>
        <v>177.14986467840001</v>
      </c>
      <c r="H1513" s="57">
        <f t="shared" si="319"/>
        <v>173.67633792000001</v>
      </c>
      <c r="I1513" s="57">
        <f>I504</f>
        <v>109.7</v>
      </c>
      <c r="J1513" s="57">
        <f t="shared" si="320"/>
        <v>200.7107966806272</v>
      </c>
      <c r="K1513" s="57">
        <f t="shared" si="321"/>
        <v>194.86485114624</v>
      </c>
      <c r="L1513" s="57">
        <f t="shared" si="322"/>
        <v>110</v>
      </c>
      <c r="M1513" s="57">
        <f t="shared" si="323"/>
        <v>226.78513627740747</v>
      </c>
      <c r="N1513" s="57">
        <f t="shared" si="324"/>
        <v>220.17974395864803</v>
      </c>
      <c r="O1513" s="57">
        <f t="shared" si="325"/>
        <v>109.7</v>
      </c>
    </row>
    <row r="1514" spans="1:15" ht="25.5" customHeight="1">
      <c r="A1514" s="684" t="s">
        <v>1508</v>
      </c>
      <c r="B1514" s="685"/>
      <c r="C1514" s="685"/>
      <c r="D1514" s="685"/>
      <c r="E1514" s="685"/>
      <c r="F1514" s="685"/>
      <c r="G1514" s="685"/>
      <c r="H1514" s="685"/>
      <c r="I1514" s="685"/>
      <c r="J1514" s="685"/>
      <c r="K1514" s="685"/>
      <c r="L1514" s="685"/>
      <c r="M1514" s="685"/>
      <c r="N1514" s="685"/>
      <c r="O1514" s="686"/>
    </row>
    <row r="1515" spans="1:15" ht="18" customHeight="1">
      <c r="A1515" s="51" t="s">
        <v>58</v>
      </c>
      <c r="B1515" s="66">
        <v>943.1</v>
      </c>
      <c r="C1515" s="66">
        <v>0</v>
      </c>
      <c r="D1515" s="53">
        <f>D1516+D1517</f>
        <v>1191.2601387999998</v>
      </c>
      <c r="E1515" s="53">
        <f>E1516+E1517</f>
        <v>1170.1966</v>
      </c>
      <c r="F1515" s="53">
        <f>E1515/B1515*100</f>
        <v>124.07980065740642</v>
      </c>
      <c r="G1515" s="53">
        <f>G1516+G1517</f>
        <v>1335.378790392024</v>
      </c>
      <c r="H1515" s="53">
        <f>H1516+H1517</f>
        <v>1309.1948925412</v>
      </c>
      <c r="I1515" s="53">
        <f>H1515/D1515*100</f>
        <v>109.90000000000002</v>
      </c>
      <c r="J1515" s="53">
        <f>J1516+J1517</f>
        <v>1540.4097856117796</v>
      </c>
      <c r="K1515" s="53">
        <f>K1516+K1517</f>
        <v>1495.5434811764849</v>
      </c>
      <c r="L1515" s="53">
        <f>K1515/G1515*100</f>
        <v>111.99395197354016</v>
      </c>
      <c r="M1515" s="53">
        <f>M1516+M1517</f>
        <v>1725.6068646293947</v>
      </c>
      <c r="N1515" s="53">
        <f>N1516+N1517</f>
        <v>1675.3464705139754</v>
      </c>
      <c r="O1515" s="53">
        <f>N1515/J1515*100</f>
        <v>108.75979146345173</v>
      </c>
    </row>
    <row r="1516" spans="1:15" ht="42.75" customHeight="1">
      <c r="A1516" s="54" t="s">
        <v>1509</v>
      </c>
      <c r="B1516" s="56">
        <v>497.1</v>
      </c>
      <c r="C1516" s="56">
        <v>0</v>
      </c>
      <c r="D1516" s="57">
        <f>E1516*101.8/100</f>
        <v>630.53555879999999</v>
      </c>
      <c r="E1516" s="57">
        <f>B1516*F1516/100</f>
        <v>619.38660000000004</v>
      </c>
      <c r="F1516" s="57">
        <f>F796</f>
        <v>124.6</v>
      </c>
      <c r="G1516" s="57">
        <f>H1516*102/100</f>
        <v>706.81775070362403</v>
      </c>
      <c r="H1516" s="57">
        <f>D1516*I1516/100</f>
        <v>692.95857912120005</v>
      </c>
      <c r="I1516" s="57">
        <v>109.9</v>
      </c>
      <c r="J1516" s="57">
        <f>K1516*103/100</f>
        <v>820.4811131942738</v>
      </c>
      <c r="K1516" s="57">
        <f>G1516*L1516/100</f>
        <v>796.58360504298423</v>
      </c>
      <c r="L1516" s="57">
        <v>112.7</v>
      </c>
      <c r="M1516" s="57">
        <f>N1516*103/100</f>
        <v>920.30905023662115</v>
      </c>
      <c r="N1516" s="57">
        <f>J1516*O1516/100</f>
        <v>893.5039322685642</v>
      </c>
      <c r="O1516" s="57">
        <f>O53</f>
        <v>108.9</v>
      </c>
    </row>
    <row r="1517" spans="1:15" ht="44.25" customHeight="1">
      <c r="A1517" s="54" t="s">
        <v>1510</v>
      </c>
      <c r="B1517" s="56">
        <v>446</v>
      </c>
      <c r="C1517" s="56">
        <v>0</v>
      </c>
      <c r="D1517" s="57">
        <f>E1517*101.8/100</f>
        <v>560.72457999999995</v>
      </c>
      <c r="E1517" s="57">
        <f>B1517*F1517/100</f>
        <v>550.80999999999995</v>
      </c>
      <c r="F1517" s="57">
        <f>F797</f>
        <v>123.5</v>
      </c>
      <c r="G1517" s="57">
        <f>H1517*102/100</f>
        <v>628.5610396884</v>
      </c>
      <c r="H1517" s="57">
        <f>D1517*I1517/100</f>
        <v>616.23631341999999</v>
      </c>
      <c r="I1517" s="57">
        <v>109.9</v>
      </c>
      <c r="J1517" s="57">
        <f>K1517*103/100</f>
        <v>719.92867241750571</v>
      </c>
      <c r="K1517" s="57">
        <f>G1517*L1517/100</f>
        <v>698.95987613350076</v>
      </c>
      <c r="L1517" s="57">
        <v>111.2</v>
      </c>
      <c r="M1517" s="57">
        <f>N1517*103/100</f>
        <v>805.29781439277349</v>
      </c>
      <c r="N1517" s="57">
        <f>J1517*O1517/100</f>
        <v>781.84253824541111</v>
      </c>
      <c r="O1517" s="57">
        <f>O54</f>
        <v>108.6</v>
      </c>
    </row>
    <row r="1518" spans="1:15" ht="24.75" customHeight="1">
      <c r="A1518" s="684" t="s">
        <v>1511</v>
      </c>
      <c r="B1518" s="685"/>
      <c r="C1518" s="685"/>
      <c r="D1518" s="685"/>
      <c r="E1518" s="685"/>
      <c r="F1518" s="685"/>
      <c r="G1518" s="685"/>
      <c r="H1518" s="685"/>
      <c r="I1518" s="685"/>
      <c r="J1518" s="685"/>
      <c r="K1518" s="685"/>
      <c r="L1518" s="685"/>
      <c r="M1518" s="685"/>
      <c r="N1518" s="685"/>
      <c r="O1518" s="686"/>
    </row>
    <row r="1519" spans="1:15" ht="18" customHeight="1">
      <c r="A1519" s="51" t="s">
        <v>58</v>
      </c>
      <c r="B1519" s="52">
        <v>58946.2</v>
      </c>
      <c r="C1519" s="52">
        <v>78.099999999999994</v>
      </c>
      <c r="D1519" s="53">
        <f>SUM(D1520:D1529)</f>
        <v>74125.188282399991</v>
      </c>
      <c r="E1519" s="53">
        <f>SUM(E1520:E1529)</f>
        <v>72814.526799999992</v>
      </c>
      <c r="F1519" s="53">
        <f>E1519/B1519*100</f>
        <v>123.52709216200535</v>
      </c>
      <c r="G1519" s="53">
        <f>SUM(G1520:G1529)</f>
        <v>83245.946501089333</v>
      </c>
      <c r="H1519" s="53">
        <f>SUM(H1520:H1529)</f>
        <v>80821.307282611</v>
      </c>
      <c r="I1519" s="53">
        <f>H1519/D1519*100</f>
        <v>109.0335271388456</v>
      </c>
      <c r="J1519" s="53">
        <f>SUM(J1520:J1529)</f>
        <v>94308.245517746123</v>
      </c>
      <c r="K1519" s="53">
        <f>SUM(K1520:K1529)</f>
        <v>91561.403415287481</v>
      </c>
      <c r="L1519" s="53">
        <f>K1519/G1519*100</f>
        <v>109.98902320618018</v>
      </c>
      <c r="M1519" s="53">
        <f>SUM(M1520:M1529)</f>
        <v>107755.64221030564</v>
      </c>
      <c r="N1519" s="53">
        <f>SUM(N1520:N1529)</f>
        <v>104617.12835952004</v>
      </c>
      <c r="O1519" s="53">
        <f>N1519/J1519*100</f>
        <v>110.9310514527959</v>
      </c>
    </row>
    <row r="1520" spans="1:15" ht="33" customHeight="1">
      <c r="A1520" s="54" t="s">
        <v>1512</v>
      </c>
      <c r="B1520" s="56">
        <v>717.3</v>
      </c>
      <c r="C1520" s="56">
        <v>137.1</v>
      </c>
      <c r="D1520" s="57">
        <f t="shared" ref="D1520:D1529" si="326">E1520*101.8/100</f>
        <v>909.84340439999983</v>
      </c>
      <c r="E1520" s="57">
        <f t="shared" ref="E1520:E1529" si="327">B1520*F1520/100</f>
        <v>893.75579999999991</v>
      </c>
      <c r="F1520" s="57">
        <f t="shared" ref="F1520:F1529" si="328">F796</f>
        <v>124.6</v>
      </c>
      <c r="G1520" s="57">
        <f t="shared" ref="G1520:G1529" si="329">H1520*103/100</f>
        <v>1030.8525771851998</v>
      </c>
      <c r="H1520" s="57">
        <f t="shared" ref="H1520:H1529" si="330">D1520*I1520/100</f>
        <v>1000.8277448399998</v>
      </c>
      <c r="I1520" s="57">
        <f t="shared" ref="I1520:I1529" si="331">I501</f>
        <v>110</v>
      </c>
      <c r="J1520" s="57">
        <f t="shared" ref="J1520:J1529" si="332">K1520*103/100</f>
        <v>1167.9559699508313</v>
      </c>
      <c r="K1520" s="57">
        <f t="shared" ref="K1520:K1529" si="333">G1520*L1520/100</f>
        <v>1133.9378349037197</v>
      </c>
      <c r="L1520" s="57">
        <f t="shared" ref="L1520:L1529" si="334">L53</f>
        <v>110</v>
      </c>
      <c r="M1520" s="57">
        <f t="shared" ref="M1520:M1529" si="335">N1520*103/100</f>
        <v>1310.0611728147492</v>
      </c>
      <c r="N1520" s="57">
        <f t="shared" ref="N1520:N1529" si="336">J1520*O1520/100</f>
        <v>1271.9040512764554</v>
      </c>
      <c r="O1520" s="57">
        <f t="shared" ref="O1520:O1529" si="337">O53</f>
        <v>108.9</v>
      </c>
    </row>
    <row r="1521" spans="1:17" ht="30" customHeight="1">
      <c r="A1521" s="54" t="s">
        <v>1513</v>
      </c>
      <c r="B1521" s="56">
        <v>15.7</v>
      </c>
      <c r="C1521" s="56">
        <v>17.100000000000001</v>
      </c>
      <c r="D1521" s="57">
        <f t="shared" si="326"/>
        <v>19.738510999999999</v>
      </c>
      <c r="E1521" s="57">
        <f t="shared" si="327"/>
        <v>19.389499999999998</v>
      </c>
      <c r="F1521" s="57">
        <f t="shared" si="328"/>
        <v>123.5</v>
      </c>
      <c r="G1521" s="57">
        <f t="shared" si="329"/>
        <v>22.363732963000004</v>
      </c>
      <c r="H1521" s="57">
        <f t="shared" si="330"/>
        <v>21.7123621</v>
      </c>
      <c r="I1521" s="57">
        <f t="shared" si="331"/>
        <v>110</v>
      </c>
      <c r="J1521" s="57">
        <f t="shared" si="332"/>
        <v>25.453282671838455</v>
      </c>
      <c r="K1521" s="57">
        <f t="shared" si="333"/>
        <v>24.711924924115007</v>
      </c>
      <c r="L1521" s="57">
        <f t="shared" si="334"/>
        <v>110.5</v>
      </c>
      <c r="M1521" s="57">
        <f t="shared" si="335"/>
        <v>28.471532931065056</v>
      </c>
      <c r="N1521" s="57">
        <f t="shared" si="336"/>
        <v>27.64226498161656</v>
      </c>
      <c r="O1521" s="57">
        <f t="shared" si="337"/>
        <v>108.6</v>
      </c>
    </row>
    <row r="1522" spans="1:17" ht="18" customHeight="1">
      <c r="A1522" s="54" t="s">
        <v>1514</v>
      </c>
      <c r="B1522" s="56">
        <v>117</v>
      </c>
      <c r="C1522" s="56">
        <v>152.9</v>
      </c>
      <c r="D1522" s="57">
        <f t="shared" si="326"/>
        <v>145.90484999999998</v>
      </c>
      <c r="E1522" s="57">
        <f t="shared" si="327"/>
        <v>143.32499999999999</v>
      </c>
      <c r="F1522" s="57">
        <f t="shared" si="328"/>
        <v>122.5</v>
      </c>
      <c r="G1522" s="57">
        <f t="shared" si="329"/>
        <v>166.06160502749998</v>
      </c>
      <c r="H1522" s="57">
        <f t="shared" si="330"/>
        <v>161.22485924999998</v>
      </c>
      <c r="I1522" s="57">
        <f t="shared" si="331"/>
        <v>110.5</v>
      </c>
      <c r="J1522" s="57">
        <f t="shared" si="332"/>
        <v>187.63466813662251</v>
      </c>
      <c r="K1522" s="57">
        <f t="shared" si="333"/>
        <v>182.16958071516746</v>
      </c>
      <c r="L1522" s="57">
        <f t="shared" si="334"/>
        <v>109.7</v>
      </c>
      <c r="M1522" s="57">
        <f t="shared" si="335"/>
        <v>211.43049674970899</v>
      </c>
      <c r="N1522" s="57">
        <f t="shared" si="336"/>
        <v>205.27232694146502</v>
      </c>
      <c r="O1522" s="57">
        <f t="shared" si="337"/>
        <v>109.4</v>
      </c>
    </row>
    <row r="1523" spans="1:17" ht="18" customHeight="1">
      <c r="A1523" s="54" t="s">
        <v>1515</v>
      </c>
      <c r="B1523" s="56">
        <v>548.5</v>
      </c>
      <c r="C1523" s="56">
        <v>534.1</v>
      </c>
      <c r="D1523" s="57">
        <f t="shared" si="326"/>
        <v>704.10835299999997</v>
      </c>
      <c r="E1523" s="57">
        <f t="shared" si="327"/>
        <v>691.65849999999989</v>
      </c>
      <c r="F1523" s="57">
        <f t="shared" si="328"/>
        <v>126.1</v>
      </c>
      <c r="G1523" s="57">
        <f t="shared" si="329"/>
        <v>795.57906913823001</v>
      </c>
      <c r="H1523" s="57">
        <f t="shared" si="330"/>
        <v>772.406863241</v>
      </c>
      <c r="I1523" s="57">
        <f t="shared" si="331"/>
        <v>109.7</v>
      </c>
      <c r="J1523" s="57">
        <f t="shared" si="332"/>
        <v>892.37717448027843</v>
      </c>
      <c r="K1523" s="57">
        <f t="shared" si="333"/>
        <v>866.38560629153244</v>
      </c>
      <c r="L1523" s="57">
        <f t="shared" si="334"/>
        <v>108.9</v>
      </c>
      <c r="M1523" s="57">
        <f t="shared" si="335"/>
        <v>1011.0633386861555</v>
      </c>
      <c r="N1523" s="57">
        <f t="shared" si="336"/>
        <v>981.61489192830629</v>
      </c>
      <c r="O1523" s="57">
        <f t="shared" si="337"/>
        <v>110</v>
      </c>
    </row>
    <row r="1524" spans="1:17" ht="33" customHeight="1">
      <c r="A1524" s="54" t="s">
        <v>1516</v>
      </c>
      <c r="B1524" s="56">
        <v>0</v>
      </c>
      <c r="C1524" s="56">
        <v>0</v>
      </c>
      <c r="D1524" s="57">
        <f t="shared" si="326"/>
        <v>0</v>
      </c>
      <c r="E1524" s="57">
        <f t="shared" si="327"/>
        <v>0</v>
      </c>
      <c r="F1524" s="57">
        <v>0</v>
      </c>
      <c r="G1524" s="57">
        <f t="shared" si="329"/>
        <v>0</v>
      </c>
      <c r="H1524" s="57">
        <f t="shared" si="330"/>
        <v>0</v>
      </c>
      <c r="I1524" s="57">
        <v>0</v>
      </c>
      <c r="J1524" s="57">
        <f t="shared" si="332"/>
        <v>0</v>
      </c>
      <c r="K1524" s="57">
        <f t="shared" si="333"/>
        <v>0</v>
      </c>
      <c r="L1524" s="57">
        <v>0</v>
      </c>
      <c r="M1524" s="57">
        <f t="shared" si="335"/>
        <v>0</v>
      </c>
      <c r="N1524" s="57">
        <f t="shared" si="336"/>
        <v>0</v>
      </c>
      <c r="O1524" s="57">
        <v>0</v>
      </c>
    </row>
    <row r="1525" spans="1:17" ht="18" customHeight="1">
      <c r="A1525" s="54" t="s">
        <v>1517</v>
      </c>
      <c r="B1525" s="56">
        <v>0</v>
      </c>
      <c r="C1525" s="56">
        <v>0</v>
      </c>
      <c r="D1525" s="57">
        <f t="shared" si="326"/>
        <v>0</v>
      </c>
      <c r="E1525" s="57">
        <f t="shared" si="327"/>
        <v>0</v>
      </c>
      <c r="F1525" s="57">
        <v>0</v>
      </c>
      <c r="G1525" s="57">
        <f t="shared" si="329"/>
        <v>0</v>
      </c>
      <c r="H1525" s="57">
        <f t="shared" si="330"/>
        <v>0</v>
      </c>
      <c r="I1525" s="57">
        <v>0</v>
      </c>
      <c r="J1525" s="57">
        <f t="shared" si="332"/>
        <v>0</v>
      </c>
      <c r="K1525" s="57">
        <f t="shared" si="333"/>
        <v>0</v>
      </c>
      <c r="L1525" s="57">
        <v>0</v>
      </c>
      <c r="M1525" s="57">
        <f t="shared" si="335"/>
        <v>0</v>
      </c>
      <c r="N1525" s="57">
        <f t="shared" si="336"/>
        <v>0</v>
      </c>
      <c r="O1525" s="57">
        <v>0</v>
      </c>
    </row>
    <row r="1526" spans="1:17" ht="30.75" customHeight="1">
      <c r="A1526" s="54" t="s">
        <v>1518</v>
      </c>
      <c r="B1526" s="56">
        <v>25</v>
      </c>
      <c r="C1526" s="56">
        <v>0</v>
      </c>
      <c r="D1526" s="57">
        <f t="shared" si="326"/>
        <v>31.990650000000002</v>
      </c>
      <c r="E1526" s="57">
        <f t="shared" si="327"/>
        <v>31.425000000000001</v>
      </c>
      <c r="F1526" s="57">
        <f t="shared" si="328"/>
        <v>125.7</v>
      </c>
      <c r="G1526" s="57">
        <f t="shared" si="329"/>
        <v>36.245406449999997</v>
      </c>
      <c r="H1526" s="57">
        <f t="shared" si="330"/>
        <v>35.189715</v>
      </c>
      <c r="I1526" s="57">
        <f t="shared" si="331"/>
        <v>110</v>
      </c>
      <c r="J1526" s="57">
        <f t="shared" si="332"/>
        <v>41.066045507850006</v>
      </c>
      <c r="K1526" s="57">
        <f t="shared" si="333"/>
        <v>39.869947095000001</v>
      </c>
      <c r="L1526" s="57">
        <f t="shared" si="334"/>
        <v>110</v>
      </c>
      <c r="M1526" s="57">
        <f t="shared" si="335"/>
        <v>46.062551264790116</v>
      </c>
      <c r="N1526" s="57">
        <f t="shared" si="336"/>
        <v>44.720923558048661</v>
      </c>
      <c r="O1526" s="57">
        <f t="shared" si="337"/>
        <v>108.9</v>
      </c>
    </row>
    <row r="1527" spans="1:17" ht="18" customHeight="1">
      <c r="A1527" s="54" t="s">
        <v>1519</v>
      </c>
      <c r="B1527" s="56">
        <v>0</v>
      </c>
      <c r="C1527" s="56">
        <v>0</v>
      </c>
      <c r="D1527" s="57">
        <f t="shared" si="326"/>
        <v>0</v>
      </c>
      <c r="E1527" s="57">
        <f t="shared" si="327"/>
        <v>0</v>
      </c>
      <c r="F1527" s="57">
        <v>0</v>
      </c>
      <c r="G1527" s="57">
        <f t="shared" si="329"/>
        <v>0</v>
      </c>
      <c r="H1527" s="57">
        <f t="shared" si="330"/>
        <v>0</v>
      </c>
      <c r="I1527" s="57">
        <v>0</v>
      </c>
      <c r="J1527" s="57">
        <f t="shared" si="332"/>
        <v>0</v>
      </c>
      <c r="K1527" s="57">
        <f t="shared" si="333"/>
        <v>0</v>
      </c>
      <c r="L1527" s="57">
        <v>0</v>
      </c>
      <c r="M1527" s="57">
        <f t="shared" si="335"/>
        <v>0</v>
      </c>
      <c r="N1527" s="57">
        <f t="shared" si="336"/>
        <v>0</v>
      </c>
      <c r="O1527" s="57">
        <v>0</v>
      </c>
    </row>
    <row r="1528" spans="1:17" ht="44.25" customHeight="1">
      <c r="A1528" s="54" t="s">
        <v>1520</v>
      </c>
      <c r="B1528" s="56">
        <v>56918.5</v>
      </c>
      <c r="C1528" s="56">
        <v>76.900000000000006</v>
      </c>
      <c r="D1528" s="57">
        <f t="shared" si="326"/>
        <v>71501.702722000002</v>
      </c>
      <c r="E1528" s="57">
        <f t="shared" si="327"/>
        <v>70237.429000000004</v>
      </c>
      <c r="F1528" s="57">
        <v>123.4</v>
      </c>
      <c r="G1528" s="57">
        <f t="shared" si="329"/>
        <v>80274.961645989402</v>
      </c>
      <c r="H1528" s="57">
        <f t="shared" si="330"/>
        <v>77936.855966980002</v>
      </c>
      <c r="I1528" s="57">
        <v>109</v>
      </c>
      <c r="J1528" s="57">
        <f t="shared" si="332"/>
        <v>90951.531544906014</v>
      </c>
      <c r="K1528" s="57">
        <f t="shared" si="333"/>
        <v>88302.457810588356</v>
      </c>
      <c r="L1528" s="57">
        <v>110</v>
      </c>
      <c r="M1528" s="57">
        <f t="shared" si="335"/>
        <v>103984.88601529105</v>
      </c>
      <c r="N1528" s="57">
        <f t="shared" si="336"/>
        <v>100956.20001484567</v>
      </c>
      <c r="O1528" s="57">
        <v>111</v>
      </c>
      <c r="Q1528" s="50" t="s">
        <v>32</v>
      </c>
    </row>
    <row r="1529" spans="1:17" ht="30" customHeight="1">
      <c r="A1529" s="54" t="s">
        <v>1521</v>
      </c>
      <c r="B1529" s="56">
        <v>604.20000000000005</v>
      </c>
      <c r="C1529" s="56">
        <v>111.4</v>
      </c>
      <c r="D1529" s="57">
        <f t="shared" si="326"/>
        <v>811.89979200000005</v>
      </c>
      <c r="E1529" s="57">
        <f t="shared" si="327"/>
        <v>797.5440000000001</v>
      </c>
      <c r="F1529" s="57">
        <f t="shared" si="328"/>
        <v>132</v>
      </c>
      <c r="G1529" s="57">
        <f t="shared" si="329"/>
        <v>919.88246433600011</v>
      </c>
      <c r="H1529" s="57">
        <f t="shared" si="330"/>
        <v>893.08977120000009</v>
      </c>
      <c r="I1529" s="57">
        <f t="shared" si="331"/>
        <v>110</v>
      </c>
      <c r="J1529" s="57">
        <f t="shared" si="332"/>
        <v>1042.226832092688</v>
      </c>
      <c r="K1529" s="57">
        <f t="shared" si="333"/>
        <v>1011.8707107696001</v>
      </c>
      <c r="L1529" s="57">
        <f t="shared" si="334"/>
        <v>110</v>
      </c>
      <c r="M1529" s="57">
        <f t="shared" si="335"/>
        <v>1163.6671025681283</v>
      </c>
      <c r="N1529" s="57">
        <f t="shared" si="336"/>
        <v>1129.7738859884739</v>
      </c>
      <c r="O1529" s="57">
        <f t="shared" si="337"/>
        <v>108.4</v>
      </c>
    </row>
    <row r="1530" spans="1:17" ht="24.75" customHeight="1">
      <c r="A1530" s="684" t="s">
        <v>1522</v>
      </c>
      <c r="B1530" s="685"/>
      <c r="C1530" s="685"/>
      <c r="D1530" s="685"/>
      <c r="E1530" s="685"/>
      <c r="F1530" s="685"/>
      <c r="G1530" s="685"/>
      <c r="H1530" s="685"/>
      <c r="I1530" s="685"/>
      <c r="J1530" s="685"/>
      <c r="K1530" s="685"/>
      <c r="L1530" s="685"/>
      <c r="M1530" s="685"/>
      <c r="N1530" s="685"/>
      <c r="O1530" s="686"/>
    </row>
    <row r="1531" spans="1:17" ht="18" customHeight="1">
      <c r="A1531" s="51" t="s">
        <v>58</v>
      </c>
      <c r="B1531" s="59"/>
      <c r="C1531" s="59"/>
      <c r="D1531" s="62"/>
      <c r="E1531" s="62"/>
      <c r="F1531" s="62"/>
      <c r="G1531" s="62"/>
      <c r="H1531" s="62"/>
      <c r="I1531" s="62"/>
      <c r="J1531" s="62"/>
      <c r="K1531" s="62"/>
      <c r="L1531" s="62"/>
      <c r="M1531" s="62"/>
      <c r="N1531" s="62"/>
      <c r="O1531" s="62"/>
    </row>
    <row r="1532" spans="1:17" ht="18" customHeight="1">
      <c r="A1532" s="63"/>
      <c r="B1532" s="64"/>
      <c r="C1532" s="64"/>
      <c r="D1532" s="62"/>
      <c r="E1532" s="62"/>
      <c r="F1532" s="62"/>
      <c r="G1532" s="62"/>
      <c r="H1532" s="62"/>
      <c r="I1532" s="62"/>
      <c r="J1532" s="62"/>
      <c r="K1532" s="62"/>
      <c r="L1532" s="62"/>
      <c r="M1532" s="62"/>
      <c r="N1532" s="62"/>
      <c r="O1532" s="62"/>
    </row>
    <row r="1533" spans="1:17" ht="27.75" customHeight="1">
      <c r="A1533" s="687" t="s">
        <v>23</v>
      </c>
      <c r="B1533" s="688"/>
      <c r="C1533" s="688"/>
      <c r="D1533" s="688"/>
      <c r="E1533" s="688"/>
      <c r="F1533" s="688"/>
      <c r="G1533" s="688"/>
      <c r="H1533" s="688"/>
      <c r="I1533" s="688"/>
      <c r="J1533" s="688"/>
      <c r="K1533" s="688"/>
      <c r="L1533" s="688"/>
      <c r="M1533" s="688"/>
      <c r="N1533" s="688"/>
      <c r="O1533" s="688"/>
    </row>
    <row r="1534" spans="1:17" ht="27.75" customHeight="1">
      <c r="A1534" s="67" t="s">
        <v>1523</v>
      </c>
      <c r="B1534" s="68">
        <v>0</v>
      </c>
      <c r="C1534" s="68">
        <v>0</v>
      </c>
      <c r="D1534" s="69">
        <v>500000</v>
      </c>
      <c r="E1534" s="68">
        <v>500000</v>
      </c>
      <c r="F1534" s="68">
        <v>100</v>
      </c>
      <c r="G1534" s="69">
        <v>2500000</v>
      </c>
      <c r="H1534" s="53">
        <v>2500000</v>
      </c>
      <c r="I1534" s="53">
        <f>H1534/D1534*100</f>
        <v>500</v>
      </c>
      <c r="J1534" s="69">
        <v>3000000</v>
      </c>
      <c r="K1534" s="53">
        <v>3000000</v>
      </c>
      <c r="L1534" s="53">
        <f>K1534/G1534*100</f>
        <v>120</v>
      </c>
      <c r="M1534" s="69">
        <v>3800000</v>
      </c>
      <c r="N1534" s="69">
        <v>3800000</v>
      </c>
      <c r="O1534" s="68">
        <f>N1534/J1534*100</f>
        <v>126.66666666666666</v>
      </c>
    </row>
  </sheetData>
  <mergeCells count="74">
    <mergeCell ref="A1:O1"/>
    <mergeCell ref="A2:O2"/>
    <mergeCell ref="M3:P3"/>
    <mergeCell ref="A4:A6"/>
    <mergeCell ref="B4:C4"/>
    <mergeCell ref="D4:F4"/>
    <mergeCell ref="G4:I4"/>
    <mergeCell ref="J4:O4"/>
    <mergeCell ref="B5:B6"/>
    <mergeCell ref="C5:C6"/>
    <mergeCell ref="D5:D6"/>
    <mergeCell ref="E5:E6"/>
    <mergeCell ref="M5:O5"/>
    <mergeCell ref="A7:O7"/>
    <mergeCell ref="A9:O9"/>
    <mergeCell ref="A11:O11"/>
    <mergeCell ref="A44:O44"/>
    <mergeCell ref="F5:F6"/>
    <mergeCell ref="G5:G6"/>
    <mergeCell ref="H5:H6"/>
    <mergeCell ref="I5:I6"/>
    <mergeCell ref="J5:L5"/>
    <mergeCell ref="A28:O28"/>
    <mergeCell ref="A31:O31"/>
    <mergeCell ref="A33:O33"/>
    <mergeCell ref="A13:O13"/>
    <mergeCell ref="A118:O118"/>
    <mergeCell ref="A729:O729"/>
    <mergeCell ref="A123:O123"/>
    <mergeCell ref="A125:O125"/>
    <mergeCell ref="A463:O463"/>
    <mergeCell ref="A465:O465"/>
    <mergeCell ref="A496:O496"/>
    <mergeCell ref="A523:O523"/>
    <mergeCell ref="A526:O526"/>
    <mergeCell ref="A528:O528"/>
    <mergeCell ref="A640:O640"/>
    <mergeCell ref="A706:O706"/>
    <mergeCell ref="A727:O727"/>
    <mergeCell ref="A121:O121"/>
    <mergeCell ref="A1352:O1352"/>
    <mergeCell ref="A768:O768"/>
    <mergeCell ref="A786:O786"/>
    <mergeCell ref="A807:O807"/>
    <mergeCell ref="A817:O817"/>
    <mergeCell ref="A853:O853"/>
    <mergeCell ref="A857:O857"/>
    <mergeCell ref="A859:O859"/>
    <mergeCell ref="A995:O995"/>
    <mergeCell ref="A1278:O1278"/>
    <mergeCell ref="A1280:O1280"/>
    <mergeCell ref="A1303:O1303"/>
    <mergeCell ref="A1459:O1459"/>
    <mergeCell ref="A1355:O1355"/>
    <mergeCell ref="A1367:O1367"/>
    <mergeCell ref="A1374:O1374"/>
    <mergeCell ref="A1376:O1376"/>
    <mergeCell ref="A1380:O1380"/>
    <mergeCell ref="A1383:O1383"/>
    <mergeCell ref="A1385:O1385"/>
    <mergeCell ref="A1445:O1445"/>
    <mergeCell ref="A1451:O1451"/>
    <mergeCell ref="A1455:O1455"/>
    <mergeCell ref="A1457:O1457"/>
    <mergeCell ref="A1514:O1514"/>
    <mergeCell ref="A1518:O1518"/>
    <mergeCell ref="A1530:O1530"/>
    <mergeCell ref="A1533:O1533"/>
    <mergeCell ref="A1461:O1461"/>
    <mergeCell ref="A1464:O1464"/>
    <mergeCell ref="A1485:O1485"/>
    <mergeCell ref="A1488:O1488"/>
    <mergeCell ref="A1491:O1491"/>
    <mergeCell ref="A1493:O1493"/>
  </mergeCells>
  <pageMargins left="0.23622047244094491" right="0.19685039370078741" top="0.21" bottom="0.2" header="0.19685039370078741" footer="0.25"/>
  <pageSetup paperSize="9" scale="66" orientation="landscape" errors="blank" r:id="rId1"/>
  <rowBreaks count="3" manualBreakCount="3">
    <brk id="853" max="14" man="1"/>
    <brk id="1262" max="14" man="1"/>
    <brk id="1481" max="1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2641"/>
  <sheetViews>
    <sheetView showGridLines="0" view="pageBreakPreview" zoomScale="85" zoomScaleNormal="75" zoomScaleSheetLayoutView="85" workbookViewId="0">
      <pane ySplit="6" topLeftCell="A7" activePane="bottomLeft" state="frozen"/>
      <selection pane="bottomLeft" activeCell="E12" sqref="E12"/>
    </sheetView>
  </sheetViews>
  <sheetFormatPr defaultRowHeight="15"/>
  <cols>
    <col min="1" max="1" width="40.7109375" style="70" customWidth="1"/>
    <col min="2" max="2" width="14.7109375" style="70" customWidth="1"/>
    <col min="3" max="3" width="14" style="86" customWidth="1"/>
    <col min="4" max="4" width="14.5703125" style="86" customWidth="1"/>
    <col min="5" max="5" width="14.85546875" style="70" customWidth="1"/>
    <col min="6" max="6" width="12" style="70" customWidth="1"/>
    <col min="7" max="7" width="17.42578125" style="70" customWidth="1"/>
    <col min="8" max="8" width="11.140625" style="70" customWidth="1"/>
    <col min="9" max="9" width="17.140625" style="70" customWidth="1"/>
    <col min="10" max="10" width="10.5703125" style="70" customWidth="1"/>
    <col min="11" max="11" width="18.85546875" style="70" customWidth="1"/>
    <col min="12" max="12" width="9.85546875" style="70" customWidth="1"/>
    <col min="13" max="254" width="9.140625" style="70"/>
    <col min="255" max="255" width="15" style="70" customWidth="1"/>
    <col min="256" max="256" width="40.7109375" style="70" customWidth="1"/>
    <col min="257" max="257" width="9.7109375" style="70" customWidth="1"/>
    <col min="258" max="258" width="10.42578125" style="70" customWidth="1"/>
    <col min="259" max="259" width="10.140625" style="70" customWidth="1"/>
    <col min="260" max="260" width="9.85546875" style="70" customWidth="1"/>
    <col min="261" max="510" width="9.140625" style="70"/>
    <col min="511" max="511" width="15" style="70" customWidth="1"/>
    <col min="512" max="512" width="40.7109375" style="70" customWidth="1"/>
    <col min="513" max="513" width="9.7109375" style="70" customWidth="1"/>
    <col min="514" max="514" width="10.42578125" style="70" customWidth="1"/>
    <col min="515" max="515" width="10.140625" style="70" customWidth="1"/>
    <col min="516" max="516" width="9.85546875" style="70" customWidth="1"/>
    <col min="517" max="766" width="9.140625" style="70"/>
    <col min="767" max="767" width="15" style="70" customWidth="1"/>
    <col min="768" max="768" width="40.7109375" style="70" customWidth="1"/>
    <col min="769" max="769" width="9.7109375" style="70" customWidth="1"/>
    <col min="770" max="770" width="10.42578125" style="70" customWidth="1"/>
    <col min="771" max="771" width="10.140625" style="70" customWidth="1"/>
    <col min="772" max="772" width="9.85546875" style="70" customWidth="1"/>
    <col min="773" max="1022" width="9.140625" style="70"/>
    <col min="1023" max="1023" width="15" style="70" customWidth="1"/>
    <col min="1024" max="1024" width="40.7109375" style="70" customWidth="1"/>
    <col min="1025" max="1025" width="9.7109375" style="70" customWidth="1"/>
    <col min="1026" max="1026" width="10.42578125" style="70" customWidth="1"/>
    <col min="1027" max="1027" width="10.140625" style="70" customWidth="1"/>
    <col min="1028" max="1028" width="9.85546875" style="70" customWidth="1"/>
    <col min="1029" max="1278" width="9.140625" style="70"/>
    <col min="1279" max="1279" width="15" style="70" customWidth="1"/>
    <col min="1280" max="1280" width="40.7109375" style="70" customWidth="1"/>
    <col min="1281" max="1281" width="9.7109375" style="70" customWidth="1"/>
    <col min="1282" max="1282" width="10.42578125" style="70" customWidth="1"/>
    <col min="1283" max="1283" width="10.140625" style="70" customWidth="1"/>
    <col min="1284" max="1284" width="9.85546875" style="70" customWidth="1"/>
    <col min="1285" max="1534" width="9.140625" style="70"/>
    <col min="1535" max="1535" width="15" style="70" customWidth="1"/>
    <col min="1536" max="1536" width="40.7109375" style="70" customWidth="1"/>
    <col min="1537" max="1537" width="9.7109375" style="70" customWidth="1"/>
    <col min="1538" max="1538" width="10.42578125" style="70" customWidth="1"/>
    <col min="1539" max="1539" width="10.140625" style="70" customWidth="1"/>
    <col min="1540" max="1540" width="9.85546875" style="70" customWidth="1"/>
    <col min="1541" max="1790" width="9.140625" style="70"/>
    <col min="1791" max="1791" width="15" style="70" customWidth="1"/>
    <col min="1792" max="1792" width="40.7109375" style="70" customWidth="1"/>
    <col min="1793" max="1793" width="9.7109375" style="70" customWidth="1"/>
    <col min="1794" max="1794" width="10.42578125" style="70" customWidth="1"/>
    <col min="1795" max="1795" width="10.140625" style="70" customWidth="1"/>
    <col min="1796" max="1796" width="9.85546875" style="70" customWidth="1"/>
    <col min="1797" max="2046" width="9.140625" style="70"/>
    <col min="2047" max="2047" width="15" style="70" customWidth="1"/>
    <col min="2048" max="2048" width="40.7109375" style="70" customWidth="1"/>
    <col min="2049" max="2049" width="9.7109375" style="70" customWidth="1"/>
    <col min="2050" max="2050" width="10.42578125" style="70" customWidth="1"/>
    <col min="2051" max="2051" width="10.140625" style="70" customWidth="1"/>
    <col min="2052" max="2052" width="9.85546875" style="70" customWidth="1"/>
    <col min="2053" max="2302" width="9.140625" style="70"/>
    <col min="2303" max="2303" width="15" style="70" customWidth="1"/>
    <col min="2304" max="2304" width="40.7109375" style="70" customWidth="1"/>
    <col min="2305" max="2305" width="9.7109375" style="70" customWidth="1"/>
    <col min="2306" max="2306" width="10.42578125" style="70" customWidth="1"/>
    <col min="2307" max="2307" width="10.140625" style="70" customWidth="1"/>
    <col min="2308" max="2308" width="9.85546875" style="70" customWidth="1"/>
    <col min="2309" max="2558" width="9.140625" style="70"/>
    <col min="2559" max="2559" width="15" style="70" customWidth="1"/>
    <col min="2560" max="2560" width="40.7109375" style="70" customWidth="1"/>
    <col min="2561" max="2561" width="9.7109375" style="70" customWidth="1"/>
    <col min="2562" max="2562" width="10.42578125" style="70" customWidth="1"/>
    <col min="2563" max="2563" width="10.140625" style="70" customWidth="1"/>
    <col min="2564" max="2564" width="9.85546875" style="70" customWidth="1"/>
    <col min="2565" max="2814" width="9.140625" style="70"/>
    <col min="2815" max="2815" width="15" style="70" customWidth="1"/>
    <col min="2816" max="2816" width="40.7109375" style="70" customWidth="1"/>
    <col min="2817" max="2817" width="9.7109375" style="70" customWidth="1"/>
    <col min="2818" max="2818" width="10.42578125" style="70" customWidth="1"/>
    <col min="2819" max="2819" width="10.140625" style="70" customWidth="1"/>
    <col min="2820" max="2820" width="9.85546875" style="70" customWidth="1"/>
    <col min="2821" max="3070" width="9.140625" style="70"/>
    <col min="3071" max="3071" width="15" style="70" customWidth="1"/>
    <col min="3072" max="3072" width="40.7109375" style="70" customWidth="1"/>
    <col min="3073" max="3073" width="9.7109375" style="70" customWidth="1"/>
    <col min="3074" max="3074" width="10.42578125" style="70" customWidth="1"/>
    <col min="3075" max="3075" width="10.140625" style="70" customWidth="1"/>
    <col min="3076" max="3076" width="9.85546875" style="70" customWidth="1"/>
    <col min="3077" max="3326" width="9.140625" style="70"/>
    <col min="3327" max="3327" width="15" style="70" customWidth="1"/>
    <col min="3328" max="3328" width="40.7109375" style="70" customWidth="1"/>
    <col min="3329" max="3329" width="9.7109375" style="70" customWidth="1"/>
    <col min="3330" max="3330" width="10.42578125" style="70" customWidth="1"/>
    <col min="3331" max="3331" width="10.140625" style="70" customWidth="1"/>
    <col min="3332" max="3332" width="9.85546875" style="70" customWidth="1"/>
    <col min="3333" max="3582" width="9.140625" style="70"/>
    <col min="3583" max="3583" width="15" style="70" customWidth="1"/>
    <col min="3584" max="3584" width="40.7109375" style="70" customWidth="1"/>
    <col min="3585" max="3585" width="9.7109375" style="70" customWidth="1"/>
    <col min="3586" max="3586" width="10.42578125" style="70" customWidth="1"/>
    <col min="3587" max="3587" width="10.140625" style="70" customWidth="1"/>
    <col min="3588" max="3588" width="9.85546875" style="70" customWidth="1"/>
    <col min="3589" max="3838" width="9.140625" style="70"/>
    <col min="3839" max="3839" width="15" style="70" customWidth="1"/>
    <col min="3840" max="3840" width="40.7109375" style="70" customWidth="1"/>
    <col min="3841" max="3841" width="9.7109375" style="70" customWidth="1"/>
    <col min="3842" max="3842" width="10.42578125" style="70" customWidth="1"/>
    <col min="3843" max="3843" width="10.140625" style="70" customWidth="1"/>
    <col min="3844" max="3844" width="9.85546875" style="70" customWidth="1"/>
    <col min="3845" max="4094" width="9.140625" style="70"/>
    <col min="4095" max="4095" width="15" style="70" customWidth="1"/>
    <col min="4096" max="4096" width="40.7109375" style="70" customWidth="1"/>
    <col min="4097" max="4097" width="9.7109375" style="70" customWidth="1"/>
    <col min="4098" max="4098" width="10.42578125" style="70" customWidth="1"/>
    <col min="4099" max="4099" width="10.140625" style="70" customWidth="1"/>
    <col min="4100" max="4100" width="9.85546875" style="70" customWidth="1"/>
    <col min="4101" max="4350" width="9.140625" style="70"/>
    <col min="4351" max="4351" width="15" style="70" customWidth="1"/>
    <col min="4352" max="4352" width="40.7109375" style="70" customWidth="1"/>
    <col min="4353" max="4353" width="9.7109375" style="70" customWidth="1"/>
    <col min="4354" max="4354" width="10.42578125" style="70" customWidth="1"/>
    <col min="4355" max="4355" width="10.140625" style="70" customWidth="1"/>
    <col min="4356" max="4356" width="9.85546875" style="70" customWidth="1"/>
    <col min="4357" max="4606" width="9.140625" style="70"/>
    <col min="4607" max="4607" width="15" style="70" customWidth="1"/>
    <col min="4608" max="4608" width="40.7109375" style="70" customWidth="1"/>
    <col min="4609" max="4609" width="9.7109375" style="70" customWidth="1"/>
    <col min="4610" max="4610" width="10.42578125" style="70" customWidth="1"/>
    <col min="4611" max="4611" width="10.140625" style="70" customWidth="1"/>
    <col min="4612" max="4612" width="9.85546875" style="70" customWidth="1"/>
    <col min="4613" max="4862" width="9.140625" style="70"/>
    <col min="4863" max="4863" width="15" style="70" customWidth="1"/>
    <col min="4864" max="4864" width="40.7109375" style="70" customWidth="1"/>
    <col min="4865" max="4865" width="9.7109375" style="70" customWidth="1"/>
    <col min="4866" max="4866" width="10.42578125" style="70" customWidth="1"/>
    <col min="4867" max="4867" width="10.140625" style="70" customWidth="1"/>
    <col min="4868" max="4868" width="9.85546875" style="70" customWidth="1"/>
    <col min="4869" max="5118" width="9.140625" style="70"/>
    <col min="5119" max="5119" width="15" style="70" customWidth="1"/>
    <col min="5120" max="5120" width="40.7109375" style="70" customWidth="1"/>
    <col min="5121" max="5121" width="9.7109375" style="70" customWidth="1"/>
    <col min="5122" max="5122" width="10.42578125" style="70" customWidth="1"/>
    <col min="5123" max="5123" width="10.140625" style="70" customWidth="1"/>
    <col min="5124" max="5124" width="9.85546875" style="70" customWidth="1"/>
    <col min="5125" max="5374" width="9.140625" style="70"/>
    <col min="5375" max="5375" width="15" style="70" customWidth="1"/>
    <col min="5376" max="5376" width="40.7109375" style="70" customWidth="1"/>
    <col min="5377" max="5377" width="9.7109375" style="70" customWidth="1"/>
    <col min="5378" max="5378" width="10.42578125" style="70" customWidth="1"/>
    <col min="5379" max="5379" width="10.140625" style="70" customWidth="1"/>
    <col min="5380" max="5380" width="9.85546875" style="70" customWidth="1"/>
    <col min="5381" max="5630" width="9.140625" style="70"/>
    <col min="5631" max="5631" width="15" style="70" customWidth="1"/>
    <col min="5632" max="5632" width="40.7109375" style="70" customWidth="1"/>
    <col min="5633" max="5633" width="9.7109375" style="70" customWidth="1"/>
    <col min="5634" max="5634" width="10.42578125" style="70" customWidth="1"/>
    <col min="5635" max="5635" width="10.140625" style="70" customWidth="1"/>
    <col min="5636" max="5636" width="9.85546875" style="70" customWidth="1"/>
    <col min="5637" max="5886" width="9.140625" style="70"/>
    <col min="5887" max="5887" width="15" style="70" customWidth="1"/>
    <col min="5888" max="5888" width="40.7109375" style="70" customWidth="1"/>
    <col min="5889" max="5889" width="9.7109375" style="70" customWidth="1"/>
    <col min="5890" max="5890" width="10.42578125" style="70" customWidth="1"/>
    <col min="5891" max="5891" width="10.140625" style="70" customWidth="1"/>
    <col min="5892" max="5892" width="9.85546875" style="70" customWidth="1"/>
    <col min="5893" max="6142" width="9.140625" style="70"/>
    <col min="6143" max="6143" width="15" style="70" customWidth="1"/>
    <col min="6144" max="6144" width="40.7109375" style="70" customWidth="1"/>
    <col min="6145" max="6145" width="9.7109375" style="70" customWidth="1"/>
    <col min="6146" max="6146" width="10.42578125" style="70" customWidth="1"/>
    <col min="6147" max="6147" width="10.140625" style="70" customWidth="1"/>
    <col min="6148" max="6148" width="9.85546875" style="70" customWidth="1"/>
    <col min="6149" max="6398" width="9.140625" style="70"/>
    <col min="6399" max="6399" width="15" style="70" customWidth="1"/>
    <col min="6400" max="6400" width="40.7109375" style="70" customWidth="1"/>
    <col min="6401" max="6401" width="9.7109375" style="70" customWidth="1"/>
    <col min="6402" max="6402" width="10.42578125" style="70" customWidth="1"/>
    <col min="6403" max="6403" width="10.140625" style="70" customWidth="1"/>
    <col min="6404" max="6404" width="9.85546875" style="70" customWidth="1"/>
    <col min="6405" max="6654" width="9.140625" style="70"/>
    <col min="6655" max="6655" width="15" style="70" customWidth="1"/>
    <col min="6656" max="6656" width="40.7109375" style="70" customWidth="1"/>
    <col min="6657" max="6657" width="9.7109375" style="70" customWidth="1"/>
    <col min="6658" max="6658" width="10.42578125" style="70" customWidth="1"/>
    <col min="6659" max="6659" width="10.140625" style="70" customWidth="1"/>
    <col min="6660" max="6660" width="9.85546875" style="70" customWidth="1"/>
    <col min="6661" max="6910" width="9.140625" style="70"/>
    <col min="6911" max="6911" width="15" style="70" customWidth="1"/>
    <col min="6912" max="6912" width="40.7109375" style="70" customWidth="1"/>
    <col min="6913" max="6913" width="9.7109375" style="70" customWidth="1"/>
    <col min="6914" max="6914" width="10.42578125" style="70" customWidth="1"/>
    <col min="6915" max="6915" width="10.140625" style="70" customWidth="1"/>
    <col min="6916" max="6916" width="9.85546875" style="70" customWidth="1"/>
    <col min="6917" max="7166" width="9.140625" style="70"/>
    <col min="7167" max="7167" width="15" style="70" customWidth="1"/>
    <col min="7168" max="7168" width="40.7109375" style="70" customWidth="1"/>
    <col min="7169" max="7169" width="9.7109375" style="70" customWidth="1"/>
    <col min="7170" max="7170" width="10.42578125" style="70" customWidth="1"/>
    <col min="7171" max="7171" width="10.140625" style="70" customWidth="1"/>
    <col min="7172" max="7172" width="9.85546875" style="70" customWidth="1"/>
    <col min="7173" max="7422" width="9.140625" style="70"/>
    <col min="7423" max="7423" width="15" style="70" customWidth="1"/>
    <col min="7424" max="7424" width="40.7109375" style="70" customWidth="1"/>
    <col min="7425" max="7425" width="9.7109375" style="70" customWidth="1"/>
    <col min="7426" max="7426" width="10.42578125" style="70" customWidth="1"/>
    <col min="7427" max="7427" width="10.140625" style="70" customWidth="1"/>
    <col min="7428" max="7428" width="9.85546875" style="70" customWidth="1"/>
    <col min="7429" max="7678" width="9.140625" style="70"/>
    <col min="7679" max="7679" width="15" style="70" customWidth="1"/>
    <col min="7680" max="7680" width="40.7109375" style="70" customWidth="1"/>
    <col min="7681" max="7681" width="9.7109375" style="70" customWidth="1"/>
    <col min="7682" max="7682" width="10.42578125" style="70" customWidth="1"/>
    <col min="7683" max="7683" width="10.140625" style="70" customWidth="1"/>
    <col min="7684" max="7684" width="9.85546875" style="70" customWidth="1"/>
    <col min="7685" max="7934" width="9.140625" style="70"/>
    <col min="7935" max="7935" width="15" style="70" customWidth="1"/>
    <col min="7936" max="7936" width="40.7109375" style="70" customWidth="1"/>
    <col min="7937" max="7937" width="9.7109375" style="70" customWidth="1"/>
    <col min="7938" max="7938" width="10.42578125" style="70" customWidth="1"/>
    <col min="7939" max="7939" width="10.140625" style="70" customWidth="1"/>
    <col min="7940" max="7940" width="9.85546875" style="70" customWidth="1"/>
    <col min="7941" max="8190" width="9.140625" style="70"/>
    <col min="8191" max="8191" width="15" style="70" customWidth="1"/>
    <col min="8192" max="8192" width="40.7109375" style="70" customWidth="1"/>
    <col min="8193" max="8193" width="9.7109375" style="70" customWidth="1"/>
    <col min="8194" max="8194" width="10.42578125" style="70" customWidth="1"/>
    <col min="8195" max="8195" width="10.140625" style="70" customWidth="1"/>
    <col min="8196" max="8196" width="9.85546875" style="70" customWidth="1"/>
    <col min="8197" max="8446" width="9.140625" style="70"/>
    <col min="8447" max="8447" width="15" style="70" customWidth="1"/>
    <col min="8448" max="8448" width="40.7109375" style="70" customWidth="1"/>
    <col min="8449" max="8449" width="9.7109375" style="70" customWidth="1"/>
    <col min="8450" max="8450" width="10.42578125" style="70" customWidth="1"/>
    <col min="8451" max="8451" width="10.140625" style="70" customWidth="1"/>
    <col min="8452" max="8452" width="9.85546875" style="70" customWidth="1"/>
    <col min="8453" max="8702" width="9.140625" style="70"/>
    <col min="8703" max="8703" width="15" style="70" customWidth="1"/>
    <col min="8704" max="8704" width="40.7109375" style="70" customWidth="1"/>
    <col min="8705" max="8705" width="9.7109375" style="70" customWidth="1"/>
    <col min="8706" max="8706" width="10.42578125" style="70" customWidth="1"/>
    <col min="8707" max="8707" width="10.140625" style="70" customWidth="1"/>
    <col min="8708" max="8708" width="9.85546875" style="70" customWidth="1"/>
    <col min="8709" max="8958" width="9.140625" style="70"/>
    <col min="8959" max="8959" width="15" style="70" customWidth="1"/>
    <col min="8960" max="8960" width="40.7109375" style="70" customWidth="1"/>
    <col min="8961" max="8961" width="9.7109375" style="70" customWidth="1"/>
    <col min="8962" max="8962" width="10.42578125" style="70" customWidth="1"/>
    <col min="8963" max="8963" width="10.140625" style="70" customWidth="1"/>
    <col min="8964" max="8964" width="9.85546875" style="70" customWidth="1"/>
    <col min="8965" max="9214" width="9.140625" style="70"/>
    <col min="9215" max="9215" width="15" style="70" customWidth="1"/>
    <col min="9216" max="9216" width="40.7109375" style="70" customWidth="1"/>
    <col min="9217" max="9217" width="9.7109375" style="70" customWidth="1"/>
    <col min="9218" max="9218" width="10.42578125" style="70" customWidth="1"/>
    <col min="9219" max="9219" width="10.140625" style="70" customWidth="1"/>
    <col min="9220" max="9220" width="9.85546875" style="70" customWidth="1"/>
    <col min="9221" max="9470" width="9.140625" style="70"/>
    <col min="9471" max="9471" width="15" style="70" customWidth="1"/>
    <col min="9472" max="9472" width="40.7109375" style="70" customWidth="1"/>
    <col min="9473" max="9473" width="9.7109375" style="70" customWidth="1"/>
    <col min="9474" max="9474" width="10.42578125" style="70" customWidth="1"/>
    <col min="9475" max="9475" width="10.140625" style="70" customWidth="1"/>
    <col min="9476" max="9476" width="9.85546875" style="70" customWidth="1"/>
    <col min="9477" max="9726" width="9.140625" style="70"/>
    <col min="9727" max="9727" width="15" style="70" customWidth="1"/>
    <col min="9728" max="9728" width="40.7109375" style="70" customWidth="1"/>
    <col min="9729" max="9729" width="9.7109375" style="70" customWidth="1"/>
    <col min="9730" max="9730" width="10.42578125" style="70" customWidth="1"/>
    <col min="9731" max="9731" width="10.140625" style="70" customWidth="1"/>
    <col min="9732" max="9732" width="9.85546875" style="70" customWidth="1"/>
    <col min="9733" max="9982" width="9.140625" style="70"/>
    <col min="9983" max="9983" width="15" style="70" customWidth="1"/>
    <col min="9984" max="9984" width="40.7109375" style="70" customWidth="1"/>
    <col min="9985" max="9985" width="9.7109375" style="70" customWidth="1"/>
    <col min="9986" max="9986" width="10.42578125" style="70" customWidth="1"/>
    <col min="9987" max="9987" width="10.140625" style="70" customWidth="1"/>
    <col min="9988" max="9988" width="9.85546875" style="70" customWidth="1"/>
    <col min="9989" max="10238" width="9.140625" style="70"/>
    <col min="10239" max="10239" width="15" style="70" customWidth="1"/>
    <col min="10240" max="10240" width="40.7109375" style="70" customWidth="1"/>
    <col min="10241" max="10241" width="9.7109375" style="70" customWidth="1"/>
    <col min="10242" max="10242" width="10.42578125" style="70" customWidth="1"/>
    <col min="10243" max="10243" width="10.140625" style="70" customWidth="1"/>
    <col min="10244" max="10244" width="9.85546875" style="70" customWidth="1"/>
    <col min="10245" max="10494" width="9.140625" style="70"/>
    <col min="10495" max="10495" width="15" style="70" customWidth="1"/>
    <col min="10496" max="10496" width="40.7109375" style="70" customWidth="1"/>
    <col min="10497" max="10497" width="9.7109375" style="70" customWidth="1"/>
    <col min="10498" max="10498" width="10.42578125" style="70" customWidth="1"/>
    <col min="10499" max="10499" width="10.140625" style="70" customWidth="1"/>
    <col min="10500" max="10500" width="9.85546875" style="70" customWidth="1"/>
    <col min="10501" max="10750" width="9.140625" style="70"/>
    <col min="10751" max="10751" width="15" style="70" customWidth="1"/>
    <col min="10752" max="10752" width="40.7109375" style="70" customWidth="1"/>
    <col min="10753" max="10753" width="9.7109375" style="70" customWidth="1"/>
    <col min="10754" max="10754" width="10.42578125" style="70" customWidth="1"/>
    <col min="10755" max="10755" width="10.140625" style="70" customWidth="1"/>
    <col min="10756" max="10756" width="9.85546875" style="70" customWidth="1"/>
    <col min="10757" max="11006" width="9.140625" style="70"/>
    <col min="11007" max="11007" width="15" style="70" customWidth="1"/>
    <col min="11008" max="11008" width="40.7109375" style="70" customWidth="1"/>
    <col min="11009" max="11009" width="9.7109375" style="70" customWidth="1"/>
    <col min="11010" max="11010" width="10.42578125" style="70" customWidth="1"/>
    <col min="11011" max="11011" width="10.140625" style="70" customWidth="1"/>
    <col min="11012" max="11012" width="9.85546875" style="70" customWidth="1"/>
    <col min="11013" max="11262" width="9.140625" style="70"/>
    <col min="11263" max="11263" width="15" style="70" customWidth="1"/>
    <col min="11264" max="11264" width="40.7109375" style="70" customWidth="1"/>
    <col min="11265" max="11265" width="9.7109375" style="70" customWidth="1"/>
    <col min="11266" max="11266" width="10.42578125" style="70" customWidth="1"/>
    <col min="11267" max="11267" width="10.140625" style="70" customWidth="1"/>
    <col min="11268" max="11268" width="9.85546875" style="70" customWidth="1"/>
    <col min="11269" max="11518" width="9.140625" style="70"/>
    <col min="11519" max="11519" width="15" style="70" customWidth="1"/>
    <col min="11520" max="11520" width="40.7109375" style="70" customWidth="1"/>
    <col min="11521" max="11521" width="9.7109375" style="70" customWidth="1"/>
    <col min="11522" max="11522" width="10.42578125" style="70" customWidth="1"/>
    <col min="11523" max="11523" width="10.140625" style="70" customWidth="1"/>
    <col min="11524" max="11524" width="9.85546875" style="70" customWidth="1"/>
    <col min="11525" max="11774" width="9.140625" style="70"/>
    <col min="11775" max="11775" width="15" style="70" customWidth="1"/>
    <col min="11776" max="11776" width="40.7109375" style="70" customWidth="1"/>
    <col min="11777" max="11777" width="9.7109375" style="70" customWidth="1"/>
    <col min="11778" max="11778" width="10.42578125" style="70" customWidth="1"/>
    <col min="11779" max="11779" width="10.140625" style="70" customWidth="1"/>
    <col min="11780" max="11780" width="9.85546875" style="70" customWidth="1"/>
    <col min="11781" max="12030" width="9.140625" style="70"/>
    <col min="12031" max="12031" width="15" style="70" customWidth="1"/>
    <col min="12032" max="12032" width="40.7109375" style="70" customWidth="1"/>
    <col min="12033" max="12033" width="9.7109375" style="70" customWidth="1"/>
    <col min="12034" max="12034" width="10.42578125" style="70" customWidth="1"/>
    <col min="12035" max="12035" width="10.140625" style="70" customWidth="1"/>
    <col min="12036" max="12036" width="9.85546875" style="70" customWidth="1"/>
    <col min="12037" max="12286" width="9.140625" style="70"/>
    <col min="12287" max="12287" width="15" style="70" customWidth="1"/>
    <col min="12288" max="12288" width="40.7109375" style="70" customWidth="1"/>
    <col min="12289" max="12289" width="9.7109375" style="70" customWidth="1"/>
    <col min="12290" max="12290" width="10.42578125" style="70" customWidth="1"/>
    <col min="12291" max="12291" width="10.140625" style="70" customWidth="1"/>
    <col min="12292" max="12292" width="9.85546875" style="70" customWidth="1"/>
    <col min="12293" max="12542" width="9.140625" style="70"/>
    <col min="12543" max="12543" width="15" style="70" customWidth="1"/>
    <col min="12544" max="12544" width="40.7109375" style="70" customWidth="1"/>
    <col min="12545" max="12545" width="9.7109375" style="70" customWidth="1"/>
    <col min="12546" max="12546" width="10.42578125" style="70" customWidth="1"/>
    <col min="12547" max="12547" width="10.140625" style="70" customWidth="1"/>
    <col min="12548" max="12548" width="9.85546875" style="70" customWidth="1"/>
    <col min="12549" max="12798" width="9.140625" style="70"/>
    <col min="12799" max="12799" width="15" style="70" customWidth="1"/>
    <col min="12800" max="12800" width="40.7109375" style="70" customWidth="1"/>
    <col min="12801" max="12801" width="9.7109375" style="70" customWidth="1"/>
    <col min="12802" max="12802" width="10.42578125" style="70" customWidth="1"/>
    <col min="12803" max="12803" width="10.140625" style="70" customWidth="1"/>
    <col min="12804" max="12804" width="9.85546875" style="70" customWidth="1"/>
    <col min="12805" max="13054" width="9.140625" style="70"/>
    <col min="13055" max="13055" width="15" style="70" customWidth="1"/>
    <col min="13056" max="13056" width="40.7109375" style="70" customWidth="1"/>
    <col min="13057" max="13057" width="9.7109375" style="70" customWidth="1"/>
    <col min="13058" max="13058" width="10.42578125" style="70" customWidth="1"/>
    <col min="13059" max="13059" width="10.140625" style="70" customWidth="1"/>
    <col min="13060" max="13060" width="9.85546875" style="70" customWidth="1"/>
    <col min="13061" max="13310" width="9.140625" style="70"/>
    <col min="13311" max="13311" width="15" style="70" customWidth="1"/>
    <col min="13312" max="13312" width="40.7109375" style="70" customWidth="1"/>
    <col min="13313" max="13313" width="9.7109375" style="70" customWidth="1"/>
    <col min="13314" max="13314" width="10.42578125" style="70" customWidth="1"/>
    <col min="13315" max="13315" width="10.140625" style="70" customWidth="1"/>
    <col min="13316" max="13316" width="9.85546875" style="70" customWidth="1"/>
    <col min="13317" max="13566" width="9.140625" style="70"/>
    <col min="13567" max="13567" width="15" style="70" customWidth="1"/>
    <col min="13568" max="13568" width="40.7109375" style="70" customWidth="1"/>
    <col min="13569" max="13569" width="9.7109375" style="70" customWidth="1"/>
    <col min="13570" max="13570" width="10.42578125" style="70" customWidth="1"/>
    <col min="13571" max="13571" width="10.140625" style="70" customWidth="1"/>
    <col min="13572" max="13572" width="9.85546875" style="70" customWidth="1"/>
    <col min="13573" max="13822" width="9.140625" style="70"/>
    <col min="13823" max="13823" width="15" style="70" customWidth="1"/>
    <col min="13824" max="13824" width="40.7109375" style="70" customWidth="1"/>
    <col min="13825" max="13825" width="9.7109375" style="70" customWidth="1"/>
    <col min="13826" max="13826" width="10.42578125" style="70" customWidth="1"/>
    <col min="13827" max="13827" width="10.140625" style="70" customWidth="1"/>
    <col min="13828" max="13828" width="9.85546875" style="70" customWidth="1"/>
    <col min="13829" max="14078" width="9.140625" style="70"/>
    <col min="14079" max="14079" width="15" style="70" customWidth="1"/>
    <col min="14080" max="14080" width="40.7109375" style="70" customWidth="1"/>
    <col min="14081" max="14081" width="9.7109375" style="70" customWidth="1"/>
    <col min="14082" max="14082" width="10.42578125" style="70" customWidth="1"/>
    <col min="14083" max="14083" width="10.140625" style="70" customWidth="1"/>
    <col min="14084" max="14084" width="9.85546875" style="70" customWidth="1"/>
    <col min="14085" max="14334" width="9.140625" style="70"/>
    <col min="14335" max="14335" width="15" style="70" customWidth="1"/>
    <col min="14336" max="14336" width="40.7109375" style="70" customWidth="1"/>
    <col min="14337" max="14337" width="9.7109375" style="70" customWidth="1"/>
    <col min="14338" max="14338" width="10.42578125" style="70" customWidth="1"/>
    <col min="14339" max="14339" width="10.140625" style="70" customWidth="1"/>
    <col min="14340" max="14340" width="9.85546875" style="70" customWidth="1"/>
    <col min="14341" max="14590" width="9.140625" style="70"/>
    <col min="14591" max="14591" width="15" style="70" customWidth="1"/>
    <col min="14592" max="14592" width="40.7109375" style="70" customWidth="1"/>
    <col min="14593" max="14593" width="9.7109375" style="70" customWidth="1"/>
    <col min="14594" max="14594" width="10.42578125" style="70" customWidth="1"/>
    <col min="14595" max="14595" width="10.140625" style="70" customWidth="1"/>
    <col min="14596" max="14596" width="9.85546875" style="70" customWidth="1"/>
    <col min="14597" max="14846" width="9.140625" style="70"/>
    <col min="14847" max="14847" width="15" style="70" customWidth="1"/>
    <col min="14848" max="14848" width="40.7109375" style="70" customWidth="1"/>
    <col min="14849" max="14849" width="9.7109375" style="70" customWidth="1"/>
    <col min="14850" max="14850" width="10.42578125" style="70" customWidth="1"/>
    <col min="14851" max="14851" width="10.140625" style="70" customWidth="1"/>
    <col min="14852" max="14852" width="9.85546875" style="70" customWidth="1"/>
    <col min="14853" max="15102" width="9.140625" style="70"/>
    <col min="15103" max="15103" width="15" style="70" customWidth="1"/>
    <col min="15104" max="15104" width="40.7109375" style="70" customWidth="1"/>
    <col min="15105" max="15105" width="9.7109375" style="70" customWidth="1"/>
    <col min="15106" max="15106" width="10.42578125" style="70" customWidth="1"/>
    <col min="15107" max="15107" width="10.140625" style="70" customWidth="1"/>
    <col min="15108" max="15108" width="9.85546875" style="70" customWidth="1"/>
    <col min="15109" max="15358" width="9.140625" style="70"/>
    <col min="15359" max="15359" width="15" style="70" customWidth="1"/>
    <col min="15360" max="15360" width="40.7109375" style="70" customWidth="1"/>
    <col min="15361" max="15361" width="9.7109375" style="70" customWidth="1"/>
    <col min="15362" max="15362" width="10.42578125" style="70" customWidth="1"/>
    <col min="15363" max="15363" width="10.140625" style="70" customWidth="1"/>
    <col min="15364" max="15364" width="9.85546875" style="70" customWidth="1"/>
    <col min="15365" max="15614" width="9.140625" style="70"/>
    <col min="15615" max="15615" width="15" style="70" customWidth="1"/>
    <col min="15616" max="15616" width="40.7109375" style="70" customWidth="1"/>
    <col min="15617" max="15617" width="9.7109375" style="70" customWidth="1"/>
    <col min="15618" max="15618" width="10.42578125" style="70" customWidth="1"/>
    <col min="15619" max="15619" width="10.140625" style="70" customWidth="1"/>
    <col min="15620" max="15620" width="9.85546875" style="70" customWidth="1"/>
    <col min="15621" max="15870" width="9.140625" style="70"/>
    <col min="15871" max="15871" width="15" style="70" customWidth="1"/>
    <col min="15872" max="15872" width="40.7109375" style="70" customWidth="1"/>
    <col min="15873" max="15873" width="9.7109375" style="70" customWidth="1"/>
    <col min="15874" max="15874" width="10.42578125" style="70" customWidth="1"/>
    <col min="15875" max="15875" width="10.140625" style="70" customWidth="1"/>
    <col min="15876" max="15876" width="9.85546875" style="70" customWidth="1"/>
    <col min="15877" max="16126" width="9.140625" style="70"/>
    <col min="16127" max="16127" width="15" style="70" customWidth="1"/>
    <col min="16128" max="16128" width="40.7109375" style="70" customWidth="1"/>
    <col min="16129" max="16129" width="9.7109375" style="70" customWidth="1"/>
    <col min="16130" max="16130" width="10.42578125" style="70" customWidth="1"/>
    <col min="16131" max="16131" width="10.140625" style="70" customWidth="1"/>
    <col min="16132" max="16132" width="9.85546875" style="70" customWidth="1"/>
    <col min="16133" max="16384" width="9.140625" style="70"/>
  </cols>
  <sheetData>
    <row r="1" spans="1:12" ht="23.25" customHeight="1">
      <c r="A1" s="705" t="s">
        <v>2713</v>
      </c>
      <c r="B1" s="705"/>
      <c r="C1" s="705"/>
      <c r="D1" s="705"/>
      <c r="E1" s="705"/>
      <c r="F1" s="705"/>
      <c r="G1" s="705"/>
      <c r="H1" s="705"/>
      <c r="I1" s="705"/>
      <c r="J1" s="705"/>
      <c r="K1" s="705"/>
      <c r="L1" s="705"/>
    </row>
    <row r="2" spans="1:12" ht="12.75" customHeight="1">
      <c r="A2" s="705"/>
      <c r="B2" s="705"/>
      <c r="C2" s="705"/>
      <c r="D2" s="705"/>
      <c r="E2" s="705"/>
      <c r="F2" s="705"/>
      <c r="G2" s="705"/>
      <c r="H2" s="705"/>
      <c r="I2" s="705"/>
      <c r="J2" s="705"/>
      <c r="K2" s="705"/>
      <c r="L2" s="705"/>
    </row>
    <row r="3" spans="1:12" ht="9.75" customHeight="1">
      <c r="A3" s="706"/>
      <c r="B3" s="706"/>
      <c r="C3" s="706"/>
      <c r="D3" s="706"/>
    </row>
    <row r="4" spans="1:12" ht="27" customHeight="1">
      <c r="A4" s="707" t="s">
        <v>1526</v>
      </c>
      <c r="B4" s="708" t="s">
        <v>1527</v>
      </c>
      <c r="C4" s="710" t="s">
        <v>1528</v>
      </c>
      <c r="D4" s="710"/>
      <c r="E4" s="710" t="s">
        <v>51</v>
      </c>
      <c r="F4" s="710"/>
      <c r="G4" s="711" t="s">
        <v>52</v>
      </c>
      <c r="H4" s="712"/>
      <c r="I4" s="710" t="s">
        <v>53</v>
      </c>
      <c r="J4" s="710"/>
      <c r="K4" s="710"/>
      <c r="L4" s="710"/>
    </row>
    <row r="5" spans="1:12" ht="27" customHeight="1">
      <c r="A5" s="707"/>
      <c r="B5" s="709"/>
      <c r="C5" s="710"/>
      <c r="D5" s="710"/>
      <c r="E5" s="710"/>
      <c r="F5" s="710"/>
      <c r="G5" s="713"/>
      <c r="H5" s="714"/>
      <c r="I5" s="710" t="s">
        <v>11</v>
      </c>
      <c r="J5" s="710"/>
      <c r="K5" s="710" t="s">
        <v>12</v>
      </c>
      <c r="L5" s="710"/>
    </row>
    <row r="6" spans="1:12" ht="30" customHeight="1">
      <c r="A6" s="707"/>
      <c r="B6" s="709"/>
      <c r="C6" s="72" t="s">
        <v>1529</v>
      </c>
      <c r="D6" s="72" t="s">
        <v>1530</v>
      </c>
      <c r="E6" s="72" t="s">
        <v>1529</v>
      </c>
      <c r="F6" s="72" t="s">
        <v>1530</v>
      </c>
      <c r="G6" s="72" t="s">
        <v>1529</v>
      </c>
      <c r="H6" s="72" t="s">
        <v>1530</v>
      </c>
      <c r="I6" s="72" t="s">
        <v>1529</v>
      </c>
      <c r="J6" s="72" t="s">
        <v>1530</v>
      </c>
      <c r="K6" s="72" t="s">
        <v>1529</v>
      </c>
      <c r="L6" s="72" t="s">
        <v>1530</v>
      </c>
    </row>
    <row r="7" spans="1:12" ht="30" customHeight="1">
      <c r="A7" s="73" t="s">
        <v>1531</v>
      </c>
      <c r="B7" s="74" t="s">
        <v>1532</v>
      </c>
      <c r="C7" s="75">
        <v>2143463.2999999998</v>
      </c>
      <c r="D7" s="75">
        <v>112.9</v>
      </c>
      <c r="E7" s="76">
        <f>SUM(E8:E16)</f>
        <v>2667435.7040999997</v>
      </c>
      <c r="F7" s="76">
        <f>E7/C7*100</f>
        <v>124.44513064907619</v>
      </c>
      <c r="G7" s="76">
        <f>SUM(G8:G16)</f>
        <v>3104784.2217465998</v>
      </c>
      <c r="H7" s="76">
        <f>G7/E7*100</f>
        <v>116.39584103093358</v>
      </c>
      <c r="I7" s="76">
        <f>SUM(I8:I16)</f>
        <v>3597781.9174412531</v>
      </c>
      <c r="J7" s="76">
        <f>I7/G7*100</f>
        <v>115.87864600192141</v>
      </c>
      <c r="K7" s="76">
        <f>SUM(K8:K16)</f>
        <v>4174452.1150613213</v>
      </c>
      <c r="L7" s="76">
        <f>K7/I7*100</f>
        <v>116.02849230033922</v>
      </c>
    </row>
    <row r="8" spans="1:12" ht="30" customHeight="1">
      <c r="A8" s="79" t="s">
        <v>63</v>
      </c>
      <c r="B8" s="74" t="s">
        <v>1532</v>
      </c>
      <c r="C8" s="80">
        <v>740066</v>
      </c>
      <c r="D8" s="80">
        <v>109.5</v>
      </c>
      <c r="E8" s="81">
        <f t="shared" ref="E8:E71" si="0">C8*F8/100</f>
        <v>922122.23599999992</v>
      </c>
      <c r="F8" s="81">
        <v>124.6</v>
      </c>
      <c r="G8" s="81">
        <f t="shared" ref="G8:G71" si="1">E8*H8/100</f>
        <v>1069661.7937599998</v>
      </c>
      <c r="H8" s="81">
        <v>116</v>
      </c>
      <c r="I8" s="81">
        <f t="shared" ref="I8:I71" si="2">G8*J8/100</f>
        <v>1262200.9166367997</v>
      </c>
      <c r="J8" s="87">
        <v>118</v>
      </c>
      <c r="K8" s="81">
        <f t="shared" ref="K8:K71" si="3">I8*L8/100</f>
        <v>1489397.0816314234</v>
      </c>
      <c r="L8" s="81">
        <v>118</v>
      </c>
    </row>
    <row r="9" spans="1:12" ht="18" customHeight="1">
      <c r="A9" s="79" t="s">
        <v>69</v>
      </c>
      <c r="B9" s="74" t="s">
        <v>1532</v>
      </c>
      <c r="C9" s="80">
        <v>81083</v>
      </c>
      <c r="D9" s="80">
        <v>246.8</v>
      </c>
      <c r="E9" s="81">
        <f t="shared" si="0"/>
        <v>100137.505</v>
      </c>
      <c r="F9" s="81">
        <v>123.5</v>
      </c>
      <c r="G9" s="81">
        <f t="shared" si="1"/>
        <v>116159.5058</v>
      </c>
      <c r="H9" s="81">
        <v>116</v>
      </c>
      <c r="I9" s="81">
        <f t="shared" si="2"/>
        <v>127775.45638</v>
      </c>
      <c r="J9" s="87">
        <v>110</v>
      </c>
      <c r="K9" s="81">
        <f t="shared" si="3"/>
        <v>138508.59471592002</v>
      </c>
      <c r="L9" s="81">
        <v>108.4</v>
      </c>
    </row>
    <row r="10" spans="1:12" ht="29.25" customHeight="1">
      <c r="A10" s="79" t="s">
        <v>65</v>
      </c>
      <c r="B10" s="74" t="s">
        <v>1532</v>
      </c>
      <c r="C10" s="80">
        <v>177000</v>
      </c>
      <c r="D10" s="80">
        <v>336.5</v>
      </c>
      <c r="E10" s="81">
        <f t="shared" si="0"/>
        <v>216825</v>
      </c>
      <c r="F10" s="81">
        <v>122.5</v>
      </c>
      <c r="G10" s="81">
        <f t="shared" si="1"/>
        <v>239591.625</v>
      </c>
      <c r="H10" s="81">
        <v>110.5</v>
      </c>
      <c r="I10" s="81">
        <f t="shared" si="2"/>
        <v>264748.74562499998</v>
      </c>
      <c r="J10" s="87">
        <v>110.5</v>
      </c>
      <c r="K10" s="81">
        <f t="shared" si="3"/>
        <v>287252.38900312496</v>
      </c>
      <c r="L10" s="81">
        <v>108.5</v>
      </c>
    </row>
    <row r="11" spans="1:12" ht="30" customHeight="1">
      <c r="A11" s="79" t="s">
        <v>70</v>
      </c>
      <c r="B11" s="74" t="s">
        <v>1532</v>
      </c>
      <c r="C11" s="80">
        <v>10000</v>
      </c>
      <c r="D11" s="80">
        <v>30.1</v>
      </c>
      <c r="E11" s="81">
        <f t="shared" si="0"/>
        <v>12610</v>
      </c>
      <c r="F11" s="81">
        <v>126.1</v>
      </c>
      <c r="G11" s="81">
        <f t="shared" si="1"/>
        <v>13833.17</v>
      </c>
      <c r="H11" s="81">
        <v>109.7</v>
      </c>
      <c r="I11" s="81">
        <f t="shared" si="2"/>
        <v>15174.987490000001</v>
      </c>
      <c r="J11" s="87">
        <v>109.7</v>
      </c>
      <c r="K11" s="81">
        <f t="shared" si="3"/>
        <v>16677.311251510004</v>
      </c>
      <c r="L11" s="81">
        <v>109.9</v>
      </c>
    </row>
    <row r="12" spans="1:12" ht="18" customHeight="1">
      <c r="A12" s="79" t="s">
        <v>66</v>
      </c>
      <c r="B12" s="74" t="s">
        <v>1532</v>
      </c>
      <c r="C12" s="80">
        <v>775326</v>
      </c>
      <c r="D12" s="80">
        <v>96.7</v>
      </c>
      <c r="E12" s="81">
        <f t="shared" si="0"/>
        <v>965280.87</v>
      </c>
      <c r="F12" s="81">
        <v>124.5</v>
      </c>
      <c r="G12" s="81">
        <f t="shared" si="1"/>
        <v>1139031.4265999999</v>
      </c>
      <c r="H12" s="81">
        <v>118</v>
      </c>
      <c r="I12" s="81">
        <f t="shared" si="2"/>
        <v>1321276.4548559999</v>
      </c>
      <c r="J12" s="87">
        <v>116</v>
      </c>
      <c r="K12" s="81">
        <f t="shared" si="3"/>
        <v>1532680.6876329598</v>
      </c>
      <c r="L12" s="81">
        <v>116</v>
      </c>
    </row>
    <row r="13" spans="1:12" ht="18" customHeight="1">
      <c r="A13" s="79" t="s">
        <v>68</v>
      </c>
      <c r="B13" s="74" t="s">
        <v>1532</v>
      </c>
      <c r="C13" s="80">
        <v>32500</v>
      </c>
      <c r="D13" s="80">
        <v>457.7</v>
      </c>
      <c r="E13" s="81">
        <f t="shared" si="0"/>
        <v>40072.5</v>
      </c>
      <c r="F13" s="81">
        <v>123.3</v>
      </c>
      <c r="G13" s="81">
        <f t="shared" si="1"/>
        <v>43518.735000000001</v>
      </c>
      <c r="H13" s="81">
        <v>108.6</v>
      </c>
      <c r="I13" s="81">
        <f t="shared" si="2"/>
        <v>47261.346210000003</v>
      </c>
      <c r="J13" s="87">
        <v>108.6</v>
      </c>
      <c r="K13" s="81">
        <f t="shared" si="3"/>
        <v>51467.606022690001</v>
      </c>
      <c r="L13" s="81">
        <v>108.9</v>
      </c>
    </row>
    <row r="14" spans="1:12" ht="30" customHeight="1">
      <c r="A14" s="79" t="s">
        <v>67</v>
      </c>
      <c r="B14" s="74" t="s">
        <v>1532</v>
      </c>
      <c r="C14" s="80">
        <v>5230</v>
      </c>
      <c r="D14" s="80">
        <v>20.9</v>
      </c>
      <c r="E14" s="81">
        <f t="shared" si="0"/>
        <v>6574.11</v>
      </c>
      <c r="F14" s="81">
        <v>125.7</v>
      </c>
      <c r="G14" s="81">
        <f t="shared" si="1"/>
        <v>7192.0763399999996</v>
      </c>
      <c r="H14" s="81">
        <v>109.4</v>
      </c>
      <c r="I14" s="81">
        <f t="shared" si="2"/>
        <v>7868.1315159599999</v>
      </c>
      <c r="J14" s="87">
        <v>109.4</v>
      </c>
      <c r="K14" s="81">
        <f t="shared" si="3"/>
        <v>8544.7908263325589</v>
      </c>
      <c r="L14" s="81">
        <v>108.6</v>
      </c>
    </row>
    <row r="15" spans="1:12" ht="18" customHeight="1">
      <c r="A15" s="79" t="s">
        <v>71</v>
      </c>
      <c r="B15" s="74" t="s">
        <v>1532</v>
      </c>
      <c r="C15" s="80">
        <v>316300</v>
      </c>
      <c r="D15" s="80">
        <v>117.2</v>
      </c>
      <c r="E15" s="81">
        <f t="shared" si="0"/>
        <v>396323.9</v>
      </c>
      <c r="F15" s="81">
        <v>125.3</v>
      </c>
      <c r="G15" s="81">
        <f t="shared" si="1"/>
        <v>467662.20200000005</v>
      </c>
      <c r="H15" s="81">
        <v>118</v>
      </c>
      <c r="I15" s="81">
        <f t="shared" si="2"/>
        <v>542488.15432000009</v>
      </c>
      <c r="J15" s="87">
        <v>116</v>
      </c>
      <c r="K15" s="81">
        <f t="shared" si="3"/>
        <v>640136.02209760016</v>
      </c>
      <c r="L15" s="81">
        <v>118</v>
      </c>
    </row>
    <row r="16" spans="1:12" ht="18" customHeight="1">
      <c r="A16" s="79" t="s">
        <v>62</v>
      </c>
      <c r="B16" s="74" t="s">
        <v>1532</v>
      </c>
      <c r="C16" s="80">
        <v>5958.3</v>
      </c>
      <c r="D16" s="80">
        <v>0</v>
      </c>
      <c r="E16" s="81">
        <f t="shared" si="0"/>
        <v>7489.5831000000007</v>
      </c>
      <c r="F16" s="81">
        <v>125.7</v>
      </c>
      <c r="G16" s="81">
        <f t="shared" si="1"/>
        <v>8133.6872466000004</v>
      </c>
      <c r="H16" s="87">
        <v>108.6</v>
      </c>
      <c r="I16" s="81">
        <f t="shared" si="2"/>
        <v>8987.7244074930004</v>
      </c>
      <c r="J16" s="87">
        <v>110.5</v>
      </c>
      <c r="K16" s="81">
        <f t="shared" si="3"/>
        <v>9787.6318797598778</v>
      </c>
      <c r="L16" s="81">
        <v>108.9</v>
      </c>
    </row>
    <row r="17" spans="1:12" ht="18" customHeight="1">
      <c r="A17" s="73" t="s">
        <v>1533</v>
      </c>
      <c r="B17" s="74" t="s">
        <v>1532</v>
      </c>
      <c r="C17" s="75">
        <v>70778</v>
      </c>
      <c r="D17" s="75">
        <v>91.3</v>
      </c>
      <c r="E17" s="76">
        <f>SUM(E18:E19)</f>
        <v>86391.6</v>
      </c>
      <c r="F17" s="76">
        <f>E17/C17*100</f>
        <v>122.05996213512674</v>
      </c>
      <c r="G17" s="76">
        <f>SUM(G18:G19)</f>
        <v>102522</v>
      </c>
      <c r="H17" s="76">
        <f>G17/E17*100</f>
        <v>118.67125970580472</v>
      </c>
      <c r="I17" s="76">
        <f>SUM(I18:I19)</f>
        <v>122338.72500000001</v>
      </c>
      <c r="J17" s="76">
        <f>I17/G17*100</f>
        <v>119.32924152864753</v>
      </c>
      <c r="K17" s="76">
        <f>SUM(K18:K19)</f>
        <v>146011.83014999999</v>
      </c>
      <c r="L17" s="76">
        <f>K17/I17*100</f>
        <v>119.35045926790555</v>
      </c>
    </row>
    <row r="18" spans="1:12" ht="30" customHeight="1">
      <c r="A18" s="79" t="s">
        <v>64</v>
      </c>
      <c r="B18" s="74" t="s">
        <v>1532</v>
      </c>
      <c r="C18" s="80">
        <v>29160</v>
      </c>
      <c r="D18" s="80">
        <v>137.19999999999999</v>
      </c>
      <c r="E18" s="81">
        <f t="shared" si="0"/>
        <v>36450</v>
      </c>
      <c r="F18" s="81">
        <v>125</v>
      </c>
      <c r="G18" s="81">
        <f t="shared" si="1"/>
        <v>40095</v>
      </c>
      <c r="H18" s="87">
        <v>110</v>
      </c>
      <c r="I18" s="81">
        <f t="shared" si="2"/>
        <v>44304.974999999999</v>
      </c>
      <c r="J18" s="87">
        <v>110.5</v>
      </c>
      <c r="K18" s="81">
        <f t="shared" si="3"/>
        <v>48469.642649999994</v>
      </c>
      <c r="L18" s="81">
        <v>109.4</v>
      </c>
    </row>
    <row r="19" spans="1:12" ht="18" customHeight="1">
      <c r="A19" s="79" t="s">
        <v>74</v>
      </c>
      <c r="B19" s="74" t="s">
        <v>1532</v>
      </c>
      <c r="C19" s="80">
        <v>41618</v>
      </c>
      <c r="D19" s="80">
        <v>73.900000000000006</v>
      </c>
      <c r="E19" s="81">
        <f t="shared" si="0"/>
        <v>49941.599999999999</v>
      </c>
      <c r="F19" s="81">
        <v>120</v>
      </c>
      <c r="G19" s="81">
        <f t="shared" si="1"/>
        <v>62427</v>
      </c>
      <c r="H19" s="87">
        <v>125</v>
      </c>
      <c r="I19" s="81">
        <f t="shared" si="2"/>
        <v>78033.75</v>
      </c>
      <c r="J19" s="87">
        <v>125</v>
      </c>
      <c r="K19" s="81">
        <f t="shared" si="3"/>
        <v>97542.1875</v>
      </c>
      <c r="L19" s="81">
        <v>125</v>
      </c>
    </row>
    <row r="20" spans="1:12" ht="18" customHeight="1">
      <c r="A20" s="73" t="s">
        <v>1534</v>
      </c>
      <c r="B20" s="74" t="s">
        <v>1532</v>
      </c>
      <c r="C20" s="75">
        <v>8530.1</v>
      </c>
      <c r="D20" s="75">
        <v>152.9</v>
      </c>
      <c r="E20" s="76">
        <f t="shared" si="0"/>
        <v>10236.120000000001</v>
      </c>
      <c r="F20" s="76">
        <v>120</v>
      </c>
      <c r="G20" s="76">
        <f t="shared" si="1"/>
        <v>11464.454400000002</v>
      </c>
      <c r="H20" s="77">
        <v>112</v>
      </c>
      <c r="I20" s="76">
        <f t="shared" si="2"/>
        <v>13069.478016000003</v>
      </c>
      <c r="J20" s="77">
        <v>114</v>
      </c>
      <c r="K20" s="76">
        <f t="shared" si="3"/>
        <v>15160.594498560002</v>
      </c>
      <c r="L20" s="76">
        <v>116</v>
      </c>
    </row>
    <row r="21" spans="1:12" ht="30" customHeight="1">
      <c r="A21" s="79" t="s">
        <v>76</v>
      </c>
      <c r="B21" s="74" t="s">
        <v>1532</v>
      </c>
      <c r="C21" s="80">
        <v>8530.1</v>
      </c>
      <c r="D21" s="80">
        <v>152.9</v>
      </c>
      <c r="E21" s="81">
        <f t="shared" si="0"/>
        <v>10236.120000000001</v>
      </c>
      <c r="F21" s="81">
        <v>120</v>
      </c>
      <c r="G21" s="81">
        <f t="shared" si="1"/>
        <v>11464.454400000002</v>
      </c>
      <c r="H21" s="87">
        <v>112</v>
      </c>
      <c r="I21" s="81">
        <f t="shared" si="2"/>
        <v>13069.478016000003</v>
      </c>
      <c r="J21" s="87">
        <v>114</v>
      </c>
      <c r="K21" s="81">
        <f t="shared" si="3"/>
        <v>15160.594498560002</v>
      </c>
      <c r="L21" s="81">
        <v>116</v>
      </c>
    </row>
    <row r="22" spans="1:12" ht="48.75" customHeight="1">
      <c r="A22" s="73" t="s">
        <v>1535</v>
      </c>
      <c r="B22" s="74" t="s">
        <v>1536</v>
      </c>
      <c r="C22" s="75">
        <v>125.32</v>
      </c>
      <c r="D22" s="75">
        <v>47.9</v>
      </c>
      <c r="E22" s="76">
        <f t="shared" si="0"/>
        <v>150.38399999999999</v>
      </c>
      <c r="F22" s="76">
        <v>120</v>
      </c>
      <c r="G22" s="76">
        <f t="shared" si="1"/>
        <v>168.43007999999998</v>
      </c>
      <c r="H22" s="76">
        <v>112</v>
      </c>
      <c r="I22" s="76">
        <f t="shared" si="2"/>
        <v>192.01029119999995</v>
      </c>
      <c r="J22" s="77">
        <v>114</v>
      </c>
      <c r="K22" s="76">
        <f t="shared" si="3"/>
        <v>222.73193779199994</v>
      </c>
      <c r="L22" s="76">
        <v>116</v>
      </c>
    </row>
    <row r="23" spans="1:12" ht="48.75" customHeight="1">
      <c r="A23" s="79" t="s">
        <v>76</v>
      </c>
      <c r="B23" s="74" t="s">
        <v>1536</v>
      </c>
      <c r="C23" s="80">
        <v>125.32</v>
      </c>
      <c r="D23" s="80">
        <v>47.9</v>
      </c>
      <c r="E23" s="81">
        <f t="shared" si="0"/>
        <v>150.38399999999999</v>
      </c>
      <c r="F23" s="81">
        <v>120</v>
      </c>
      <c r="G23" s="81">
        <f t="shared" si="1"/>
        <v>168.43007999999998</v>
      </c>
      <c r="H23" s="81">
        <v>112</v>
      </c>
      <c r="I23" s="81">
        <f t="shared" si="2"/>
        <v>192.01029119999995</v>
      </c>
      <c r="J23" s="87">
        <v>114</v>
      </c>
      <c r="K23" s="81">
        <f t="shared" si="3"/>
        <v>222.73193779199994</v>
      </c>
      <c r="L23" s="81">
        <v>116</v>
      </c>
    </row>
    <row r="24" spans="1:12" ht="30" customHeight="1">
      <c r="A24" s="73" t="s">
        <v>1537</v>
      </c>
      <c r="B24" s="74" t="s">
        <v>1538</v>
      </c>
      <c r="C24" s="75">
        <v>118473.62999999999</v>
      </c>
      <c r="D24" s="75">
        <v>158.19999999999999</v>
      </c>
      <c r="E24" s="76">
        <f>SUM(E25:E42)</f>
        <v>147043.26895</v>
      </c>
      <c r="F24" s="76">
        <f>E24/C24*100</f>
        <v>124.11476625642348</v>
      </c>
      <c r="G24" s="76">
        <f>SUM(G25:G42)</f>
        <v>161258.08805298002</v>
      </c>
      <c r="H24" s="76">
        <f>G24/E24*100</f>
        <v>109.66709949015998</v>
      </c>
      <c r="I24" s="76">
        <f>SUM(I25:I42)</f>
        <v>177116.57092932161</v>
      </c>
      <c r="J24" s="76">
        <f>I24/G24*100</f>
        <v>109.83422479319698</v>
      </c>
      <c r="K24" s="76">
        <f>SUM(K25:K42)</f>
        <v>193295.75286618227</v>
      </c>
      <c r="L24" s="76">
        <f>K24/I24*100</f>
        <v>109.13476466485848</v>
      </c>
    </row>
    <row r="25" spans="1:12" ht="30" customHeight="1">
      <c r="A25" s="79" t="s">
        <v>112</v>
      </c>
      <c r="B25" s="74" t="s">
        <v>1538</v>
      </c>
      <c r="C25" s="80">
        <v>2573.5</v>
      </c>
      <c r="D25" s="80">
        <v>0</v>
      </c>
      <c r="E25" s="81">
        <f t="shared" si="0"/>
        <v>3178.2725</v>
      </c>
      <c r="F25" s="81">
        <v>123.5</v>
      </c>
      <c r="G25" s="81">
        <f t="shared" si="1"/>
        <v>3496.0997499999999</v>
      </c>
      <c r="H25" s="81">
        <v>110</v>
      </c>
      <c r="I25" s="81">
        <f t="shared" si="2"/>
        <v>3845.7097249999997</v>
      </c>
      <c r="J25" s="87">
        <v>110</v>
      </c>
      <c r="K25" s="81">
        <f t="shared" si="3"/>
        <v>4168.7493419000002</v>
      </c>
      <c r="L25" s="81">
        <v>108.4</v>
      </c>
    </row>
    <row r="26" spans="1:12" ht="30" customHeight="1">
      <c r="A26" s="79" t="s">
        <v>116</v>
      </c>
      <c r="B26" s="74" t="s">
        <v>1538</v>
      </c>
      <c r="C26" s="80">
        <v>18300</v>
      </c>
      <c r="D26" s="80">
        <v>245.6</v>
      </c>
      <c r="E26" s="81">
        <f t="shared" si="0"/>
        <v>22417.5</v>
      </c>
      <c r="F26" s="81">
        <v>122.5</v>
      </c>
      <c r="G26" s="81">
        <f t="shared" si="1"/>
        <v>24771.337500000001</v>
      </c>
      <c r="H26" s="81">
        <v>110.5</v>
      </c>
      <c r="I26" s="81">
        <f t="shared" si="2"/>
        <v>27372.327937500002</v>
      </c>
      <c r="J26" s="87">
        <v>110.5</v>
      </c>
      <c r="K26" s="81">
        <f t="shared" si="3"/>
        <v>29698.975812187502</v>
      </c>
      <c r="L26" s="81">
        <v>108.5</v>
      </c>
    </row>
    <row r="27" spans="1:12" ht="30" customHeight="1">
      <c r="A27" s="79" t="s">
        <v>113</v>
      </c>
      <c r="B27" s="74" t="s">
        <v>1538</v>
      </c>
      <c r="C27" s="80">
        <v>12585</v>
      </c>
      <c r="D27" s="80">
        <v>452.7</v>
      </c>
      <c r="E27" s="81">
        <f t="shared" si="0"/>
        <v>15869.684999999999</v>
      </c>
      <c r="F27" s="81">
        <v>126.1</v>
      </c>
      <c r="G27" s="81">
        <f t="shared" si="1"/>
        <v>17409.044445</v>
      </c>
      <c r="H27" s="81">
        <v>109.7</v>
      </c>
      <c r="I27" s="81">
        <f t="shared" si="2"/>
        <v>19097.721756165</v>
      </c>
      <c r="J27" s="87">
        <v>109.7</v>
      </c>
      <c r="K27" s="81">
        <f t="shared" si="3"/>
        <v>20988.396210025334</v>
      </c>
      <c r="L27" s="81">
        <v>109.9</v>
      </c>
    </row>
    <row r="28" spans="1:12" ht="30" customHeight="1">
      <c r="A28" s="79" t="s">
        <v>108</v>
      </c>
      <c r="B28" s="74" t="s">
        <v>1538</v>
      </c>
      <c r="C28" s="80">
        <v>3520</v>
      </c>
      <c r="D28" s="80">
        <v>97.8</v>
      </c>
      <c r="E28" s="81">
        <f t="shared" si="0"/>
        <v>4382.3999999999996</v>
      </c>
      <c r="F28" s="81">
        <v>124.5</v>
      </c>
      <c r="G28" s="81">
        <f t="shared" si="1"/>
        <v>4772.4336000000003</v>
      </c>
      <c r="H28" s="81">
        <v>108.9</v>
      </c>
      <c r="I28" s="81">
        <f t="shared" si="2"/>
        <v>5197.1801904000004</v>
      </c>
      <c r="J28" s="87">
        <v>108.9</v>
      </c>
      <c r="K28" s="81">
        <f t="shared" si="3"/>
        <v>5701.3066688688004</v>
      </c>
      <c r="L28" s="81">
        <v>109.7</v>
      </c>
    </row>
    <row r="29" spans="1:12" ht="30" customHeight="1">
      <c r="A29" s="79" t="s">
        <v>126</v>
      </c>
      <c r="B29" s="74" t="s">
        <v>1538</v>
      </c>
      <c r="C29" s="80">
        <v>5372</v>
      </c>
      <c r="D29" s="80">
        <v>163.69999999999999</v>
      </c>
      <c r="E29" s="81">
        <f t="shared" si="0"/>
        <v>6623.6759999999995</v>
      </c>
      <c r="F29" s="81">
        <v>123.3</v>
      </c>
      <c r="G29" s="81">
        <f t="shared" si="1"/>
        <v>7193.3121359999986</v>
      </c>
      <c r="H29" s="81">
        <v>108.6</v>
      </c>
      <c r="I29" s="81">
        <f t="shared" si="2"/>
        <v>7811.9369796959982</v>
      </c>
      <c r="J29" s="87">
        <v>108.6</v>
      </c>
      <c r="K29" s="81">
        <f t="shared" si="3"/>
        <v>8507.1993708889422</v>
      </c>
      <c r="L29" s="81">
        <v>108.9</v>
      </c>
    </row>
    <row r="30" spans="1:12" ht="30" customHeight="1">
      <c r="A30" s="79" t="s">
        <v>1204</v>
      </c>
      <c r="B30" s="74" t="s">
        <v>1538</v>
      </c>
      <c r="C30" s="80">
        <v>2802</v>
      </c>
      <c r="D30" s="80">
        <v>103.4</v>
      </c>
      <c r="E30" s="81">
        <f t="shared" si="0"/>
        <v>3522.114</v>
      </c>
      <c r="F30" s="81">
        <v>125.7</v>
      </c>
      <c r="G30" s="81">
        <f t="shared" si="1"/>
        <v>3853.1927160000005</v>
      </c>
      <c r="H30" s="81">
        <v>109.4</v>
      </c>
      <c r="I30" s="81">
        <f t="shared" si="2"/>
        <v>4215.3928313040005</v>
      </c>
      <c r="J30" s="87">
        <v>109.4</v>
      </c>
      <c r="K30" s="81">
        <f t="shared" si="3"/>
        <v>4577.9166147961441</v>
      </c>
      <c r="L30" s="81">
        <v>108.6</v>
      </c>
    </row>
    <row r="31" spans="1:12" ht="30" customHeight="1">
      <c r="A31" s="79" t="s">
        <v>100</v>
      </c>
      <c r="B31" s="74" t="s">
        <v>1538</v>
      </c>
      <c r="C31" s="80">
        <v>2211.58</v>
      </c>
      <c r="D31" s="80">
        <v>66.599999999999994</v>
      </c>
      <c r="E31" s="81">
        <f t="shared" si="0"/>
        <v>2771.1097399999999</v>
      </c>
      <c r="F31" s="81">
        <v>125.3</v>
      </c>
      <c r="G31" s="81">
        <f t="shared" si="1"/>
        <v>3048.220714</v>
      </c>
      <c r="H31" s="81">
        <v>110</v>
      </c>
      <c r="I31" s="81">
        <f t="shared" si="2"/>
        <v>3353.0427854000004</v>
      </c>
      <c r="J31" s="87">
        <v>110</v>
      </c>
      <c r="K31" s="81">
        <f t="shared" si="3"/>
        <v>3668.2288072276006</v>
      </c>
      <c r="L31" s="81">
        <v>109.4</v>
      </c>
    </row>
    <row r="32" spans="1:12" ht="30" customHeight="1">
      <c r="A32" s="79" t="s">
        <v>98</v>
      </c>
      <c r="B32" s="74" t="s">
        <v>1538</v>
      </c>
      <c r="C32" s="80">
        <v>4878.5</v>
      </c>
      <c r="D32" s="80">
        <v>206.4</v>
      </c>
      <c r="E32" s="81">
        <f t="shared" si="0"/>
        <v>6132.2745000000004</v>
      </c>
      <c r="F32" s="81">
        <v>125.7</v>
      </c>
      <c r="G32" s="81">
        <f t="shared" si="1"/>
        <v>6659.6501069999995</v>
      </c>
      <c r="H32" s="87">
        <v>108.6</v>
      </c>
      <c r="I32" s="81">
        <f t="shared" si="2"/>
        <v>7358.9133682350002</v>
      </c>
      <c r="J32" s="87">
        <v>110.5</v>
      </c>
      <c r="K32" s="81">
        <f t="shared" si="3"/>
        <v>8013.8566580079159</v>
      </c>
      <c r="L32" s="81">
        <v>108.9</v>
      </c>
    </row>
    <row r="33" spans="1:12" ht="30" customHeight="1">
      <c r="A33" s="79" t="s">
        <v>143</v>
      </c>
      <c r="B33" s="74" t="s">
        <v>1538</v>
      </c>
      <c r="C33" s="80">
        <v>131</v>
      </c>
      <c r="D33" s="80">
        <v>0</v>
      </c>
      <c r="E33" s="81">
        <f t="shared" si="0"/>
        <v>164.143</v>
      </c>
      <c r="F33" s="81">
        <v>125.3</v>
      </c>
      <c r="G33" s="81">
        <f t="shared" si="1"/>
        <v>179.57244200000002</v>
      </c>
      <c r="H33" s="87">
        <v>109.4</v>
      </c>
      <c r="I33" s="81">
        <f t="shared" si="2"/>
        <v>197.52968620000004</v>
      </c>
      <c r="J33" s="87">
        <v>110</v>
      </c>
      <c r="K33" s="81">
        <f t="shared" si="3"/>
        <v>214.51723921320004</v>
      </c>
      <c r="L33" s="81">
        <v>108.6</v>
      </c>
    </row>
    <row r="34" spans="1:12" ht="30" customHeight="1">
      <c r="A34" s="79" t="s">
        <v>94</v>
      </c>
      <c r="B34" s="74" t="s">
        <v>1538</v>
      </c>
      <c r="C34" s="80">
        <v>8782</v>
      </c>
      <c r="D34" s="80">
        <v>143.80000000000001</v>
      </c>
      <c r="E34" s="81">
        <f t="shared" si="0"/>
        <v>10977.5</v>
      </c>
      <c r="F34" s="81">
        <v>125</v>
      </c>
      <c r="G34" s="81">
        <f t="shared" si="1"/>
        <v>12075.25</v>
      </c>
      <c r="H34" s="87">
        <v>110</v>
      </c>
      <c r="I34" s="81">
        <f t="shared" si="2"/>
        <v>13343.151250000001</v>
      </c>
      <c r="J34" s="87">
        <v>110.5</v>
      </c>
      <c r="K34" s="81">
        <f t="shared" si="3"/>
        <v>14597.407467500001</v>
      </c>
      <c r="L34" s="81">
        <v>109.4</v>
      </c>
    </row>
    <row r="35" spans="1:12" ht="30" customHeight="1">
      <c r="A35" s="79" t="s">
        <v>115</v>
      </c>
      <c r="B35" s="74" t="s">
        <v>1538</v>
      </c>
      <c r="C35" s="80">
        <v>1431.2</v>
      </c>
      <c r="D35" s="80">
        <v>92.2</v>
      </c>
      <c r="E35" s="81">
        <f t="shared" si="0"/>
        <v>1783.2751999999998</v>
      </c>
      <c r="F35" s="81">
        <v>124.6</v>
      </c>
      <c r="G35" s="81">
        <f t="shared" si="1"/>
        <v>1970.5190959999998</v>
      </c>
      <c r="H35" s="87">
        <v>110.5</v>
      </c>
      <c r="I35" s="81">
        <f t="shared" si="2"/>
        <v>2161.6594483119998</v>
      </c>
      <c r="J35" s="87">
        <v>109.7</v>
      </c>
      <c r="K35" s="81">
        <f t="shared" si="3"/>
        <v>2377.8253931431996</v>
      </c>
      <c r="L35" s="81">
        <v>110</v>
      </c>
    </row>
    <row r="36" spans="1:12" ht="30" customHeight="1">
      <c r="A36" s="79" t="s">
        <v>159</v>
      </c>
      <c r="B36" s="74" t="s">
        <v>1538</v>
      </c>
      <c r="C36" s="80">
        <v>10142</v>
      </c>
      <c r="D36" s="80">
        <v>131.5</v>
      </c>
      <c r="E36" s="81">
        <f t="shared" si="0"/>
        <v>12525.37</v>
      </c>
      <c r="F36" s="81">
        <v>123.5</v>
      </c>
      <c r="G36" s="81">
        <f t="shared" si="1"/>
        <v>13740.330890000001</v>
      </c>
      <c r="H36" s="87">
        <v>109.7</v>
      </c>
      <c r="I36" s="81">
        <f t="shared" si="2"/>
        <v>14963.22033921</v>
      </c>
      <c r="J36" s="87">
        <v>108.9</v>
      </c>
      <c r="K36" s="81">
        <f t="shared" si="3"/>
        <v>16534.358474827051</v>
      </c>
      <c r="L36" s="81">
        <v>110.5</v>
      </c>
    </row>
    <row r="37" spans="1:12" ht="30" customHeight="1">
      <c r="A37" s="79" t="s">
        <v>121</v>
      </c>
      <c r="B37" s="74" t="s">
        <v>1538</v>
      </c>
      <c r="C37" s="80">
        <v>5346</v>
      </c>
      <c r="D37" s="80">
        <v>87.9</v>
      </c>
      <c r="E37" s="81">
        <f t="shared" si="0"/>
        <v>6548.85</v>
      </c>
      <c r="F37" s="81">
        <v>122.5</v>
      </c>
      <c r="G37" s="81">
        <f t="shared" si="1"/>
        <v>7131.697650000001</v>
      </c>
      <c r="H37" s="87">
        <v>108.9</v>
      </c>
      <c r="I37" s="81">
        <f t="shared" si="2"/>
        <v>7745.0236479000005</v>
      </c>
      <c r="J37" s="87">
        <v>108.6</v>
      </c>
      <c r="K37" s="81">
        <f t="shared" si="3"/>
        <v>8496.2909417463015</v>
      </c>
      <c r="L37" s="81">
        <v>109.7</v>
      </c>
    </row>
    <row r="38" spans="1:12" ht="30" customHeight="1">
      <c r="A38" s="79" t="s">
        <v>97</v>
      </c>
      <c r="B38" s="74" t="s">
        <v>1538</v>
      </c>
      <c r="C38" s="80">
        <v>10280.17</v>
      </c>
      <c r="D38" s="80">
        <v>196.3</v>
      </c>
      <c r="E38" s="81">
        <f t="shared" si="0"/>
        <v>12963.29437</v>
      </c>
      <c r="F38" s="81">
        <v>126.1</v>
      </c>
      <c r="G38" s="81">
        <f t="shared" si="1"/>
        <v>14078.13768582</v>
      </c>
      <c r="H38" s="87">
        <v>108.6</v>
      </c>
      <c r="I38" s="81">
        <f t="shared" si="2"/>
        <v>15401.482628287082</v>
      </c>
      <c r="J38" s="87">
        <v>109.4</v>
      </c>
      <c r="K38" s="81">
        <f t="shared" si="3"/>
        <v>16772.214582204633</v>
      </c>
      <c r="L38" s="81">
        <v>108.9</v>
      </c>
    </row>
    <row r="39" spans="1:12" ht="30" customHeight="1">
      <c r="A39" s="79" t="s">
        <v>122</v>
      </c>
      <c r="B39" s="74" t="s">
        <v>1538</v>
      </c>
      <c r="C39" s="80">
        <v>3031.09</v>
      </c>
      <c r="D39" s="80">
        <v>55.1</v>
      </c>
      <c r="E39" s="81">
        <f t="shared" si="0"/>
        <v>3788.8625000000002</v>
      </c>
      <c r="F39" s="81">
        <v>125</v>
      </c>
      <c r="G39" s="81">
        <f t="shared" si="1"/>
        <v>4114.704675</v>
      </c>
      <c r="H39" s="81">
        <v>108.6</v>
      </c>
      <c r="I39" s="81">
        <f t="shared" si="2"/>
        <v>4546.7486658749995</v>
      </c>
      <c r="J39" s="87">
        <v>110.5</v>
      </c>
      <c r="K39" s="81">
        <f t="shared" si="3"/>
        <v>4937.7690511402498</v>
      </c>
      <c r="L39" s="81">
        <v>108.6</v>
      </c>
    </row>
    <row r="40" spans="1:12" ht="30" customHeight="1">
      <c r="A40" s="79" t="s">
        <v>127</v>
      </c>
      <c r="B40" s="74" t="s">
        <v>1538</v>
      </c>
      <c r="C40" s="80">
        <v>7472.59</v>
      </c>
      <c r="D40" s="80">
        <v>104.5</v>
      </c>
      <c r="E40" s="81">
        <f t="shared" si="0"/>
        <v>9310.8471399999999</v>
      </c>
      <c r="F40" s="81">
        <v>124.6</v>
      </c>
      <c r="G40" s="81">
        <f t="shared" si="1"/>
        <v>10186.066771160002</v>
      </c>
      <c r="H40" s="81">
        <v>109.4</v>
      </c>
      <c r="I40" s="81">
        <f t="shared" si="2"/>
        <v>11174.115247962522</v>
      </c>
      <c r="J40" s="87">
        <v>109.7</v>
      </c>
      <c r="K40" s="81">
        <f t="shared" si="3"/>
        <v>12224.482081271</v>
      </c>
      <c r="L40" s="81">
        <v>109.4</v>
      </c>
    </row>
    <row r="41" spans="1:12" ht="30" customHeight="1">
      <c r="A41" s="79" t="s">
        <v>1068</v>
      </c>
      <c r="B41" s="74" t="s">
        <v>1538</v>
      </c>
      <c r="C41" s="80">
        <v>5572</v>
      </c>
      <c r="D41" s="80">
        <v>126.9</v>
      </c>
      <c r="E41" s="81">
        <f t="shared" si="0"/>
        <v>6881.42</v>
      </c>
      <c r="F41" s="81">
        <v>123.5</v>
      </c>
      <c r="G41" s="81">
        <f t="shared" si="1"/>
        <v>7569.5619999999999</v>
      </c>
      <c r="H41" s="81">
        <v>110</v>
      </c>
      <c r="I41" s="81">
        <f t="shared" si="2"/>
        <v>8326.5181999999986</v>
      </c>
      <c r="J41" s="87">
        <v>110</v>
      </c>
      <c r="K41" s="81">
        <f t="shared" si="3"/>
        <v>9025.9457287999994</v>
      </c>
      <c r="L41" s="81">
        <v>108.4</v>
      </c>
    </row>
    <row r="42" spans="1:12" ht="30" customHeight="1">
      <c r="A42" s="79" t="s">
        <v>137</v>
      </c>
      <c r="B42" s="74" t="s">
        <v>1538</v>
      </c>
      <c r="C42" s="80">
        <v>14043</v>
      </c>
      <c r="D42" s="80">
        <v>248</v>
      </c>
      <c r="E42" s="81">
        <f t="shared" si="0"/>
        <v>17202.674999999999</v>
      </c>
      <c r="F42" s="81">
        <v>122.5</v>
      </c>
      <c r="G42" s="81">
        <f t="shared" si="1"/>
        <v>19008.955875</v>
      </c>
      <c r="H42" s="81">
        <v>110.5</v>
      </c>
      <c r="I42" s="81">
        <f t="shared" si="2"/>
        <v>21004.896241874998</v>
      </c>
      <c r="J42" s="87">
        <v>110.5</v>
      </c>
      <c r="K42" s="81">
        <f t="shared" si="3"/>
        <v>22790.31242243437</v>
      </c>
      <c r="L42" s="81">
        <v>108.5</v>
      </c>
    </row>
    <row r="43" spans="1:12" ht="39" customHeight="1">
      <c r="A43" s="73" t="s">
        <v>1539</v>
      </c>
      <c r="B43" s="74" t="s">
        <v>1538</v>
      </c>
      <c r="C43" s="75">
        <v>400606.73</v>
      </c>
      <c r="D43" s="75">
        <v>144.19999999999999</v>
      </c>
      <c r="E43" s="76">
        <f>SUM(E44:E96)</f>
        <v>498703.49226999999</v>
      </c>
      <c r="F43" s="76">
        <f>E43/C43*100</f>
        <v>124.48704800091602</v>
      </c>
      <c r="G43" s="76">
        <f>SUM(G44:G96)</f>
        <v>546284.98261680012</v>
      </c>
      <c r="H43" s="76">
        <f>G43/E43*100</f>
        <v>109.54103812873228</v>
      </c>
      <c r="I43" s="76">
        <f>SUM(I44:I96)</f>
        <v>600007.39839256101</v>
      </c>
      <c r="J43" s="76">
        <f>I43/G43*100</f>
        <v>109.83413739810698</v>
      </c>
      <c r="K43" s="76">
        <f>SUM(K44:K96)</f>
        <v>654277.60697612062</v>
      </c>
      <c r="L43" s="76">
        <f>K43/I43*100</f>
        <v>109.04492323410533</v>
      </c>
    </row>
    <row r="44" spans="1:12" ht="39" customHeight="1">
      <c r="A44" s="79" t="s">
        <v>93</v>
      </c>
      <c r="B44" s="74" t="s">
        <v>1538</v>
      </c>
      <c r="C44" s="80">
        <v>375</v>
      </c>
      <c r="D44" s="80">
        <v>15</v>
      </c>
      <c r="E44" s="81">
        <f t="shared" si="0"/>
        <v>466.875</v>
      </c>
      <c r="F44" s="81">
        <v>124.5</v>
      </c>
      <c r="G44" s="81">
        <f t="shared" si="1"/>
        <v>508.426875</v>
      </c>
      <c r="H44" s="81">
        <v>108.9</v>
      </c>
      <c r="I44" s="81">
        <f t="shared" si="2"/>
        <v>553.67686687500009</v>
      </c>
      <c r="J44" s="87">
        <v>108.9</v>
      </c>
      <c r="K44" s="81">
        <f t="shared" si="3"/>
        <v>607.38352296187509</v>
      </c>
      <c r="L44" s="81">
        <v>109.7</v>
      </c>
    </row>
    <row r="45" spans="1:12" ht="39" customHeight="1">
      <c r="A45" s="79" t="s">
        <v>118</v>
      </c>
      <c r="B45" s="74" t="s">
        <v>1538</v>
      </c>
      <c r="C45" s="80">
        <v>1688.3</v>
      </c>
      <c r="D45" s="80">
        <v>84</v>
      </c>
      <c r="E45" s="81">
        <f t="shared" si="0"/>
        <v>2081.6738999999998</v>
      </c>
      <c r="F45" s="81">
        <v>123.3</v>
      </c>
      <c r="G45" s="81">
        <f t="shared" si="1"/>
        <v>2260.6978553999998</v>
      </c>
      <c r="H45" s="81">
        <v>108.6</v>
      </c>
      <c r="I45" s="81">
        <f t="shared" si="2"/>
        <v>2455.1178709643996</v>
      </c>
      <c r="J45" s="87">
        <v>108.6</v>
      </c>
      <c r="K45" s="81">
        <f t="shared" si="3"/>
        <v>2673.6233614802313</v>
      </c>
      <c r="L45" s="81">
        <v>108.9</v>
      </c>
    </row>
    <row r="46" spans="1:12" ht="39" customHeight="1">
      <c r="A46" s="79" t="s">
        <v>129</v>
      </c>
      <c r="B46" s="74" t="s">
        <v>1538</v>
      </c>
      <c r="C46" s="80">
        <v>8016.4</v>
      </c>
      <c r="D46" s="80">
        <v>130.80000000000001</v>
      </c>
      <c r="E46" s="81">
        <f t="shared" si="0"/>
        <v>10076.614799999999</v>
      </c>
      <c r="F46" s="81">
        <v>125.7</v>
      </c>
      <c r="G46" s="81">
        <f t="shared" si="1"/>
        <v>11023.8165912</v>
      </c>
      <c r="H46" s="81">
        <v>109.4</v>
      </c>
      <c r="I46" s="81">
        <f t="shared" si="2"/>
        <v>12060.055350772802</v>
      </c>
      <c r="J46" s="87">
        <v>109.4</v>
      </c>
      <c r="K46" s="81">
        <f t="shared" si="3"/>
        <v>13097.220110939261</v>
      </c>
      <c r="L46" s="81">
        <v>108.6</v>
      </c>
    </row>
    <row r="47" spans="1:12" ht="39" customHeight="1">
      <c r="A47" s="79" t="s">
        <v>1204</v>
      </c>
      <c r="B47" s="74" t="s">
        <v>1538</v>
      </c>
      <c r="C47" s="80">
        <v>1184</v>
      </c>
      <c r="D47" s="80">
        <v>97.5</v>
      </c>
      <c r="E47" s="81">
        <f t="shared" si="0"/>
        <v>1483.5519999999999</v>
      </c>
      <c r="F47" s="81">
        <v>125.3</v>
      </c>
      <c r="G47" s="81">
        <f t="shared" si="1"/>
        <v>1631.9072000000001</v>
      </c>
      <c r="H47" s="81">
        <v>110</v>
      </c>
      <c r="I47" s="81">
        <f t="shared" si="2"/>
        <v>1795.0979200000002</v>
      </c>
      <c r="J47" s="87">
        <v>110</v>
      </c>
      <c r="K47" s="81">
        <f t="shared" si="3"/>
        <v>1963.8371244800003</v>
      </c>
      <c r="L47" s="81">
        <v>109.4</v>
      </c>
    </row>
    <row r="48" spans="1:12" ht="39" customHeight="1">
      <c r="A48" s="79" t="s">
        <v>113</v>
      </c>
      <c r="B48" s="74" t="s">
        <v>1538</v>
      </c>
      <c r="C48" s="80">
        <v>29115</v>
      </c>
      <c r="D48" s="80">
        <v>448.3</v>
      </c>
      <c r="E48" s="81">
        <f t="shared" si="0"/>
        <v>36597.555</v>
      </c>
      <c r="F48" s="81">
        <v>125.7</v>
      </c>
      <c r="G48" s="81">
        <f t="shared" si="1"/>
        <v>39744.944729999996</v>
      </c>
      <c r="H48" s="87">
        <v>108.6</v>
      </c>
      <c r="I48" s="81">
        <f t="shared" si="2"/>
        <v>43918.163926649999</v>
      </c>
      <c r="J48" s="87">
        <v>110.5</v>
      </c>
      <c r="K48" s="81">
        <f t="shared" si="3"/>
        <v>47826.880516121855</v>
      </c>
      <c r="L48" s="81">
        <v>108.9</v>
      </c>
    </row>
    <row r="49" spans="1:12" ht="39" customHeight="1">
      <c r="A49" s="79" t="s">
        <v>139</v>
      </c>
      <c r="B49" s="74" t="s">
        <v>1538</v>
      </c>
      <c r="C49" s="80">
        <v>6276</v>
      </c>
      <c r="D49" s="80">
        <v>150.9</v>
      </c>
      <c r="E49" s="81">
        <f t="shared" si="0"/>
        <v>7863.8279999999995</v>
      </c>
      <c r="F49" s="81">
        <v>125.3</v>
      </c>
      <c r="G49" s="81">
        <f t="shared" si="1"/>
        <v>8603.0278319999998</v>
      </c>
      <c r="H49" s="87">
        <v>109.4</v>
      </c>
      <c r="I49" s="81">
        <f t="shared" si="2"/>
        <v>9463.3306152000005</v>
      </c>
      <c r="J49" s="87">
        <v>110</v>
      </c>
      <c r="K49" s="81">
        <f t="shared" si="3"/>
        <v>10277.1770481072</v>
      </c>
      <c r="L49" s="81">
        <v>108.6</v>
      </c>
    </row>
    <row r="50" spans="1:12" ht="39" customHeight="1">
      <c r="A50" s="79" t="s">
        <v>1070</v>
      </c>
      <c r="B50" s="74" t="s">
        <v>1538</v>
      </c>
      <c r="C50" s="80">
        <v>8002</v>
      </c>
      <c r="D50" s="80">
        <v>183.5</v>
      </c>
      <c r="E50" s="81">
        <f t="shared" si="0"/>
        <v>10002.5</v>
      </c>
      <c r="F50" s="81">
        <v>125</v>
      </c>
      <c r="G50" s="81">
        <f t="shared" si="1"/>
        <v>11002.75</v>
      </c>
      <c r="H50" s="87">
        <v>110</v>
      </c>
      <c r="I50" s="81">
        <f t="shared" si="2"/>
        <v>12158.03875</v>
      </c>
      <c r="J50" s="87">
        <v>110.5</v>
      </c>
      <c r="K50" s="81">
        <f t="shared" si="3"/>
        <v>13300.8943925</v>
      </c>
      <c r="L50" s="81">
        <v>109.4</v>
      </c>
    </row>
    <row r="51" spans="1:12" ht="39" customHeight="1">
      <c r="A51" s="79" t="s">
        <v>1196</v>
      </c>
      <c r="B51" s="74" t="s">
        <v>1538</v>
      </c>
      <c r="C51" s="80">
        <v>4345.8</v>
      </c>
      <c r="D51" s="80">
        <v>111.2</v>
      </c>
      <c r="E51" s="81">
        <f t="shared" si="0"/>
        <v>5414.8668000000007</v>
      </c>
      <c r="F51" s="81">
        <v>124.6</v>
      </c>
      <c r="G51" s="81">
        <f t="shared" si="1"/>
        <v>5983.4278140000006</v>
      </c>
      <c r="H51" s="87">
        <v>110.5</v>
      </c>
      <c r="I51" s="81">
        <f t="shared" si="2"/>
        <v>6563.8203119580003</v>
      </c>
      <c r="J51" s="87">
        <v>109.7</v>
      </c>
      <c r="K51" s="81">
        <f t="shared" si="3"/>
        <v>7220.2023431538</v>
      </c>
      <c r="L51" s="81">
        <v>110</v>
      </c>
    </row>
    <row r="52" spans="1:12" ht="39" customHeight="1">
      <c r="A52" s="79" t="s">
        <v>99</v>
      </c>
      <c r="B52" s="74" t="s">
        <v>1538</v>
      </c>
      <c r="C52" s="80">
        <v>2610</v>
      </c>
      <c r="D52" s="80">
        <v>0</v>
      </c>
      <c r="E52" s="81">
        <f t="shared" si="0"/>
        <v>3223.35</v>
      </c>
      <c r="F52" s="81">
        <v>123.5</v>
      </c>
      <c r="G52" s="81">
        <f t="shared" si="1"/>
        <v>3536.0149499999998</v>
      </c>
      <c r="H52" s="87">
        <v>109.7</v>
      </c>
      <c r="I52" s="81">
        <f t="shared" si="2"/>
        <v>3850.7202805500001</v>
      </c>
      <c r="J52" s="87">
        <v>108.9</v>
      </c>
      <c r="K52" s="81">
        <f t="shared" si="3"/>
        <v>4255.0459100077496</v>
      </c>
      <c r="L52" s="81">
        <v>110.5</v>
      </c>
    </row>
    <row r="53" spans="1:12" ht="39" customHeight="1">
      <c r="A53" s="79" t="s">
        <v>110</v>
      </c>
      <c r="B53" s="74" t="s">
        <v>1538</v>
      </c>
      <c r="C53" s="80">
        <v>22.5</v>
      </c>
      <c r="D53" s="80">
        <v>0.3</v>
      </c>
      <c r="E53" s="81">
        <f t="shared" si="0"/>
        <v>27.5625</v>
      </c>
      <c r="F53" s="81">
        <v>122.5</v>
      </c>
      <c r="G53" s="81">
        <f t="shared" si="1"/>
        <v>30.015562500000001</v>
      </c>
      <c r="H53" s="87">
        <v>108.9</v>
      </c>
      <c r="I53" s="81">
        <f t="shared" si="2"/>
        <v>32.596900875000003</v>
      </c>
      <c r="J53" s="87">
        <v>108.6</v>
      </c>
      <c r="K53" s="81">
        <f t="shared" si="3"/>
        <v>35.758800259875009</v>
      </c>
      <c r="L53" s="81">
        <v>109.7</v>
      </c>
    </row>
    <row r="54" spans="1:12" ht="39" customHeight="1">
      <c r="A54" s="79" t="s">
        <v>98</v>
      </c>
      <c r="B54" s="74" t="s">
        <v>1538</v>
      </c>
      <c r="C54" s="80">
        <v>2377</v>
      </c>
      <c r="D54" s="80">
        <v>7.9</v>
      </c>
      <c r="E54" s="81">
        <f t="shared" si="0"/>
        <v>2997.3969999999999</v>
      </c>
      <c r="F54" s="81">
        <v>126.1</v>
      </c>
      <c r="G54" s="81">
        <f t="shared" si="1"/>
        <v>3255.1731419999996</v>
      </c>
      <c r="H54" s="87">
        <v>108.6</v>
      </c>
      <c r="I54" s="81">
        <f t="shared" si="2"/>
        <v>3561.1594173479998</v>
      </c>
      <c r="J54" s="87">
        <v>109.4</v>
      </c>
      <c r="K54" s="81">
        <f t="shared" si="3"/>
        <v>3878.1026054919721</v>
      </c>
      <c r="L54" s="81">
        <v>108.9</v>
      </c>
    </row>
    <row r="55" spans="1:12" ht="39" customHeight="1">
      <c r="A55" s="79" t="s">
        <v>107</v>
      </c>
      <c r="B55" s="74" t="s">
        <v>1538</v>
      </c>
      <c r="C55" s="80">
        <v>1126.3499999999999</v>
      </c>
      <c r="D55" s="80">
        <v>222.6</v>
      </c>
      <c r="E55" s="81">
        <f t="shared" si="0"/>
        <v>1407.9375</v>
      </c>
      <c r="F55" s="81">
        <v>125</v>
      </c>
      <c r="G55" s="81">
        <f t="shared" si="1"/>
        <v>1529.0201249999998</v>
      </c>
      <c r="H55" s="82">
        <v>108.6</v>
      </c>
      <c r="I55" s="81">
        <f t="shared" si="2"/>
        <v>1689.5672381249999</v>
      </c>
      <c r="J55" s="87">
        <v>110.5</v>
      </c>
      <c r="K55" s="81">
        <f t="shared" si="3"/>
        <v>1834.8700206037497</v>
      </c>
      <c r="L55" s="81">
        <v>108.6</v>
      </c>
    </row>
    <row r="56" spans="1:12" ht="39" customHeight="1">
      <c r="A56" s="79" t="s">
        <v>115</v>
      </c>
      <c r="B56" s="74" t="s">
        <v>1538</v>
      </c>
      <c r="C56" s="80">
        <v>1400.45</v>
      </c>
      <c r="D56" s="80">
        <v>72.8</v>
      </c>
      <c r="E56" s="81">
        <f t="shared" si="0"/>
        <v>1744.9607000000001</v>
      </c>
      <c r="F56" s="81">
        <v>124.6</v>
      </c>
      <c r="G56" s="81">
        <f t="shared" si="1"/>
        <v>1908.9870058000004</v>
      </c>
      <c r="H56" s="82">
        <v>109.4</v>
      </c>
      <c r="I56" s="81">
        <f t="shared" si="2"/>
        <v>2094.1587453626003</v>
      </c>
      <c r="J56" s="87">
        <v>109.7</v>
      </c>
      <c r="K56" s="81">
        <f t="shared" si="3"/>
        <v>2291.0096674266847</v>
      </c>
      <c r="L56" s="81">
        <v>109.4</v>
      </c>
    </row>
    <row r="57" spans="1:12" ht="39" customHeight="1">
      <c r="A57" s="79" t="s">
        <v>96</v>
      </c>
      <c r="B57" s="74" t="s">
        <v>1538</v>
      </c>
      <c r="C57" s="80">
        <v>3152.64</v>
      </c>
      <c r="D57" s="80">
        <v>190</v>
      </c>
      <c r="E57" s="81">
        <f t="shared" si="0"/>
        <v>3893.5103999999997</v>
      </c>
      <c r="F57" s="81">
        <v>123.5</v>
      </c>
      <c r="G57" s="81">
        <f t="shared" si="1"/>
        <v>4282.8614399999997</v>
      </c>
      <c r="H57" s="82">
        <v>110</v>
      </c>
      <c r="I57" s="81">
        <f t="shared" si="2"/>
        <v>4711.1475840000003</v>
      </c>
      <c r="J57" s="87">
        <v>110</v>
      </c>
      <c r="K57" s="81">
        <f t="shared" si="3"/>
        <v>5106.8839810560003</v>
      </c>
      <c r="L57" s="81">
        <v>108.4</v>
      </c>
    </row>
    <row r="58" spans="1:12" ht="39" customHeight="1">
      <c r="A58" s="79" t="s">
        <v>154</v>
      </c>
      <c r="B58" s="74" t="s">
        <v>1538</v>
      </c>
      <c r="C58" s="80">
        <v>19503</v>
      </c>
      <c r="D58" s="80">
        <v>283.89999999999998</v>
      </c>
      <c r="E58" s="81">
        <f t="shared" si="0"/>
        <v>23891.174999999999</v>
      </c>
      <c r="F58" s="81">
        <v>122.5</v>
      </c>
      <c r="G58" s="81">
        <f t="shared" si="1"/>
        <v>26399.748374999999</v>
      </c>
      <c r="H58" s="82">
        <v>110.5</v>
      </c>
      <c r="I58" s="81">
        <f t="shared" si="2"/>
        <v>29171.721954374996</v>
      </c>
      <c r="J58" s="87">
        <v>110.5</v>
      </c>
      <c r="K58" s="81">
        <f t="shared" si="3"/>
        <v>31651.31832049687</v>
      </c>
      <c r="L58" s="81">
        <v>108.5</v>
      </c>
    </row>
    <row r="59" spans="1:12" ht="39" customHeight="1">
      <c r="A59" s="79" t="s">
        <v>112</v>
      </c>
      <c r="B59" s="74" t="s">
        <v>1538</v>
      </c>
      <c r="C59" s="80">
        <v>4030.74</v>
      </c>
      <c r="D59" s="80">
        <v>294.89999999999998</v>
      </c>
      <c r="E59" s="81">
        <f t="shared" si="0"/>
        <v>5082.7631399999991</v>
      </c>
      <c r="F59" s="81">
        <v>126.1</v>
      </c>
      <c r="G59" s="81">
        <f t="shared" si="1"/>
        <v>5575.7911645799995</v>
      </c>
      <c r="H59" s="82">
        <v>109.7</v>
      </c>
      <c r="I59" s="81">
        <f t="shared" si="2"/>
        <v>6116.6429075442593</v>
      </c>
      <c r="J59" s="87">
        <v>109.7</v>
      </c>
      <c r="K59" s="81">
        <f t="shared" si="3"/>
        <v>6722.190555391142</v>
      </c>
      <c r="L59" s="81">
        <v>109.9</v>
      </c>
    </row>
    <row r="60" spans="1:12" ht="39" customHeight="1">
      <c r="A60" s="79" t="s">
        <v>1295</v>
      </c>
      <c r="B60" s="74" t="s">
        <v>1538</v>
      </c>
      <c r="C60" s="80">
        <v>1860.5</v>
      </c>
      <c r="D60" s="80">
        <v>84.2</v>
      </c>
      <c r="E60" s="81">
        <f t="shared" si="0"/>
        <v>2316.3225000000002</v>
      </c>
      <c r="F60" s="81">
        <v>124.5</v>
      </c>
      <c r="G60" s="81">
        <f t="shared" si="1"/>
        <v>2522.4752025000003</v>
      </c>
      <c r="H60" s="82">
        <v>108.9</v>
      </c>
      <c r="I60" s="81">
        <f t="shared" si="2"/>
        <v>2746.9754955225003</v>
      </c>
      <c r="J60" s="87">
        <v>108.9</v>
      </c>
      <c r="K60" s="81">
        <f t="shared" si="3"/>
        <v>3013.4321185881831</v>
      </c>
      <c r="L60" s="81">
        <v>109.7</v>
      </c>
    </row>
    <row r="61" spans="1:12" ht="39" customHeight="1">
      <c r="A61" s="79" t="s">
        <v>100</v>
      </c>
      <c r="B61" s="74" t="s">
        <v>1538</v>
      </c>
      <c r="C61" s="80">
        <v>1883.77</v>
      </c>
      <c r="D61" s="80">
        <v>81.400000000000006</v>
      </c>
      <c r="E61" s="81">
        <f t="shared" si="0"/>
        <v>2322.6884099999997</v>
      </c>
      <c r="F61" s="81">
        <v>123.3</v>
      </c>
      <c r="G61" s="81">
        <f t="shared" si="1"/>
        <v>2522.4396132599995</v>
      </c>
      <c r="H61" s="82">
        <v>108.6</v>
      </c>
      <c r="I61" s="81">
        <f t="shared" si="2"/>
        <v>2739.3694200003597</v>
      </c>
      <c r="J61" s="87">
        <v>108.6</v>
      </c>
      <c r="K61" s="81">
        <f t="shared" si="3"/>
        <v>2983.1732983803918</v>
      </c>
      <c r="L61" s="81">
        <v>108.9</v>
      </c>
    </row>
    <row r="62" spans="1:12" ht="39" customHeight="1">
      <c r="A62" s="79" t="s">
        <v>159</v>
      </c>
      <c r="B62" s="74" t="s">
        <v>1538</v>
      </c>
      <c r="C62" s="80">
        <v>15094</v>
      </c>
      <c r="D62" s="80">
        <v>134</v>
      </c>
      <c r="E62" s="81">
        <f t="shared" si="0"/>
        <v>18973.157999999999</v>
      </c>
      <c r="F62" s="81">
        <v>125.7</v>
      </c>
      <c r="G62" s="81">
        <f t="shared" si="1"/>
        <v>20756.634851999999</v>
      </c>
      <c r="H62" s="82">
        <v>109.4</v>
      </c>
      <c r="I62" s="81">
        <f t="shared" si="2"/>
        <v>22707.758528088001</v>
      </c>
      <c r="J62" s="87">
        <v>109.4</v>
      </c>
      <c r="K62" s="81">
        <f t="shared" si="3"/>
        <v>24660.625761503568</v>
      </c>
      <c r="L62" s="81">
        <v>108.6</v>
      </c>
    </row>
    <row r="63" spans="1:12" ht="39" customHeight="1">
      <c r="A63" s="79" t="s">
        <v>657</v>
      </c>
      <c r="B63" s="74" t="s">
        <v>1538</v>
      </c>
      <c r="C63" s="80">
        <v>450</v>
      </c>
      <c r="D63" s="80">
        <v>41.7</v>
      </c>
      <c r="E63" s="81">
        <f t="shared" si="0"/>
        <v>563.85</v>
      </c>
      <c r="F63" s="81">
        <v>125.3</v>
      </c>
      <c r="G63" s="81">
        <f t="shared" si="1"/>
        <v>620.23500000000001</v>
      </c>
      <c r="H63" s="82">
        <v>110</v>
      </c>
      <c r="I63" s="81">
        <f t="shared" si="2"/>
        <v>682.25850000000003</v>
      </c>
      <c r="J63" s="87">
        <v>110</v>
      </c>
      <c r="K63" s="81">
        <f t="shared" si="3"/>
        <v>746.39079900000013</v>
      </c>
      <c r="L63" s="81">
        <v>109.4</v>
      </c>
    </row>
    <row r="64" spans="1:12" ht="39" customHeight="1">
      <c r="A64" s="79" t="s">
        <v>134</v>
      </c>
      <c r="B64" s="74" t="s">
        <v>1538</v>
      </c>
      <c r="C64" s="80">
        <v>8555</v>
      </c>
      <c r="D64" s="80">
        <v>126.5</v>
      </c>
      <c r="E64" s="81">
        <f t="shared" si="0"/>
        <v>10753.635</v>
      </c>
      <c r="F64" s="81">
        <v>125.7</v>
      </c>
      <c r="G64" s="81">
        <f t="shared" si="1"/>
        <v>11678.447609999999</v>
      </c>
      <c r="H64" s="82">
        <v>108.6</v>
      </c>
      <c r="I64" s="81">
        <f t="shared" si="2"/>
        <v>12904.684609049998</v>
      </c>
      <c r="J64" s="87">
        <v>110.5</v>
      </c>
      <c r="K64" s="81">
        <f t="shared" si="3"/>
        <v>14053.201539255448</v>
      </c>
      <c r="L64" s="81">
        <v>108.9</v>
      </c>
    </row>
    <row r="65" spans="1:12" ht="39" customHeight="1">
      <c r="A65" s="79" t="s">
        <v>127</v>
      </c>
      <c r="B65" s="74" t="s">
        <v>1538</v>
      </c>
      <c r="C65" s="80">
        <v>8420.06</v>
      </c>
      <c r="D65" s="80">
        <v>94.9</v>
      </c>
      <c r="E65" s="81">
        <f t="shared" si="0"/>
        <v>10550.33518</v>
      </c>
      <c r="F65" s="81">
        <v>125.3</v>
      </c>
      <c r="G65" s="81">
        <f t="shared" si="1"/>
        <v>11542.066686919999</v>
      </c>
      <c r="H65" s="82">
        <v>109.4</v>
      </c>
      <c r="I65" s="81">
        <f t="shared" si="2"/>
        <v>12696.273355612</v>
      </c>
      <c r="J65" s="87">
        <v>110</v>
      </c>
      <c r="K65" s="81">
        <f t="shared" si="3"/>
        <v>13788.152864194632</v>
      </c>
      <c r="L65" s="81">
        <v>108.6</v>
      </c>
    </row>
    <row r="66" spans="1:12" ht="39" customHeight="1">
      <c r="A66" s="79" t="s">
        <v>116</v>
      </c>
      <c r="B66" s="74" t="s">
        <v>1538</v>
      </c>
      <c r="C66" s="80">
        <v>8800</v>
      </c>
      <c r="D66" s="80">
        <v>164.5</v>
      </c>
      <c r="E66" s="81">
        <f t="shared" si="0"/>
        <v>11000</v>
      </c>
      <c r="F66" s="81">
        <v>125</v>
      </c>
      <c r="G66" s="81">
        <f t="shared" si="1"/>
        <v>12100</v>
      </c>
      <c r="H66" s="82">
        <v>110</v>
      </c>
      <c r="I66" s="81">
        <f t="shared" si="2"/>
        <v>13370.5</v>
      </c>
      <c r="J66" s="87">
        <v>110.5</v>
      </c>
      <c r="K66" s="81">
        <f t="shared" si="3"/>
        <v>14627.327000000001</v>
      </c>
      <c r="L66" s="81">
        <v>109.4</v>
      </c>
    </row>
    <row r="67" spans="1:12" ht="39" customHeight="1">
      <c r="A67" s="79" t="s">
        <v>101</v>
      </c>
      <c r="B67" s="74" t="s">
        <v>1538</v>
      </c>
      <c r="C67" s="80">
        <v>2800</v>
      </c>
      <c r="D67" s="80">
        <v>0</v>
      </c>
      <c r="E67" s="81">
        <f t="shared" si="0"/>
        <v>3488.8</v>
      </c>
      <c r="F67" s="81">
        <v>124.6</v>
      </c>
      <c r="G67" s="81">
        <f t="shared" si="1"/>
        <v>3855.1240000000003</v>
      </c>
      <c r="H67" s="82">
        <v>110.5</v>
      </c>
      <c r="I67" s="81">
        <f t="shared" si="2"/>
        <v>4229.0710280000003</v>
      </c>
      <c r="J67" s="87">
        <v>109.7</v>
      </c>
      <c r="K67" s="81">
        <f t="shared" si="3"/>
        <v>4651.9781308000001</v>
      </c>
      <c r="L67" s="81">
        <v>110</v>
      </c>
    </row>
    <row r="68" spans="1:12" ht="39" customHeight="1">
      <c r="A68" s="79" t="s">
        <v>97</v>
      </c>
      <c r="B68" s="74" t="s">
        <v>1538</v>
      </c>
      <c r="C68" s="80">
        <v>10134.129999999999</v>
      </c>
      <c r="D68" s="80">
        <v>228.7</v>
      </c>
      <c r="E68" s="81">
        <f t="shared" si="0"/>
        <v>12515.650549999998</v>
      </c>
      <c r="F68" s="81">
        <v>123.5</v>
      </c>
      <c r="G68" s="81">
        <f t="shared" si="1"/>
        <v>13729.66865335</v>
      </c>
      <c r="H68" s="82">
        <v>109.7</v>
      </c>
      <c r="I68" s="81">
        <f t="shared" si="2"/>
        <v>14951.609163498149</v>
      </c>
      <c r="J68" s="87">
        <v>108.9</v>
      </c>
      <c r="K68" s="81">
        <f t="shared" si="3"/>
        <v>16521.528125665456</v>
      </c>
      <c r="L68" s="81">
        <v>110.5</v>
      </c>
    </row>
    <row r="69" spans="1:12" ht="39" customHeight="1">
      <c r="A69" s="79" t="s">
        <v>1068</v>
      </c>
      <c r="B69" s="74" t="s">
        <v>1538</v>
      </c>
      <c r="C69" s="80">
        <v>5324</v>
      </c>
      <c r="D69" s="80">
        <v>86</v>
      </c>
      <c r="E69" s="81">
        <f t="shared" si="0"/>
        <v>6521.9</v>
      </c>
      <c r="F69" s="81">
        <v>122.5</v>
      </c>
      <c r="G69" s="81">
        <f t="shared" si="1"/>
        <v>7102.3491000000004</v>
      </c>
      <c r="H69" s="82">
        <v>108.9</v>
      </c>
      <c r="I69" s="81">
        <f t="shared" si="2"/>
        <v>7713.1511225999993</v>
      </c>
      <c r="J69" s="87">
        <v>108.6</v>
      </c>
      <c r="K69" s="81">
        <f t="shared" si="3"/>
        <v>8461.3267814922001</v>
      </c>
      <c r="L69" s="81">
        <v>109.7</v>
      </c>
    </row>
    <row r="70" spans="1:12" ht="39" customHeight="1">
      <c r="A70" s="79" t="s">
        <v>145</v>
      </c>
      <c r="B70" s="74" t="s">
        <v>1538</v>
      </c>
      <c r="C70" s="80">
        <v>11194.6</v>
      </c>
      <c r="D70" s="80">
        <v>146.5</v>
      </c>
      <c r="E70" s="81">
        <f t="shared" si="0"/>
        <v>14116.390600000001</v>
      </c>
      <c r="F70" s="81">
        <v>126.1</v>
      </c>
      <c r="G70" s="81">
        <f t="shared" si="1"/>
        <v>15330.4001916</v>
      </c>
      <c r="H70" s="82">
        <v>108.6</v>
      </c>
      <c r="I70" s="81">
        <f t="shared" si="2"/>
        <v>16771.457809610401</v>
      </c>
      <c r="J70" s="87">
        <v>109.4</v>
      </c>
      <c r="K70" s="81">
        <f t="shared" si="3"/>
        <v>18264.117554665729</v>
      </c>
      <c r="L70" s="81">
        <v>108.9</v>
      </c>
    </row>
    <row r="71" spans="1:12" ht="39" customHeight="1">
      <c r="A71" s="79" t="s">
        <v>147</v>
      </c>
      <c r="B71" s="74" t="s">
        <v>1538</v>
      </c>
      <c r="C71" s="80">
        <v>1898.18</v>
      </c>
      <c r="D71" s="80">
        <v>0</v>
      </c>
      <c r="E71" s="81">
        <f t="shared" si="0"/>
        <v>2372.7249999999999</v>
      </c>
      <c r="F71" s="81">
        <v>125</v>
      </c>
      <c r="G71" s="81">
        <f t="shared" si="1"/>
        <v>2576.7793499999998</v>
      </c>
      <c r="H71" s="82">
        <v>108.6</v>
      </c>
      <c r="I71" s="81">
        <f t="shared" si="2"/>
        <v>2847.3411817499996</v>
      </c>
      <c r="J71" s="82">
        <v>110.5</v>
      </c>
      <c r="K71" s="81">
        <f t="shared" si="3"/>
        <v>3092.2125233804995</v>
      </c>
      <c r="L71" s="82">
        <v>108.6</v>
      </c>
    </row>
    <row r="72" spans="1:12" ht="39" customHeight="1">
      <c r="A72" s="79" t="s">
        <v>109</v>
      </c>
      <c r="B72" s="74" t="s">
        <v>1538</v>
      </c>
      <c r="C72" s="80">
        <v>8712</v>
      </c>
      <c r="D72" s="80">
        <v>109.4</v>
      </c>
      <c r="E72" s="81">
        <f t="shared" ref="E72:E128" si="4">C72*F72/100</f>
        <v>10855.152</v>
      </c>
      <c r="F72" s="81">
        <v>124.6</v>
      </c>
      <c r="G72" s="81">
        <f t="shared" ref="G72:G128" si="5">E72*H72/100</f>
        <v>11875.536288000001</v>
      </c>
      <c r="H72" s="82">
        <v>109.4</v>
      </c>
      <c r="I72" s="81">
        <f t="shared" ref="I72:I128" si="6">G72*J72/100</f>
        <v>13027.463307936001</v>
      </c>
      <c r="J72" s="82">
        <v>109.7</v>
      </c>
      <c r="K72" s="81">
        <f t="shared" ref="K72:K128" si="7">I72*L72/100</f>
        <v>14252.044858881985</v>
      </c>
      <c r="L72" s="82">
        <v>109.4</v>
      </c>
    </row>
    <row r="73" spans="1:12" ht="39" customHeight="1">
      <c r="A73" s="79" t="s">
        <v>1050</v>
      </c>
      <c r="B73" s="74" t="s">
        <v>1538</v>
      </c>
      <c r="C73" s="80">
        <v>14650</v>
      </c>
      <c r="D73" s="80">
        <v>103.9</v>
      </c>
      <c r="E73" s="81">
        <f t="shared" si="4"/>
        <v>18092.75</v>
      </c>
      <c r="F73" s="81">
        <v>123.5</v>
      </c>
      <c r="G73" s="81">
        <f t="shared" si="5"/>
        <v>19902.025000000001</v>
      </c>
      <c r="H73" s="82">
        <v>110</v>
      </c>
      <c r="I73" s="81">
        <f t="shared" si="6"/>
        <v>21892.227500000001</v>
      </c>
      <c r="J73" s="82">
        <v>110</v>
      </c>
      <c r="K73" s="81">
        <f t="shared" si="7"/>
        <v>23731.174610000002</v>
      </c>
      <c r="L73" s="82">
        <v>108.4</v>
      </c>
    </row>
    <row r="74" spans="1:12" ht="39" customHeight="1">
      <c r="A74" s="79" t="s">
        <v>1293</v>
      </c>
      <c r="B74" s="74" t="s">
        <v>1538</v>
      </c>
      <c r="C74" s="80">
        <v>1500</v>
      </c>
      <c r="D74" s="80">
        <v>150</v>
      </c>
      <c r="E74" s="81">
        <f t="shared" si="4"/>
        <v>1837.5</v>
      </c>
      <c r="F74" s="81">
        <v>122.5</v>
      </c>
      <c r="G74" s="81">
        <f t="shared" si="5"/>
        <v>2030.4375</v>
      </c>
      <c r="H74" s="82">
        <v>110.5</v>
      </c>
      <c r="I74" s="81">
        <f t="shared" si="6"/>
        <v>2243.6334375000001</v>
      </c>
      <c r="J74" s="82">
        <v>110.5</v>
      </c>
      <c r="K74" s="81">
        <f t="shared" si="7"/>
        <v>2434.3422796875002</v>
      </c>
      <c r="L74" s="82">
        <v>108.5</v>
      </c>
    </row>
    <row r="75" spans="1:12" ht="39" customHeight="1">
      <c r="A75" s="79" t="s">
        <v>784</v>
      </c>
      <c r="B75" s="74" t="s">
        <v>1538</v>
      </c>
      <c r="C75" s="80">
        <v>844.9</v>
      </c>
      <c r="D75" s="80">
        <v>154</v>
      </c>
      <c r="E75" s="81">
        <f t="shared" si="4"/>
        <v>1065.4188999999999</v>
      </c>
      <c r="F75" s="81">
        <v>126.1</v>
      </c>
      <c r="G75" s="81">
        <f t="shared" si="5"/>
        <v>1168.7645332999998</v>
      </c>
      <c r="H75" s="82">
        <v>109.7</v>
      </c>
      <c r="I75" s="81">
        <f t="shared" si="6"/>
        <v>1282.1346930300999</v>
      </c>
      <c r="J75" s="82">
        <v>109.7</v>
      </c>
      <c r="K75" s="81">
        <f t="shared" si="7"/>
        <v>1409.0660276400799</v>
      </c>
      <c r="L75" s="82">
        <v>109.9</v>
      </c>
    </row>
    <row r="76" spans="1:12" ht="39" customHeight="1">
      <c r="A76" s="79" t="s">
        <v>108</v>
      </c>
      <c r="B76" s="74" t="s">
        <v>1538</v>
      </c>
      <c r="C76" s="80">
        <v>4150</v>
      </c>
      <c r="D76" s="80">
        <v>174.4</v>
      </c>
      <c r="E76" s="81">
        <f t="shared" si="4"/>
        <v>5166.75</v>
      </c>
      <c r="F76" s="81">
        <v>124.5</v>
      </c>
      <c r="G76" s="81">
        <f t="shared" si="5"/>
        <v>5626.5907500000003</v>
      </c>
      <c r="H76" s="82">
        <v>108.9</v>
      </c>
      <c r="I76" s="81">
        <f t="shared" si="6"/>
        <v>6127.3573267500005</v>
      </c>
      <c r="J76" s="82">
        <v>108.9</v>
      </c>
      <c r="K76" s="81">
        <f t="shared" si="7"/>
        <v>6721.7109874447506</v>
      </c>
      <c r="L76" s="82">
        <v>109.7</v>
      </c>
    </row>
    <row r="77" spans="1:12" ht="39" customHeight="1">
      <c r="A77" s="79" t="s">
        <v>122</v>
      </c>
      <c r="B77" s="74" t="s">
        <v>1538</v>
      </c>
      <c r="C77" s="80">
        <v>4408.03</v>
      </c>
      <c r="D77" s="80">
        <v>80.099999999999994</v>
      </c>
      <c r="E77" s="81">
        <f t="shared" si="4"/>
        <v>5435.100989999999</v>
      </c>
      <c r="F77" s="81">
        <v>123.3</v>
      </c>
      <c r="G77" s="81">
        <f t="shared" si="5"/>
        <v>5902.519675139999</v>
      </c>
      <c r="H77" s="82">
        <v>108.6</v>
      </c>
      <c r="I77" s="81">
        <f t="shared" si="6"/>
        <v>6410.1363672020389</v>
      </c>
      <c r="J77" s="82">
        <v>108.6</v>
      </c>
      <c r="K77" s="81">
        <f t="shared" si="7"/>
        <v>6980.6385038830213</v>
      </c>
      <c r="L77" s="82">
        <v>108.9</v>
      </c>
    </row>
    <row r="78" spans="1:12" ht="39" customHeight="1">
      <c r="A78" s="79" t="s">
        <v>92</v>
      </c>
      <c r="B78" s="74" t="s">
        <v>1538</v>
      </c>
      <c r="C78" s="80">
        <v>4034.9</v>
      </c>
      <c r="D78" s="80">
        <v>0</v>
      </c>
      <c r="E78" s="81">
        <f t="shared" si="4"/>
        <v>5071.8693000000003</v>
      </c>
      <c r="F78" s="81">
        <v>125.7</v>
      </c>
      <c r="G78" s="81">
        <f t="shared" si="5"/>
        <v>5548.6250142000008</v>
      </c>
      <c r="H78" s="82">
        <v>109.4</v>
      </c>
      <c r="I78" s="81">
        <f t="shared" si="6"/>
        <v>6070.1957655348015</v>
      </c>
      <c r="J78" s="82">
        <v>109.4</v>
      </c>
      <c r="K78" s="81">
        <f t="shared" si="7"/>
        <v>6592.2326013707943</v>
      </c>
      <c r="L78" s="82">
        <v>108.6</v>
      </c>
    </row>
    <row r="79" spans="1:12" ht="39" customHeight="1">
      <c r="A79" s="79" t="s">
        <v>155</v>
      </c>
      <c r="B79" s="74" t="s">
        <v>1538</v>
      </c>
      <c r="C79" s="80">
        <v>3505.7</v>
      </c>
      <c r="D79" s="80">
        <v>94.5</v>
      </c>
      <c r="E79" s="81">
        <f t="shared" si="4"/>
        <v>4392.6421</v>
      </c>
      <c r="F79" s="81">
        <v>125.3</v>
      </c>
      <c r="G79" s="81">
        <f t="shared" si="5"/>
        <v>4831.9063100000003</v>
      </c>
      <c r="H79" s="82">
        <v>110</v>
      </c>
      <c r="I79" s="81">
        <f t="shared" si="6"/>
        <v>5315.0969410000007</v>
      </c>
      <c r="J79" s="82">
        <v>110</v>
      </c>
      <c r="K79" s="81">
        <f t="shared" si="7"/>
        <v>5814.7160534540008</v>
      </c>
      <c r="L79" s="82">
        <v>109.4</v>
      </c>
    </row>
    <row r="80" spans="1:12" ht="39" customHeight="1">
      <c r="A80" s="79" t="s">
        <v>104</v>
      </c>
      <c r="B80" s="74" t="s">
        <v>1538</v>
      </c>
      <c r="C80" s="80">
        <v>1000</v>
      </c>
      <c r="D80" s="80">
        <v>100</v>
      </c>
      <c r="E80" s="81">
        <f t="shared" si="4"/>
        <v>1257</v>
      </c>
      <c r="F80" s="81">
        <v>125.7</v>
      </c>
      <c r="G80" s="81">
        <f t="shared" si="5"/>
        <v>1365.1019999999999</v>
      </c>
      <c r="H80" s="82">
        <v>108.6</v>
      </c>
      <c r="I80" s="81">
        <f t="shared" si="6"/>
        <v>1508.4377099999997</v>
      </c>
      <c r="J80" s="82">
        <v>110.5</v>
      </c>
      <c r="K80" s="81">
        <f t="shared" si="7"/>
        <v>1642.6886661899998</v>
      </c>
      <c r="L80" s="82">
        <v>108.9</v>
      </c>
    </row>
    <row r="81" spans="1:12" ht="39" customHeight="1">
      <c r="A81" s="79" t="s">
        <v>137</v>
      </c>
      <c r="B81" s="74" t="s">
        <v>1538</v>
      </c>
      <c r="C81" s="80">
        <v>19262</v>
      </c>
      <c r="D81" s="80">
        <v>296.3</v>
      </c>
      <c r="E81" s="81">
        <f t="shared" si="4"/>
        <v>24135.286</v>
      </c>
      <c r="F81" s="81">
        <v>125.3</v>
      </c>
      <c r="G81" s="81">
        <f t="shared" si="5"/>
        <v>26404.002884000001</v>
      </c>
      <c r="H81" s="82">
        <v>109.4</v>
      </c>
      <c r="I81" s="81">
        <f t="shared" si="6"/>
        <v>29044.403172400001</v>
      </c>
      <c r="J81" s="82">
        <v>110</v>
      </c>
      <c r="K81" s="81">
        <f t="shared" si="7"/>
        <v>31542.221845226399</v>
      </c>
      <c r="L81" s="82">
        <v>108.6</v>
      </c>
    </row>
    <row r="82" spans="1:12" ht="39" customHeight="1">
      <c r="A82" s="79" t="s">
        <v>128</v>
      </c>
      <c r="B82" s="74" t="s">
        <v>1538</v>
      </c>
      <c r="C82" s="80">
        <v>1003</v>
      </c>
      <c r="D82" s="80">
        <v>0</v>
      </c>
      <c r="E82" s="81">
        <f t="shared" si="4"/>
        <v>1253.75</v>
      </c>
      <c r="F82" s="81">
        <v>125</v>
      </c>
      <c r="G82" s="81">
        <f t="shared" si="5"/>
        <v>1379.125</v>
      </c>
      <c r="H82" s="82">
        <v>110</v>
      </c>
      <c r="I82" s="81">
        <f t="shared" si="6"/>
        <v>1523.933125</v>
      </c>
      <c r="J82" s="82">
        <v>110.5</v>
      </c>
      <c r="K82" s="81">
        <f t="shared" si="7"/>
        <v>1667.1828387500002</v>
      </c>
      <c r="L82" s="82">
        <v>109.4</v>
      </c>
    </row>
    <row r="83" spans="1:12" ht="39" customHeight="1">
      <c r="A83" s="79" t="s">
        <v>1066</v>
      </c>
      <c r="B83" s="74" t="s">
        <v>1538</v>
      </c>
      <c r="C83" s="80">
        <v>4361</v>
      </c>
      <c r="D83" s="80">
        <v>153.4</v>
      </c>
      <c r="E83" s="81">
        <f t="shared" si="4"/>
        <v>5433.8059999999996</v>
      </c>
      <c r="F83" s="81">
        <v>124.6</v>
      </c>
      <c r="G83" s="81">
        <f t="shared" si="5"/>
        <v>6004.35563</v>
      </c>
      <c r="H83" s="82">
        <v>110.5</v>
      </c>
      <c r="I83" s="81">
        <f t="shared" si="6"/>
        <v>6586.7781261099999</v>
      </c>
      <c r="J83" s="82">
        <v>109.7</v>
      </c>
      <c r="K83" s="81">
        <f t="shared" si="7"/>
        <v>7245.4559387210002</v>
      </c>
      <c r="L83" s="82">
        <v>110</v>
      </c>
    </row>
    <row r="84" spans="1:12" ht="39" customHeight="1">
      <c r="A84" s="79" t="s">
        <v>94</v>
      </c>
      <c r="B84" s="74" t="s">
        <v>1538</v>
      </c>
      <c r="C84" s="80">
        <v>1723</v>
      </c>
      <c r="D84" s="80">
        <v>45.4</v>
      </c>
      <c r="E84" s="81">
        <f t="shared" si="4"/>
        <v>2127.9050000000002</v>
      </c>
      <c r="F84" s="81">
        <v>123.5</v>
      </c>
      <c r="G84" s="81">
        <f t="shared" si="5"/>
        <v>2334.3117850000003</v>
      </c>
      <c r="H84" s="82">
        <v>109.7</v>
      </c>
      <c r="I84" s="81">
        <f t="shared" si="6"/>
        <v>2542.0655338650004</v>
      </c>
      <c r="J84" s="82">
        <v>108.9</v>
      </c>
      <c r="K84" s="81">
        <f t="shared" si="7"/>
        <v>2808.9824149208252</v>
      </c>
      <c r="L84" s="82">
        <v>110.5</v>
      </c>
    </row>
    <row r="85" spans="1:12" ht="39" customHeight="1">
      <c r="A85" s="79" t="s">
        <v>1021</v>
      </c>
      <c r="B85" s="74" t="s">
        <v>1538</v>
      </c>
      <c r="C85" s="80">
        <v>7702.06</v>
      </c>
      <c r="D85" s="80">
        <v>0</v>
      </c>
      <c r="E85" s="81">
        <f t="shared" si="4"/>
        <v>9435.0235000000011</v>
      </c>
      <c r="F85" s="81">
        <v>122.5</v>
      </c>
      <c r="G85" s="81">
        <f t="shared" si="5"/>
        <v>10274.740591500002</v>
      </c>
      <c r="H85" s="82">
        <v>108.9</v>
      </c>
      <c r="I85" s="81">
        <f t="shared" si="6"/>
        <v>11158.368282369</v>
      </c>
      <c r="J85" s="82">
        <v>108.6</v>
      </c>
      <c r="K85" s="81">
        <f t="shared" si="7"/>
        <v>12240.730005758793</v>
      </c>
      <c r="L85" s="82">
        <v>109.7</v>
      </c>
    </row>
    <row r="86" spans="1:12" ht="39" customHeight="1">
      <c r="A86" s="79" t="s">
        <v>102</v>
      </c>
      <c r="B86" s="74" t="s">
        <v>1538</v>
      </c>
      <c r="C86" s="80">
        <v>11661</v>
      </c>
      <c r="D86" s="80">
        <v>992.4</v>
      </c>
      <c r="E86" s="81">
        <f t="shared" si="4"/>
        <v>14704.520999999999</v>
      </c>
      <c r="F86" s="81">
        <v>126.1</v>
      </c>
      <c r="G86" s="81">
        <f t="shared" si="5"/>
        <v>15969.109805999999</v>
      </c>
      <c r="H86" s="82">
        <v>108.6</v>
      </c>
      <c r="I86" s="81">
        <f t="shared" si="6"/>
        <v>17470.206127763999</v>
      </c>
      <c r="J86" s="82">
        <v>109.4</v>
      </c>
      <c r="K86" s="81">
        <f t="shared" si="7"/>
        <v>19025.054473134995</v>
      </c>
      <c r="L86" s="82">
        <v>108.9</v>
      </c>
    </row>
    <row r="87" spans="1:12" ht="39" customHeight="1">
      <c r="A87" s="79" t="s">
        <v>135</v>
      </c>
      <c r="B87" s="74" t="s">
        <v>1538</v>
      </c>
      <c r="C87" s="80">
        <v>1543</v>
      </c>
      <c r="D87" s="80">
        <v>0</v>
      </c>
      <c r="E87" s="81">
        <f t="shared" si="4"/>
        <v>1928.75</v>
      </c>
      <c r="F87" s="81">
        <v>125</v>
      </c>
      <c r="G87" s="81">
        <f t="shared" si="5"/>
        <v>2094.6224999999999</v>
      </c>
      <c r="H87" s="82">
        <v>108.6</v>
      </c>
      <c r="I87" s="81">
        <f t="shared" si="6"/>
        <v>2314.5578624999998</v>
      </c>
      <c r="J87" s="82">
        <v>110.5</v>
      </c>
      <c r="K87" s="81">
        <f t="shared" si="7"/>
        <v>2513.609838675</v>
      </c>
      <c r="L87" s="82">
        <v>108.6</v>
      </c>
    </row>
    <row r="88" spans="1:12" ht="39" customHeight="1">
      <c r="A88" s="79" t="s">
        <v>106</v>
      </c>
      <c r="B88" s="74" t="s">
        <v>1538</v>
      </c>
      <c r="C88" s="80">
        <v>12840.3</v>
      </c>
      <c r="D88" s="80">
        <v>120.5</v>
      </c>
      <c r="E88" s="81">
        <f t="shared" si="4"/>
        <v>15999.013799999999</v>
      </c>
      <c r="F88" s="81">
        <v>124.6</v>
      </c>
      <c r="G88" s="81">
        <f t="shared" si="5"/>
        <v>17502.9210972</v>
      </c>
      <c r="H88" s="82">
        <v>109.4</v>
      </c>
      <c r="I88" s="81">
        <f t="shared" si="6"/>
        <v>19200.704443628401</v>
      </c>
      <c r="J88" s="82">
        <v>109.7</v>
      </c>
      <c r="K88" s="81">
        <f t="shared" si="7"/>
        <v>21005.570661329475</v>
      </c>
      <c r="L88" s="82">
        <v>109.4</v>
      </c>
    </row>
    <row r="89" spans="1:12" ht="39" customHeight="1">
      <c r="A89" s="79" t="s">
        <v>111</v>
      </c>
      <c r="B89" s="74" t="s">
        <v>1538</v>
      </c>
      <c r="C89" s="80">
        <v>15852</v>
      </c>
      <c r="D89" s="80">
        <v>224.7</v>
      </c>
      <c r="E89" s="81">
        <f t="shared" si="4"/>
        <v>19577.22</v>
      </c>
      <c r="F89" s="81">
        <v>123.5</v>
      </c>
      <c r="G89" s="81">
        <f t="shared" si="5"/>
        <v>21534.942000000003</v>
      </c>
      <c r="H89" s="82">
        <v>110</v>
      </c>
      <c r="I89" s="81">
        <f t="shared" si="6"/>
        <v>23688.4362</v>
      </c>
      <c r="J89" s="82">
        <v>110</v>
      </c>
      <c r="K89" s="81">
        <f t="shared" si="7"/>
        <v>25678.264840800002</v>
      </c>
      <c r="L89" s="82">
        <v>108.4</v>
      </c>
    </row>
    <row r="90" spans="1:12" ht="39" customHeight="1">
      <c r="A90" s="79" t="s">
        <v>353</v>
      </c>
      <c r="B90" s="74" t="s">
        <v>1538</v>
      </c>
      <c r="C90" s="80">
        <v>51289.87</v>
      </c>
      <c r="D90" s="80">
        <v>79.8</v>
      </c>
      <c r="E90" s="81">
        <f t="shared" si="4"/>
        <v>62830.090750000003</v>
      </c>
      <c r="F90" s="81">
        <v>122.5</v>
      </c>
      <c r="G90" s="81">
        <f t="shared" si="5"/>
        <v>69427.250278750013</v>
      </c>
      <c r="H90" s="82">
        <v>110.5</v>
      </c>
      <c r="I90" s="81">
        <f t="shared" si="6"/>
        <v>76717.111558018762</v>
      </c>
      <c r="J90" s="82">
        <v>110.5</v>
      </c>
      <c r="K90" s="81">
        <f t="shared" si="7"/>
        <v>83238.066040450358</v>
      </c>
      <c r="L90" s="82">
        <v>108.5</v>
      </c>
    </row>
    <row r="91" spans="1:12" ht="39" customHeight="1">
      <c r="A91" s="79" t="s">
        <v>105</v>
      </c>
      <c r="B91" s="74" t="s">
        <v>1538</v>
      </c>
      <c r="C91" s="80">
        <v>24992</v>
      </c>
      <c r="D91" s="80">
        <v>693.7</v>
      </c>
      <c r="E91" s="81">
        <f t="shared" si="4"/>
        <v>31514.911999999997</v>
      </c>
      <c r="F91" s="81">
        <v>126.1</v>
      </c>
      <c r="G91" s="81">
        <f t="shared" si="5"/>
        <v>34571.858463999997</v>
      </c>
      <c r="H91" s="82">
        <v>109.7</v>
      </c>
      <c r="I91" s="81">
        <f t="shared" si="6"/>
        <v>37925.328735007999</v>
      </c>
      <c r="J91" s="82">
        <v>109.7</v>
      </c>
      <c r="K91" s="81">
        <f t="shared" si="7"/>
        <v>41679.936279773792</v>
      </c>
      <c r="L91" s="82">
        <v>109.9</v>
      </c>
    </row>
    <row r="92" spans="1:12" ht="39" customHeight="1">
      <c r="A92" s="79" t="s">
        <v>89</v>
      </c>
      <c r="B92" s="74" t="s">
        <v>1538</v>
      </c>
      <c r="C92" s="80">
        <v>23603</v>
      </c>
      <c r="D92" s="80">
        <v>0</v>
      </c>
      <c r="E92" s="81">
        <f t="shared" si="4"/>
        <v>29385.735000000001</v>
      </c>
      <c r="F92" s="81">
        <v>124.5</v>
      </c>
      <c r="G92" s="81">
        <f t="shared" si="5"/>
        <v>32001.065415000005</v>
      </c>
      <c r="H92" s="82">
        <v>108.9</v>
      </c>
      <c r="I92" s="81">
        <f t="shared" si="6"/>
        <v>34849.160236935008</v>
      </c>
      <c r="J92" s="82">
        <v>108.9</v>
      </c>
      <c r="K92" s="81">
        <f t="shared" si="7"/>
        <v>38229.528779917702</v>
      </c>
      <c r="L92" s="82">
        <v>109.7</v>
      </c>
    </row>
    <row r="93" spans="1:12" ht="39" customHeight="1">
      <c r="A93" s="79" t="s">
        <v>125</v>
      </c>
      <c r="B93" s="74" t="s">
        <v>1538</v>
      </c>
      <c r="C93" s="80">
        <v>1114</v>
      </c>
      <c r="D93" s="80">
        <v>0</v>
      </c>
      <c r="E93" s="81">
        <f t="shared" si="4"/>
        <v>1373.5619999999999</v>
      </c>
      <c r="F93" s="81">
        <v>123.3</v>
      </c>
      <c r="G93" s="81">
        <f t="shared" si="5"/>
        <v>1491.6883319999999</v>
      </c>
      <c r="H93" s="82">
        <v>108.6</v>
      </c>
      <c r="I93" s="81">
        <f t="shared" si="6"/>
        <v>1619.9735285519998</v>
      </c>
      <c r="J93" s="82">
        <v>108.6</v>
      </c>
      <c r="K93" s="81">
        <f t="shared" si="7"/>
        <v>1764.151172593128</v>
      </c>
      <c r="L93" s="82">
        <v>108.9</v>
      </c>
    </row>
    <row r="94" spans="1:12" ht="39" customHeight="1">
      <c r="A94" s="79" t="s">
        <v>148</v>
      </c>
      <c r="B94" s="74" t="s">
        <v>1538</v>
      </c>
      <c r="C94" s="80">
        <v>5428.2</v>
      </c>
      <c r="D94" s="80">
        <v>120.3</v>
      </c>
      <c r="E94" s="81">
        <f t="shared" si="4"/>
        <v>6823.2474000000002</v>
      </c>
      <c r="F94" s="81">
        <v>125.7</v>
      </c>
      <c r="G94" s="81">
        <f t="shared" si="5"/>
        <v>7464.6326556000013</v>
      </c>
      <c r="H94" s="82">
        <v>109.4</v>
      </c>
      <c r="I94" s="81">
        <f t="shared" si="6"/>
        <v>8166.3081252264019</v>
      </c>
      <c r="J94" s="82">
        <v>109.4</v>
      </c>
      <c r="K94" s="81">
        <f t="shared" si="7"/>
        <v>8868.6106239958717</v>
      </c>
      <c r="L94" s="82">
        <v>108.6</v>
      </c>
    </row>
    <row r="95" spans="1:12" ht="39" customHeight="1">
      <c r="A95" s="79" t="s">
        <v>1123</v>
      </c>
      <c r="B95" s="74" t="s">
        <v>1538</v>
      </c>
      <c r="C95" s="80">
        <v>4947.3500000000004</v>
      </c>
      <c r="D95" s="80">
        <v>580.6</v>
      </c>
      <c r="E95" s="81">
        <f t="shared" si="4"/>
        <v>6199.0295500000011</v>
      </c>
      <c r="F95" s="81">
        <v>125.3</v>
      </c>
      <c r="G95" s="81">
        <f t="shared" si="5"/>
        <v>6818.9325050000007</v>
      </c>
      <c r="H95" s="82">
        <v>110</v>
      </c>
      <c r="I95" s="81">
        <f t="shared" si="6"/>
        <v>7500.8257555000009</v>
      </c>
      <c r="J95" s="82">
        <v>110</v>
      </c>
      <c r="K95" s="81">
        <f t="shared" si="7"/>
        <v>8205.9033765170007</v>
      </c>
      <c r="L95" s="82">
        <v>109.4</v>
      </c>
    </row>
    <row r="96" spans="1:12" ht="39" customHeight="1">
      <c r="A96" s="79" t="s">
        <v>1228</v>
      </c>
      <c r="B96" s="74" t="s">
        <v>1538</v>
      </c>
      <c r="C96" s="80">
        <v>840</v>
      </c>
      <c r="D96" s="80">
        <v>336</v>
      </c>
      <c r="E96" s="81">
        <f t="shared" si="4"/>
        <v>1055.8800000000001</v>
      </c>
      <c r="F96" s="81">
        <v>125.7</v>
      </c>
      <c r="G96" s="81">
        <f t="shared" si="5"/>
        <v>1146.68568</v>
      </c>
      <c r="H96" s="82">
        <v>108.6</v>
      </c>
      <c r="I96" s="81">
        <f t="shared" si="6"/>
        <v>1267.0876764</v>
      </c>
      <c r="J96" s="82">
        <v>110.5</v>
      </c>
      <c r="K96" s="81">
        <f t="shared" si="7"/>
        <v>1379.8584795996001</v>
      </c>
      <c r="L96" s="82">
        <v>108.9</v>
      </c>
    </row>
    <row r="97" spans="1:12" ht="39" customHeight="1">
      <c r="A97" s="73" t="s">
        <v>1540</v>
      </c>
      <c r="B97" s="74" t="s">
        <v>1538</v>
      </c>
      <c r="C97" s="75">
        <v>84727.79</v>
      </c>
      <c r="D97" s="75">
        <v>389.2</v>
      </c>
      <c r="E97" s="76">
        <f>SUM(E98:E114)</f>
        <v>105401.48806</v>
      </c>
      <c r="F97" s="76">
        <f>E97/C97*100</f>
        <v>124.4001384433608</v>
      </c>
      <c r="G97" s="76">
        <f>SUM(G98:G114)</f>
        <v>115617.18047042002</v>
      </c>
      <c r="H97" s="76">
        <f>G97/E97*100</f>
        <v>109.69217095360619</v>
      </c>
      <c r="I97" s="76">
        <f>SUM(I98:I114)</f>
        <v>126982.44355662723</v>
      </c>
      <c r="J97" s="76">
        <f>I97/G97*100</f>
        <v>109.83008151553648</v>
      </c>
      <c r="K97" s="76">
        <f>SUM(K98:K114)</f>
        <v>138899.52394182139</v>
      </c>
      <c r="L97" s="76">
        <f>K97/I97*100</f>
        <v>109.3848252178891</v>
      </c>
    </row>
    <row r="98" spans="1:12" ht="39" customHeight="1">
      <c r="A98" s="79" t="s">
        <v>94</v>
      </c>
      <c r="B98" s="74" t="s">
        <v>1538</v>
      </c>
      <c r="C98" s="80">
        <v>3150</v>
      </c>
      <c r="D98" s="80">
        <v>0</v>
      </c>
      <c r="E98" s="81">
        <f t="shared" si="4"/>
        <v>3937.5</v>
      </c>
      <c r="F98" s="81">
        <v>125</v>
      </c>
      <c r="G98" s="81">
        <f t="shared" si="5"/>
        <v>4331.25</v>
      </c>
      <c r="H98" s="82">
        <v>110</v>
      </c>
      <c r="I98" s="81">
        <f t="shared" si="6"/>
        <v>4786.03125</v>
      </c>
      <c r="J98" s="82">
        <v>110.5</v>
      </c>
      <c r="K98" s="81">
        <f t="shared" si="7"/>
        <v>5235.9181875000004</v>
      </c>
      <c r="L98" s="82">
        <v>109.4</v>
      </c>
    </row>
    <row r="99" spans="1:12" ht="39" customHeight="1">
      <c r="A99" s="79" t="s">
        <v>148</v>
      </c>
      <c r="B99" s="74" t="s">
        <v>1538</v>
      </c>
      <c r="C99" s="80">
        <v>20</v>
      </c>
      <c r="D99" s="80">
        <v>0</v>
      </c>
      <c r="E99" s="81">
        <f t="shared" si="4"/>
        <v>24.92</v>
      </c>
      <c r="F99" s="81">
        <v>124.6</v>
      </c>
      <c r="G99" s="81">
        <f t="shared" si="5"/>
        <v>27.536600000000004</v>
      </c>
      <c r="H99" s="82">
        <v>110.5</v>
      </c>
      <c r="I99" s="81">
        <f t="shared" si="6"/>
        <v>30.207650200000003</v>
      </c>
      <c r="J99" s="82">
        <v>109.7</v>
      </c>
      <c r="K99" s="81">
        <f t="shared" si="7"/>
        <v>33.228415220000002</v>
      </c>
      <c r="L99" s="82">
        <v>110</v>
      </c>
    </row>
    <row r="100" spans="1:12" ht="39" customHeight="1">
      <c r="A100" s="79" t="s">
        <v>1232</v>
      </c>
      <c r="B100" s="74" t="s">
        <v>1538</v>
      </c>
      <c r="C100" s="80">
        <v>1896</v>
      </c>
      <c r="D100" s="80">
        <v>197.9</v>
      </c>
      <c r="E100" s="81">
        <f t="shared" si="4"/>
        <v>2341.56</v>
      </c>
      <c r="F100" s="81">
        <v>123.5</v>
      </c>
      <c r="G100" s="81">
        <f t="shared" si="5"/>
        <v>2568.6913199999999</v>
      </c>
      <c r="H100" s="82">
        <v>109.7</v>
      </c>
      <c r="I100" s="81">
        <f t="shared" si="6"/>
        <v>2797.3048474799998</v>
      </c>
      <c r="J100" s="82">
        <v>108.9</v>
      </c>
      <c r="K100" s="81">
        <f t="shared" si="7"/>
        <v>3091.0218564653997</v>
      </c>
      <c r="L100" s="82">
        <v>110.5</v>
      </c>
    </row>
    <row r="101" spans="1:12" ht="39" customHeight="1">
      <c r="A101" s="79" t="s">
        <v>1182</v>
      </c>
      <c r="B101" s="74" t="s">
        <v>1538</v>
      </c>
      <c r="C101" s="80">
        <v>10062.5</v>
      </c>
      <c r="D101" s="80">
        <v>0</v>
      </c>
      <c r="E101" s="81">
        <f t="shared" si="4"/>
        <v>12326.5625</v>
      </c>
      <c r="F101" s="81">
        <v>122.5</v>
      </c>
      <c r="G101" s="81">
        <f t="shared" si="5"/>
        <v>13423.6265625</v>
      </c>
      <c r="H101" s="82">
        <v>108.9</v>
      </c>
      <c r="I101" s="81">
        <f t="shared" si="6"/>
        <v>14578.058446874998</v>
      </c>
      <c r="J101" s="82">
        <v>108.6</v>
      </c>
      <c r="K101" s="81">
        <f t="shared" si="7"/>
        <v>15992.130116221875</v>
      </c>
      <c r="L101" s="82">
        <v>109.7</v>
      </c>
    </row>
    <row r="102" spans="1:12" ht="39" customHeight="1">
      <c r="A102" s="79" t="s">
        <v>118</v>
      </c>
      <c r="B102" s="74" t="s">
        <v>1538</v>
      </c>
      <c r="C102" s="80">
        <v>50</v>
      </c>
      <c r="D102" s="80">
        <v>0</v>
      </c>
      <c r="E102" s="81">
        <f t="shared" si="4"/>
        <v>63.05</v>
      </c>
      <c r="F102" s="81">
        <v>126.1</v>
      </c>
      <c r="G102" s="81">
        <f t="shared" si="5"/>
        <v>68.47229999999999</v>
      </c>
      <c r="H102" s="82">
        <v>108.6</v>
      </c>
      <c r="I102" s="81">
        <f t="shared" si="6"/>
        <v>74.908696199999994</v>
      </c>
      <c r="J102" s="82">
        <v>109.4</v>
      </c>
      <c r="K102" s="81">
        <f t="shared" si="7"/>
        <v>81.575570161800002</v>
      </c>
      <c r="L102" s="82">
        <v>108.9</v>
      </c>
    </row>
    <row r="103" spans="1:12" ht="39" customHeight="1">
      <c r="A103" s="79" t="s">
        <v>155</v>
      </c>
      <c r="B103" s="74" t="s">
        <v>1538</v>
      </c>
      <c r="C103" s="80">
        <v>5689.7</v>
      </c>
      <c r="D103" s="80">
        <v>323.39999999999998</v>
      </c>
      <c r="E103" s="81">
        <f t="shared" si="4"/>
        <v>7112.125</v>
      </c>
      <c r="F103" s="81">
        <v>125</v>
      </c>
      <c r="G103" s="81">
        <f t="shared" si="5"/>
        <v>7723.7677499999991</v>
      </c>
      <c r="H103" s="82">
        <v>108.6</v>
      </c>
      <c r="I103" s="81">
        <f t="shared" si="6"/>
        <v>8534.7633637500003</v>
      </c>
      <c r="J103" s="82">
        <v>110.5</v>
      </c>
      <c r="K103" s="81">
        <f t="shared" si="7"/>
        <v>9268.7530130324994</v>
      </c>
      <c r="L103" s="82">
        <v>108.6</v>
      </c>
    </row>
    <row r="104" spans="1:12" ht="39" customHeight="1">
      <c r="A104" s="79" t="s">
        <v>119</v>
      </c>
      <c r="B104" s="74" t="s">
        <v>1538</v>
      </c>
      <c r="C104" s="80">
        <v>8051.53</v>
      </c>
      <c r="D104" s="80">
        <v>112.3</v>
      </c>
      <c r="E104" s="81">
        <f t="shared" si="4"/>
        <v>10032.20638</v>
      </c>
      <c r="F104" s="81">
        <v>124.6</v>
      </c>
      <c r="G104" s="81">
        <f t="shared" si="5"/>
        <v>10975.23377972</v>
      </c>
      <c r="H104" s="82">
        <v>109.4</v>
      </c>
      <c r="I104" s="81">
        <f t="shared" si="6"/>
        <v>12039.83145635284</v>
      </c>
      <c r="J104" s="82">
        <v>109.7</v>
      </c>
      <c r="K104" s="81">
        <f t="shared" si="7"/>
        <v>13171.575613250008</v>
      </c>
      <c r="L104" s="82">
        <v>109.4</v>
      </c>
    </row>
    <row r="105" spans="1:12" ht="39" customHeight="1">
      <c r="A105" s="79" t="s">
        <v>132</v>
      </c>
      <c r="B105" s="74" t="s">
        <v>1538</v>
      </c>
      <c r="C105" s="80">
        <v>950</v>
      </c>
      <c r="D105" s="80">
        <v>289.39999999999998</v>
      </c>
      <c r="E105" s="81">
        <f t="shared" si="4"/>
        <v>1173.25</v>
      </c>
      <c r="F105" s="81">
        <v>123.5</v>
      </c>
      <c r="G105" s="81">
        <f t="shared" si="5"/>
        <v>1290.575</v>
      </c>
      <c r="H105" s="82">
        <v>110</v>
      </c>
      <c r="I105" s="81">
        <f t="shared" si="6"/>
        <v>1419.6324999999999</v>
      </c>
      <c r="J105" s="82">
        <v>110</v>
      </c>
      <c r="K105" s="81">
        <f t="shared" si="7"/>
        <v>1538.8816300000001</v>
      </c>
      <c r="L105" s="82">
        <v>108.4</v>
      </c>
    </row>
    <row r="106" spans="1:12" ht="39" customHeight="1">
      <c r="A106" s="79" t="s">
        <v>1088</v>
      </c>
      <c r="B106" s="74" t="s">
        <v>1538</v>
      </c>
      <c r="C106" s="80">
        <v>11620</v>
      </c>
      <c r="D106" s="80">
        <v>0</v>
      </c>
      <c r="E106" s="81">
        <f t="shared" si="4"/>
        <v>14234.5</v>
      </c>
      <c r="F106" s="81">
        <v>122.5</v>
      </c>
      <c r="G106" s="81">
        <f t="shared" si="5"/>
        <v>15729.122499999999</v>
      </c>
      <c r="H106" s="82">
        <v>110.5</v>
      </c>
      <c r="I106" s="81">
        <f t="shared" si="6"/>
        <v>17380.680362499999</v>
      </c>
      <c r="J106" s="82">
        <v>110.5</v>
      </c>
      <c r="K106" s="81">
        <f t="shared" si="7"/>
        <v>18858.038193312499</v>
      </c>
      <c r="L106" s="82">
        <v>108.5</v>
      </c>
    </row>
    <row r="107" spans="1:12" ht="39" customHeight="1">
      <c r="A107" s="79" t="s">
        <v>152</v>
      </c>
      <c r="B107" s="74" t="s">
        <v>1538</v>
      </c>
      <c r="C107" s="80">
        <v>10296</v>
      </c>
      <c r="D107" s="80">
        <v>0</v>
      </c>
      <c r="E107" s="81">
        <f t="shared" si="4"/>
        <v>12983.255999999999</v>
      </c>
      <c r="F107" s="81">
        <v>126.1</v>
      </c>
      <c r="G107" s="81">
        <f t="shared" si="5"/>
        <v>14242.631832000001</v>
      </c>
      <c r="H107" s="82">
        <v>109.7</v>
      </c>
      <c r="I107" s="81">
        <f t="shared" si="6"/>
        <v>15624.167119704001</v>
      </c>
      <c r="J107" s="82">
        <v>109.7</v>
      </c>
      <c r="K107" s="81">
        <f t="shared" si="7"/>
        <v>17170.959664554699</v>
      </c>
      <c r="L107" s="82">
        <v>109.9</v>
      </c>
    </row>
    <row r="108" spans="1:12" ht="39" customHeight="1">
      <c r="A108" s="79" t="s">
        <v>151</v>
      </c>
      <c r="B108" s="74" t="s">
        <v>1538</v>
      </c>
      <c r="C108" s="80">
        <v>4358</v>
      </c>
      <c r="D108" s="80">
        <v>0</v>
      </c>
      <c r="E108" s="81">
        <f t="shared" si="4"/>
        <v>5425.71</v>
      </c>
      <c r="F108" s="81">
        <v>124.5</v>
      </c>
      <c r="G108" s="81">
        <f t="shared" si="5"/>
        <v>5908.5981900000006</v>
      </c>
      <c r="H108" s="82">
        <v>108.9</v>
      </c>
      <c r="I108" s="81">
        <f t="shared" si="6"/>
        <v>6434.4634289100013</v>
      </c>
      <c r="J108" s="82">
        <v>108.9</v>
      </c>
      <c r="K108" s="81">
        <f t="shared" si="7"/>
        <v>7058.6063815142716</v>
      </c>
      <c r="L108" s="82">
        <v>109.7</v>
      </c>
    </row>
    <row r="109" spans="1:12" ht="39" customHeight="1">
      <c r="A109" s="79" t="s">
        <v>1287</v>
      </c>
      <c r="B109" s="74" t="s">
        <v>1538</v>
      </c>
      <c r="C109" s="80">
        <v>1.2</v>
      </c>
      <c r="D109" s="80">
        <v>2.9</v>
      </c>
      <c r="E109" s="81">
        <f t="shared" si="4"/>
        <v>1.5084</v>
      </c>
      <c r="F109" s="81">
        <v>125.7</v>
      </c>
      <c r="G109" s="81">
        <f t="shared" si="5"/>
        <v>1.6501896</v>
      </c>
      <c r="H109" s="82">
        <v>109.4</v>
      </c>
      <c r="I109" s="81">
        <f t="shared" si="6"/>
        <v>1.8053074224000003</v>
      </c>
      <c r="J109" s="82">
        <v>109.4</v>
      </c>
      <c r="K109" s="81">
        <f t="shared" si="7"/>
        <v>1.9605638607264</v>
      </c>
      <c r="L109" s="82">
        <v>108.6</v>
      </c>
    </row>
    <row r="110" spans="1:12" ht="39" customHeight="1">
      <c r="A110" s="79" t="s">
        <v>1064</v>
      </c>
      <c r="B110" s="74" t="s">
        <v>1538</v>
      </c>
      <c r="C110" s="80">
        <v>10717.56</v>
      </c>
      <c r="D110" s="80">
        <v>214.3</v>
      </c>
      <c r="E110" s="81">
        <f t="shared" si="4"/>
        <v>13429.10268</v>
      </c>
      <c r="F110" s="81">
        <v>125.3</v>
      </c>
      <c r="G110" s="81">
        <f t="shared" si="5"/>
        <v>14772.012948</v>
      </c>
      <c r="H110" s="82">
        <v>110</v>
      </c>
      <c r="I110" s="81">
        <f t="shared" si="6"/>
        <v>16249.214242799999</v>
      </c>
      <c r="J110" s="82">
        <v>110</v>
      </c>
      <c r="K110" s="81">
        <f t="shared" si="7"/>
        <v>17776.640381623198</v>
      </c>
      <c r="L110" s="82">
        <v>109.4</v>
      </c>
    </row>
    <row r="111" spans="1:12" ht="39" customHeight="1">
      <c r="A111" s="79" t="s">
        <v>143</v>
      </c>
      <c r="B111" s="74" t="s">
        <v>1538</v>
      </c>
      <c r="C111" s="80">
        <v>2222.3000000000002</v>
      </c>
      <c r="D111" s="80">
        <v>0</v>
      </c>
      <c r="E111" s="81">
        <f t="shared" si="4"/>
        <v>2793.4311000000002</v>
      </c>
      <c r="F111" s="81">
        <v>125.7</v>
      </c>
      <c r="G111" s="81">
        <f t="shared" si="5"/>
        <v>3033.6661746000004</v>
      </c>
      <c r="H111" s="82">
        <v>108.6</v>
      </c>
      <c r="I111" s="81">
        <f t="shared" si="6"/>
        <v>3352.2011229330005</v>
      </c>
      <c r="J111" s="82">
        <v>110.5</v>
      </c>
      <c r="K111" s="81">
        <f t="shared" si="7"/>
        <v>3650.5470228740373</v>
      </c>
      <c r="L111" s="82">
        <v>108.9</v>
      </c>
    </row>
    <row r="112" spans="1:12" ht="39" customHeight="1">
      <c r="A112" s="79" t="s">
        <v>1023</v>
      </c>
      <c r="B112" s="74" t="s">
        <v>1538</v>
      </c>
      <c r="C112" s="80">
        <v>1032</v>
      </c>
      <c r="D112" s="80">
        <v>382.2</v>
      </c>
      <c r="E112" s="81">
        <f t="shared" si="4"/>
        <v>1293.096</v>
      </c>
      <c r="F112" s="81">
        <v>125.3</v>
      </c>
      <c r="G112" s="81">
        <f t="shared" si="5"/>
        <v>1414.6470240000001</v>
      </c>
      <c r="H112" s="82">
        <v>109.4</v>
      </c>
      <c r="I112" s="81">
        <f t="shared" si="6"/>
        <v>1556.1117264</v>
      </c>
      <c r="J112" s="82">
        <v>110</v>
      </c>
      <c r="K112" s="81">
        <f t="shared" si="7"/>
        <v>1689.9373348703998</v>
      </c>
      <c r="L112" s="82">
        <v>108.6</v>
      </c>
    </row>
    <row r="113" spans="1:12" ht="39" customHeight="1">
      <c r="A113" s="79" t="s">
        <v>1120</v>
      </c>
      <c r="B113" s="74" t="s">
        <v>1538</v>
      </c>
      <c r="C113" s="80">
        <v>6101</v>
      </c>
      <c r="D113" s="80">
        <v>104.4</v>
      </c>
      <c r="E113" s="81">
        <f t="shared" si="4"/>
        <v>7626.25</v>
      </c>
      <c r="F113" s="81">
        <v>125</v>
      </c>
      <c r="G113" s="81">
        <f t="shared" si="5"/>
        <v>8388.875</v>
      </c>
      <c r="H113" s="82">
        <v>110</v>
      </c>
      <c r="I113" s="81">
        <f t="shared" si="6"/>
        <v>9269.7068749999999</v>
      </c>
      <c r="J113" s="82">
        <v>110.5</v>
      </c>
      <c r="K113" s="81">
        <f t="shared" si="7"/>
        <v>10141.059321250001</v>
      </c>
      <c r="L113" s="82">
        <v>109.4</v>
      </c>
    </row>
    <row r="114" spans="1:12" ht="39" customHeight="1">
      <c r="A114" s="79" t="s">
        <v>1227</v>
      </c>
      <c r="B114" s="74" t="s">
        <v>1538</v>
      </c>
      <c r="C114" s="80">
        <v>8510</v>
      </c>
      <c r="D114" s="80">
        <v>0</v>
      </c>
      <c r="E114" s="81">
        <f t="shared" si="4"/>
        <v>10603.46</v>
      </c>
      <c r="F114" s="81">
        <v>124.6</v>
      </c>
      <c r="G114" s="81">
        <f t="shared" si="5"/>
        <v>11716.823299999998</v>
      </c>
      <c r="H114" s="82">
        <v>110.5</v>
      </c>
      <c r="I114" s="81">
        <f t="shared" si="6"/>
        <v>12853.3551601</v>
      </c>
      <c r="J114" s="82">
        <v>109.7</v>
      </c>
      <c r="K114" s="81">
        <f t="shared" si="7"/>
        <v>14138.69067611</v>
      </c>
      <c r="L114" s="82">
        <v>110</v>
      </c>
    </row>
    <row r="115" spans="1:12" ht="18" customHeight="1">
      <c r="A115" s="73" t="s">
        <v>1541</v>
      </c>
      <c r="B115" s="74" t="s">
        <v>1542</v>
      </c>
      <c r="C115" s="75">
        <v>99295.61</v>
      </c>
      <c r="D115" s="75">
        <v>143.6</v>
      </c>
      <c r="E115" s="76">
        <f>SUM(E116:E120)</f>
        <v>124456.22421000001</v>
      </c>
      <c r="F115" s="76">
        <f>E115/C115*100</f>
        <v>125.33910029859328</v>
      </c>
      <c r="G115" s="76">
        <f>SUM(G116:G120)</f>
        <v>135751.27286706</v>
      </c>
      <c r="H115" s="76">
        <f>G115/E115*100</f>
        <v>109.07551930709501</v>
      </c>
      <c r="I115" s="76">
        <f>SUM(I116:I120)</f>
        <v>149293.29467553864</v>
      </c>
      <c r="J115" s="76">
        <f>I115/G115*100</f>
        <v>109.97561313604787</v>
      </c>
      <c r="K115" s="76">
        <f>SUM(K116:K120)</f>
        <v>162844.23031435147</v>
      </c>
      <c r="L115" s="76">
        <f>K115/I115*100</f>
        <v>109.07672087233608</v>
      </c>
    </row>
    <row r="116" spans="1:12" ht="18" customHeight="1">
      <c r="A116" s="79" t="s">
        <v>1204</v>
      </c>
      <c r="B116" s="74" t="s">
        <v>1542</v>
      </c>
      <c r="C116" s="80">
        <v>2072</v>
      </c>
      <c r="D116" s="80">
        <v>34.4</v>
      </c>
      <c r="E116" s="81">
        <f t="shared" si="4"/>
        <v>2538.1999999999998</v>
      </c>
      <c r="F116" s="81">
        <v>122.5</v>
      </c>
      <c r="G116" s="81">
        <f t="shared" si="5"/>
        <v>2764.0998</v>
      </c>
      <c r="H116" s="82">
        <v>108.9</v>
      </c>
      <c r="I116" s="81">
        <f t="shared" si="6"/>
        <v>3001.8123827999998</v>
      </c>
      <c r="J116" s="82">
        <v>108.6</v>
      </c>
      <c r="K116" s="81">
        <f t="shared" si="7"/>
        <v>3292.9881839315999</v>
      </c>
      <c r="L116" s="82">
        <v>109.7</v>
      </c>
    </row>
    <row r="117" spans="1:12" ht="18" customHeight="1">
      <c r="A117" s="79" t="s">
        <v>1118</v>
      </c>
      <c r="B117" s="74" t="s">
        <v>1542</v>
      </c>
      <c r="C117" s="80">
        <v>21730.61</v>
      </c>
      <c r="D117" s="80">
        <v>173.3</v>
      </c>
      <c r="E117" s="81">
        <f t="shared" si="4"/>
        <v>27402.299210000001</v>
      </c>
      <c r="F117" s="81">
        <v>126.1</v>
      </c>
      <c r="G117" s="81">
        <f t="shared" si="5"/>
        <v>29758.896942059997</v>
      </c>
      <c r="H117" s="82">
        <v>108.6</v>
      </c>
      <c r="I117" s="81">
        <f t="shared" si="6"/>
        <v>32556.233254613639</v>
      </c>
      <c r="J117" s="82">
        <v>109.4</v>
      </c>
      <c r="K117" s="81">
        <f t="shared" si="7"/>
        <v>35453.738014274255</v>
      </c>
      <c r="L117" s="82">
        <v>108.9</v>
      </c>
    </row>
    <row r="118" spans="1:12" ht="18" customHeight="1">
      <c r="A118" s="79" t="s">
        <v>1244</v>
      </c>
      <c r="B118" s="74" t="s">
        <v>1542</v>
      </c>
      <c r="C118" s="80">
        <v>38272</v>
      </c>
      <c r="D118" s="80">
        <v>0</v>
      </c>
      <c r="E118" s="81">
        <f t="shared" si="4"/>
        <v>47840</v>
      </c>
      <c r="F118" s="81">
        <v>125</v>
      </c>
      <c r="G118" s="81">
        <f t="shared" si="5"/>
        <v>51954.239999999998</v>
      </c>
      <c r="H118" s="82">
        <v>108.6</v>
      </c>
      <c r="I118" s="81">
        <f t="shared" si="6"/>
        <v>57409.435199999993</v>
      </c>
      <c r="J118" s="82">
        <v>110.5</v>
      </c>
      <c r="K118" s="81">
        <f t="shared" si="7"/>
        <v>62346.646627199982</v>
      </c>
      <c r="L118" s="82">
        <v>108.6</v>
      </c>
    </row>
    <row r="119" spans="1:12" ht="30" customHeight="1">
      <c r="A119" s="79" t="s">
        <v>1044</v>
      </c>
      <c r="B119" s="74" t="s">
        <v>1542</v>
      </c>
      <c r="C119" s="80">
        <v>7221</v>
      </c>
      <c r="D119" s="80">
        <v>195.4</v>
      </c>
      <c r="E119" s="81">
        <f t="shared" si="4"/>
        <v>8845.7250000000004</v>
      </c>
      <c r="F119" s="81">
        <v>122.5</v>
      </c>
      <c r="G119" s="81">
        <f t="shared" si="5"/>
        <v>9774.5261250000003</v>
      </c>
      <c r="H119" s="82">
        <v>110.5</v>
      </c>
      <c r="I119" s="81">
        <f t="shared" si="6"/>
        <v>10800.851368124999</v>
      </c>
      <c r="J119" s="82">
        <v>110.5</v>
      </c>
      <c r="K119" s="81">
        <f t="shared" si="7"/>
        <v>11718.923734415623</v>
      </c>
      <c r="L119" s="82">
        <v>108.5</v>
      </c>
    </row>
    <row r="120" spans="1:12" ht="30" customHeight="1">
      <c r="A120" s="79" t="s">
        <v>1235</v>
      </c>
      <c r="B120" s="74" t="s">
        <v>1542</v>
      </c>
      <c r="C120" s="80">
        <v>30000</v>
      </c>
      <c r="D120" s="80">
        <v>100</v>
      </c>
      <c r="E120" s="81">
        <f t="shared" si="4"/>
        <v>37830</v>
      </c>
      <c r="F120" s="81">
        <v>126.1</v>
      </c>
      <c r="G120" s="81">
        <f t="shared" si="5"/>
        <v>41499.51</v>
      </c>
      <c r="H120" s="82">
        <v>109.7</v>
      </c>
      <c r="I120" s="81">
        <f t="shared" si="6"/>
        <v>45524.962470000006</v>
      </c>
      <c r="J120" s="82">
        <v>109.7</v>
      </c>
      <c r="K120" s="81">
        <f t="shared" si="7"/>
        <v>50031.933754530008</v>
      </c>
      <c r="L120" s="82">
        <v>109.9</v>
      </c>
    </row>
    <row r="121" spans="1:12" ht="30" customHeight="1">
      <c r="A121" s="73" t="s">
        <v>1543</v>
      </c>
      <c r="B121" s="74" t="s">
        <v>1532</v>
      </c>
      <c r="C121" s="75">
        <v>91176.16</v>
      </c>
      <c r="D121" s="75">
        <v>124.6</v>
      </c>
      <c r="E121" s="76">
        <f t="shared" si="4"/>
        <v>100293.776</v>
      </c>
      <c r="F121" s="76">
        <v>110</v>
      </c>
      <c r="G121" s="76">
        <f t="shared" si="5"/>
        <v>125367.22</v>
      </c>
      <c r="H121" s="78">
        <v>125</v>
      </c>
      <c r="I121" s="76">
        <f t="shared" si="6"/>
        <v>150440.66399999999</v>
      </c>
      <c r="J121" s="78">
        <v>120</v>
      </c>
      <c r="K121" s="76">
        <f t="shared" si="7"/>
        <v>173006.76360000001</v>
      </c>
      <c r="L121" s="78">
        <v>115</v>
      </c>
    </row>
    <row r="122" spans="1:12" ht="30" customHeight="1">
      <c r="A122" s="79" t="s">
        <v>82</v>
      </c>
      <c r="B122" s="74" t="s">
        <v>1532</v>
      </c>
      <c r="C122" s="80">
        <v>91176.16</v>
      </c>
      <c r="D122" s="80">
        <v>124.6</v>
      </c>
      <c r="E122" s="81">
        <f t="shared" si="4"/>
        <v>100293.776</v>
      </c>
      <c r="F122" s="81">
        <v>110</v>
      </c>
      <c r="G122" s="81">
        <f t="shared" si="5"/>
        <v>125367.22</v>
      </c>
      <c r="H122" s="82">
        <v>125</v>
      </c>
      <c r="I122" s="81">
        <f t="shared" si="6"/>
        <v>150440.66399999999</v>
      </c>
      <c r="J122" s="82">
        <v>120</v>
      </c>
      <c r="K122" s="81">
        <f t="shared" si="7"/>
        <v>173006.76360000001</v>
      </c>
      <c r="L122" s="82">
        <v>115</v>
      </c>
    </row>
    <row r="123" spans="1:12" ht="29.25" customHeight="1">
      <c r="A123" s="73" t="s">
        <v>1544</v>
      </c>
      <c r="B123" s="74" t="s">
        <v>1545</v>
      </c>
      <c r="C123" s="75">
        <v>680</v>
      </c>
      <c r="D123" s="75">
        <v>0</v>
      </c>
      <c r="E123" s="76">
        <f t="shared" si="4"/>
        <v>816</v>
      </c>
      <c r="F123" s="76">
        <v>120</v>
      </c>
      <c r="G123" s="76">
        <f t="shared" si="5"/>
        <v>913.92</v>
      </c>
      <c r="H123" s="78">
        <v>112</v>
      </c>
      <c r="I123" s="76">
        <f t="shared" si="6"/>
        <v>1041.8688</v>
      </c>
      <c r="J123" s="78">
        <v>114</v>
      </c>
      <c r="K123" s="76">
        <f t="shared" si="7"/>
        <v>1208.567808</v>
      </c>
      <c r="L123" s="78">
        <v>116</v>
      </c>
    </row>
    <row r="124" spans="1:12" ht="30" customHeight="1">
      <c r="A124" s="79" t="s">
        <v>76</v>
      </c>
      <c r="B124" s="74" t="s">
        <v>1545</v>
      </c>
      <c r="C124" s="80">
        <v>680</v>
      </c>
      <c r="D124" s="80">
        <v>0</v>
      </c>
      <c r="E124" s="81">
        <f t="shared" si="4"/>
        <v>816</v>
      </c>
      <c r="F124" s="81">
        <v>120</v>
      </c>
      <c r="G124" s="81">
        <f t="shared" si="5"/>
        <v>913.92</v>
      </c>
      <c r="H124" s="82">
        <v>112</v>
      </c>
      <c r="I124" s="81">
        <f t="shared" si="6"/>
        <v>1041.8688</v>
      </c>
      <c r="J124" s="82">
        <v>114</v>
      </c>
      <c r="K124" s="81">
        <f t="shared" si="7"/>
        <v>1208.567808</v>
      </c>
      <c r="L124" s="82">
        <v>116</v>
      </c>
    </row>
    <row r="125" spans="1:12" ht="30" customHeight="1">
      <c r="A125" s="73" t="s">
        <v>1546</v>
      </c>
      <c r="B125" s="74" t="s">
        <v>1532</v>
      </c>
      <c r="C125" s="75">
        <v>109439.98</v>
      </c>
      <c r="D125" s="75">
        <v>116.4</v>
      </c>
      <c r="E125" s="76">
        <f>E126</f>
        <v>122572.7776</v>
      </c>
      <c r="F125" s="76">
        <f>E125/C125*100</f>
        <v>112.00000000000001</v>
      </c>
      <c r="G125" s="76">
        <f>G126</f>
        <v>153215.97199999998</v>
      </c>
      <c r="H125" s="76">
        <f>G125/E125*100</f>
        <v>124.99999999999997</v>
      </c>
      <c r="I125" s="76">
        <f>I126</f>
        <v>183859.16639999996</v>
      </c>
      <c r="J125" s="76">
        <f>I125/G125*100</f>
        <v>120</v>
      </c>
      <c r="K125" s="76">
        <f>K126</f>
        <v>211438.04135999997</v>
      </c>
      <c r="L125" s="76">
        <f>K125/I125*100</f>
        <v>115.00000000000001</v>
      </c>
    </row>
    <row r="126" spans="1:12" ht="30" customHeight="1">
      <c r="A126" s="79" t="s">
        <v>82</v>
      </c>
      <c r="B126" s="74" t="s">
        <v>1532</v>
      </c>
      <c r="C126" s="80">
        <v>109439.98</v>
      </c>
      <c r="D126" s="80">
        <v>116.4</v>
      </c>
      <c r="E126" s="81">
        <f t="shared" ref="E126" si="8">C126*F126/100</f>
        <v>122572.7776</v>
      </c>
      <c r="F126" s="81">
        <v>112</v>
      </c>
      <c r="G126" s="81">
        <f t="shared" ref="G126" si="9">E126*H126/100</f>
        <v>153215.97199999998</v>
      </c>
      <c r="H126" s="82">
        <v>125</v>
      </c>
      <c r="I126" s="81">
        <f t="shared" ref="I126" si="10">G126*J126/100</f>
        <v>183859.16639999996</v>
      </c>
      <c r="J126" s="82">
        <v>120</v>
      </c>
      <c r="K126" s="81">
        <f t="shared" ref="K126" si="11">I126*L126/100</f>
        <v>211438.04135999997</v>
      </c>
      <c r="L126" s="82">
        <v>115</v>
      </c>
    </row>
    <row r="127" spans="1:12" ht="29.25" customHeight="1">
      <c r="A127" s="73" t="s">
        <v>1547</v>
      </c>
      <c r="B127" s="74" t="s">
        <v>1532</v>
      </c>
      <c r="C127" s="75">
        <v>45581.09</v>
      </c>
      <c r="D127" s="75">
        <v>91.5</v>
      </c>
      <c r="E127" s="76">
        <f>E128</f>
        <v>48179.212129999993</v>
      </c>
      <c r="F127" s="76">
        <f>E127/C127*100</f>
        <v>105.69999999999999</v>
      </c>
      <c r="G127" s="76">
        <f>G128</f>
        <v>53527.10467642999</v>
      </c>
      <c r="H127" s="76">
        <f>G127/E127*100</f>
        <v>111.1</v>
      </c>
      <c r="I127" s="76">
        <f>I128</f>
        <v>59950.357237601587</v>
      </c>
      <c r="J127" s="76">
        <f>I127/G127*100</f>
        <v>111.99999999999999</v>
      </c>
      <c r="K127" s="76">
        <f>K128</f>
        <v>64146.882244233697</v>
      </c>
      <c r="L127" s="76">
        <f>K127/I127*100</f>
        <v>107</v>
      </c>
    </row>
    <row r="128" spans="1:12" ht="30" customHeight="1">
      <c r="A128" s="79" t="s">
        <v>84</v>
      </c>
      <c r="B128" s="74" t="s">
        <v>1532</v>
      </c>
      <c r="C128" s="80">
        <v>45581.09</v>
      </c>
      <c r="D128" s="80">
        <v>91.5</v>
      </c>
      <c r="E128" s="81">
        <f t="shared" si="4"/>
        <v>48179.212129999993</v>
      </c>
      <c r="F128" s="81">
        <v>105.7</v>
      </c>
      <c r="G128" s="81">
        <f t="shared" si="5"/>
        <v>53527.10467642999</v>
      </c>
      <c r="H128" s="82">
        <v>111.1</v>
      </c>
      <c r="I128" s="81">
        <f t="shared" si="6"/>
        <v>59950.357237601587</v>
      </c>
      <c r="J128" s="82">
        <v>112</v>
      </c>
      <c r="K128" s="81">
        <f t="shared" si="7"/>
        <v>64146.882244233697</v>
      </c>
      <c r="L128" s="82">
        <v>107</v>
      </c>
    </row>
    <row r="129" spans="1:12" ht="30" customHeight="1">
      <c r="A129" s="73" t="s">
        <v>1548</v>
      </c>
      <c r="B129" s="74" t="s">
        <v>1532</v>
      </c>
      <c r="C129" s="75">
        <v>794.6</v>
      </c>
      <c r="D129" s="75">
        <v>139.6</v>
      </c>
      <c r="E129" s="76">
        <f>E130</f>
        <v>909.81700000000001</v>
      </c>
      <c r="F129" s="76">
        <f>E129/C129*100</f>
        <v>114.5</v>
      </c>
      <c r="G129" s="76">
        <f>G130</f>
        <v>1046.28955</v>
      </c>
      <c r="H129" s="76">
        <f>G129/E129*100</f>
        <v>114.99999999999999</v>
      </c>
      <c r="I129" s="76">
        <f>I130</f>
        <v>1171.844296</v>
      </c>
      <c r="J129" s="76">
        <f>I129/G129*100</f>
        <v>112.00000000000001</v>
      </c>
      <c r="K129" s="76">
        <f>K130</f>
        <v>1335.9024974399999</v>
      </c>
      <c r="L129" s="76">
        <f>K129/I129*100</f>
        <v>113.99999999999999</v>
      </c>
    </row>
    <row r="130" spans="1:12" ht="30" customHeight="1">
      <c r="A130" s="79" t="s">
        <v>83</v>
      </c>
      <c r="B130" s="74" t="s">
        <v>1532</v>
      </c>
      <c r="C130" s="80">
        <v>794.6</v>
      </c>
      <c r="D130" s="80">
        <v>139.6</v>
      </c>
      <c r="E130" s="81">
        <f t="shared" ref="E130:E132" si="12">C130*F130/100</f>
        <v>909.81700000000001</v>
      </c>
      <c r="F130" s="81">
        <v>114.5</v>
      </c>
      <c r="G130" s="81">
        <f t="shared" ref="G130:G132" si="13">E130*H130/100</f>
        <v>1046.28955</v>
      </c>
      <c r="H130" s="81">
        <v>115</v>
      </c>
      <c r="I130" s="81">
        <f t="shared" ref="I130:I132" si="14">G130*J130/100</f>
        <v>1171.844296</v>
      </c>
      <c r="J130" s="81">
        <v>112</v>
      </c>
      <c r="K130" s="81">
        <f t="shared" ref="K130:K132" si="15">I130*L130/100</f>
        <v>1335.9024974399999</v>
      </c>
      <c r="L130" s="81">
        <v>114</v>
      </c>
    </row>
    <row r="131" spans="1:12" ht="30" customHeight="1">
      <c r="A131" s="73" t="s">
        <v>1549</v>
      </c>
      <c r="B131" s="74" t="s">
        <v>1532</v>
      </c>
      <c r="C131" s="75">
        <v>6692.71</v>
      </c>
      <c r="D131" s="75">
        <v>148.9</v>
      </c>
      <c r="E131" s="76">
        <f t="shared" si="12"/>
        <v>7361.9809999999998</v>
      </c>
      <c r="F131" s="76">
        <v>110</v>
      </c>
      <c r="G131" s="76">
        <f t="shared" si="13"/>
        <v>9202.4762499999997</v>
      </c>
      <c r="H131" s="78">
        <v>125</v>
      </c>
      <c r="I131" s="76">
        <f t="shared" si="14"/>
        <v>11042.9715</v>
      </c>
      <c r="J131" s="78">
        <v>120</v>
      </c>
      <c r="K131" s="76">
        <f t="shared" si="15"/>
        <v>12699.417224999999</v>
      </c>
      <c r="L131" s="78">
        <v>115</v>
      </c>
    </row>
    <row r="132" spans="1:12" ht="29.25" customHeight="1">
      <c r="A132" s="79" t="s">
        <v>82</v>
      </c>
      <c r="B132" s="74" t="s">
        <v>1532</v>
      </c>
      <c r="C132" s="80">
        <v>6692.71</v>
      </c>
      <c r="D132" s="80">
        <v>148.9</v>
      </c>
      <c r="E132" s="81">
        <f t="shared" si="12"/>
        <v>7361.9809999999998</v>
      </c>
      <c r="F132" s="81">
        <v>110</v>
      </c>
      <c r="G132" s="81">
        <f t="shared" si="13"/>
        <v>9202.4762499999997</v>
      </c>
      <c r="H132" s="82">
        <v>125</v>
      </c>
      <c r="I132" s="81">
        <f t="shared" si="14"/>
        <v>11042.9715</v>
      </c>
      <c r="J132" s="82">
        <v>120</v>
      </c>
      <c r="K132" s="81">
        <f t="shared" si="15"/>
        <v>12699.417224999999</v>
      </c>
      <c r="L132" s="82">
        <v>115</v>
      </c>
    </row>
    <row r="133" spans="1:12" ht="18" customHeight="1">
      <c r="A133" s="73" t="s">
        <v>1550</v>
      </c>
      <c r="B133" s="74" t="s">
        <v>1532</v>
      </c>
      <c r="C133" s="75">
        <v>4278.6400000000003</v>
      </c>
      <c r="D133" s="75">
        <v>68.5</v>
      </c>
      <c r="E133" s="76">
        <v>5284.1204000000007</v>
      </c>
      <c r="F133" s="76">
        <v>122.5</v>
      </c>
      <c r="G133" s="76">
        <v>5812.5324400000009</v>
      </c>
      <c r="H133" s="78">
        <v>115</v>
      </c>
      <c r="I133" s="76">
        <v>6393.7856840000013</v>
      </c>
      <c r="J133" s="78">
        <v>110</v>
      </c>
      <c r="K133" s="76">
        <v>6930.8636814560023</v>
      </c>
      <c r="L133" s="78">
        <v>115</v>
      </c>
    </row>
    <row r="134" spans="1:12" ht="18" customHeight="1">
      <c r="A134" s="79" t="s">
        <v>1302</v>
      </c>
      <c r="B134" s="74" t="s">
        <v>1532</v>
      </c>
      <c r="C134" s="80">
        <v>4278.6400000000003</v>
      </c>
      <c r="D134" s="80">
        <v>68.5</v>
      </c>
      <c r="E134" s="81">
        <f t="shared" ref="E134:E197" si="16">C134*F134/100</f>
        <v>5241.3339999999998</v>
      </c>
      <c r="F134" s="81">
        <v>122.5</v>
      </c>
      <c r="G134" s="81">
        <f t="shared" ref="G134:G197" si="17">E134*H134/100</f>
        <v>6027.5341000000008</v>
      </c>
      <c r="H134" s="82">
        <v>115</v>
      </c>
      <c r="I134" s="81">
        <f t="shared" ref="I134:I197" si="18">G134*J134/100</f>
        <v>6630.2875100000001</v>
      </c>
      <c r="J134" s="82">
        <v>110</v>
      </c>
      <c r="K134" s="81">
        <f t="shared" ref="K134:K197" si="19">I134*L134/100</f>
        <v>7624.8306364999999</v>
      </c>
      <c r="L134" s="82">
        <v>115</v>
      </c>
    </row>
    <row r="135" spans="1:12" ht="30" customHeight="1">
      <c r="A135" s="73" t="s">
        <v>1551</v>
      </c>
      <c r="B135" s="74" t="s">
        <v>1532</v>
      </c>
      <c r="C135" s="75">
        <v>11543.44</v>
      </c>
      <c r="D135" s="75">
        <v>87.3</v>
      </c>
      <c r="E135" s="76">
        <f>SUM(E136:E137)</f>
        <v>12697.864000000001</v>
      </c>
      <c r="F135" s="76">
        <f>E135/C135*100</f>
        <v>110.00069303431215</v>
      </c>
      <c r="G135" s="76">
        <f>SUM(G136:G137)</f>
        <v>14221.75282</v>
      </c>
      <c r="H135" s="76">
        <f>G135/E135*100</f>
        <v>112.00114302689018</v>
      </c>
      <c r="I135" s="76">
        <f>SUM(I136:I137)</f>
        <v>16070.6833584</v>
      </c>
      <c r="J135" s="76">
        <f>I135/G135*100</f>
        <v>113.0007219349211</v>
      </c>
      <c r="K135" s="76">
        <f>SUM(K136:K137)</f>
        <v>18481.373866559999</v>
      </c>
      <c r="L135" s="76">
        <f>K135/I135*100</f>
        <v>115.00054760832528</v>
      </c>
    </row>
    <row r="136" spans="1:12" ht="30" customHeight="1">
      <c r="A136" s="79" t="s">
        <v>80</v>
      </c>
      <c r="B136" s="74" t="s">
        <v>1532</v>
      </c>
      <c r="C136" s="80">
        <v>1</v>
      </c>
      <c r="D136" s="80">
        <v>0</v>
      </c>
      <c r="E136" s="81">
        <f t="shared" si="16"/>
        <v>1.18</v>
      </c>
      <c r="F136" s="81">
        <v>118</v>
      </c>
      <c r="G136" s="81">
        <f t="shared" si="17"/>
        <v>1.4667399999999997</v>
      </c>
      <c r="H136" s="82">
        <v>124.3</v>
      </c>
      <c r="I136" s="81">
        <f t="shared" si="18"/>
        <v>1.7600879999999994</v>
      </c>
      <c r="J136" s="82">
        <v>120</v>
      </c>
      <c r="K136" s="81">
        <f t="shared" si="19"/>
        <v>2.1121055999999991</v>
      </c>
      <c r="L136" s="82">
        <v>120</v>
      </c>
    </row>
    <row r="137" spans="1:12" ht="30" customHeight="1">
      <c r="A137" s="79" t="s">
        <v>83</v>
      </c>
      <c r="B137" s="74" t="s">
        <v>1532</v>
      </c>
      <c r="C137" s="80">
        <v>11542.44</v>
      </c>
      <c r="D137" s="80">
        <v>87.3</v>
      </c>
      <c r="E137" s="81">
        <f t="shared" si="16"/>
        <v>12696.684000000001</v>
      </c>
      <c r="F137" s="81">
        <v>110</v>
      </c>
      <c r="G137" s="81">
        <f t="shared" si="17"/>
        <v>14220.28608</v>
      </c>
      <c r="H137" s="82">
        <v>112</v>
      </c>
      <c r="I137" s="81">
        <f t="shared" si="18"/>
        <v>16068.923270399999</v>
      </c>
      <c r="J137" s="82">
        <v>113</v>
      </c>
      <c r="K137" s="81">
        <f t="shared" si="19"/>
        <v>18479.261760959998</v>
      </c>
      <c r="L137" s="82">
        <v>115</v>
      </c>
    </row>
    <row r="138" spans="1:12" ht="30" customHeight="1">
      <c r="A138" s="73" t="s">
        <v>1552</v>
      </c>
      <c r="B138" s="74" t="s">
        <v>1532</v>
      </c>
      <c r="C138" s="75">
        <v>7696.48</v>
      </c>
      <c r="D138" s="75">
        <v>202.7</v>
      </c>
      <c r="E138" s="76">
        <v>9235.7759999999998</v>
      </c>
      <c r="F138" s="76">
        <v>120</v>
      </c>
      <c r="G138" s="76">
        <v>11082.931199999999</v>
      </c>
      <c r="H138" s="78">
        <v>120</v>
      </c>
      <c r="I138" s="76">
        <v>13299.51744</v>
      </c>
      <c r="J138" s="78">
        <v>120</v>
      </c>
      <c r="K138" s="76">
        <v>15959.420928</v>
      </c>
      <c r="L138" s="78">
        <v>120</v>
      </c>
    </row>
    <row r="139" spans="1:12" ht="29.25" customHeight="1">
      <c r="A139" s="79" t="s">
        <v>87</v>
      </c>
      <c r="B139" s="74" t="s">
        <v>1532</v>
      </c>
      <c r="C139" s="80">
        <v>7696.48</v>
      </c>
      <c r="D139" s="80">
        <v>202.7</v>
      </c>
      <c r="E139" s="81">
        <f t="shared" si="16"/>
        <v>9235.7759999999998</v>
      </c>
      <c r="F139" s="81">
        <v>120</v>
      </c>
      <c r="G139" s="81">
        <f t="shared" si="17"/>
        <v>11082.931199999999</v>
      </c>
      <c r="H139" s="82">
        <v>120</v>
      </c>
      <c r="I139" s="81">
        <f t="shared" si="18"/>
        <v>13299.51744</v>
      </c>
      <c r="J139" s="82">
        <v>120</v>
      </c>
      <c r="K139" s="81">
        <f t="shared" si="19"/>
        <v>15959.420928</v>
      </c>
      <c r="L139" s="82">
        <v>120</v>
      </c>
    </row>
    <row r="140" spans="1:12" ht="18" customHeight="1">
      <c r="A140" s="73" t="s">
        <v>1553</v>
      </c>
      <c r="B140" s="74" t="s">
        <v>1532</v>
      </c>
      <c r="C140" s="75">
        <v>2553.7600000000002</v>
      </c>
      <c r="D140" s="75">
        <v>3553.8</v>
      </c>
      <c r="E140" s="76">
        <v>2809.1360000000004</v>
      </c>
      <c r="F140" s="76">
        <v>110</v>
      </c>
      <c r="G140" s="76">
        <v>3511.4200000000005</v>
      </c>
      <c r="H140" s="78">
        <v>125</v>
      </c>
      <c r="I140" s="76">
        <v>4213.7040000000006</v>
      </c>
      <c r="J140" s="78">
        <v>120</v>
      </c>
      <c r="K140" s="76">
        <v>4845.7596000000012</v>
      </c>
      <c r="L140" s="78">
        <v>115</v>
      </c>
    </row>
    <row r="141" spans="1:12" ht="30" customHeight="1">
      <c r="A141" s="79" t="s">
        <v>82</v>
      </c>
      <c r="B141" s="74" t="s">
        <v>1532</v>
      </c>
      <c r="C141" s="80">
        <v>2553.7600000000002</v>
      </c>
      <c r="D141" s="80">
        <v>3553.8</v>
      </c>
      <c r="E141" s="81">
        <f t="shared" ref="E141" si="20">C141*F141/100</f>
        <v>2809.1360000000004</v>
      </c>
      <c r="F141" s="81">
        <v>110</v>
      </c>
      <c r="G141" s="81">
        <f t="shared" ref="G141" si="21">E141*H141/100</f>
        <v>3511.4200000000005</v>
      </c>
      <c r="H141" s="82">
        <v>125</v>
      </c>
      <c r="I141" s="81">
        <f t="shared" ref="I141" si="22">G141*J141/100</f>
        <v>4213.7040000000006</v>
      </c>
      <c r="J141" s="82">
        <v>120</v>
      </c>
      <c r="K141" s="81">
        <f t="shared" ref="K141" si="23">I141*L141/100</f>
        <v>4845.7596000000012</v>
      </c>
      <c r="L141" s="82">
        <v>115</v>
      </c>
    </row>
    <row r="142" spans="1:12" ht="18" customHeight="1">
      <c r="A142" s="73" t="s">
        <v>1554</v>
      </c>
      <c r="B142" s="74" t="s">
        <v>1532</v>
      </c>
      <c r="C142" s="75">
        <v>484</v>
      </c>
      <c r="D142" s="75">
        <v>108.5</v>
      </c>
      <c r="E142" s="76">
        <v>605</v>
      </c>
      <c r="F142" s="76">
        <v>125</v>
      </c>
      <c r="G142" s="76">
        <v>665.5</v>
      </c>
      <c r="H142" s="78">
        <v>110</v>
      </c>
      <c r="I142" s="76">
        <v>735.37750000000005</v>
      </c>
      <c r="J142" s="78">
        <v>110.5</v>
      </c>
      <c r="K142" s="76">
        <v>804.50298500000008</v>
      </c>
      <c r="L142" s="78">
        <v>109.4</v>
      </c>
    </row>
    <row r="143" spans="1:12" ht="30" customHeight="1">
      <c r="A143" s="79" t="s">
        <v>91</v>
      </c>
      <c r="B143" s="74" t="s">
        <v>1532</v>
      </c>
      <c r="C143" s="80">
        <v>484</v>
      </c>
      <c r="D143" s="80">
        <v>108.5</v>
      </c>
      <c r="E143" s="81">
        <f t="shared" si="16"/>
        <v>605</v>
      </c>
      <c r="F143" s="81">
        <v>125</v>
      </c>
      <c r="G143" s="81">
        <f t="shared" si="17"/>
        <v>665.5</v>
      </c>
      <c r="H143" s="82">
        <v>110</v>
      </c>
      <c r="I143" s="81">
        <f t="shared" si="18"/>
        <v>735.37750000000005</v>
      </c>
      <c r="J143" s="82">
        <v>110.5</v>
      </c>
      <c r="K143" s="81">
        <f t="shared" si="19"/>
        <v>804.50298500000008</v>
      </c>
      <c r="L143" s="82">
        <v>109.4</v>
      </c>
    </row>
    <row r="144" spans="1:12" ht="30" customHeight="1">
      <c r="A144" s="73" t="s">
        <v>1555</v>
      </c>
      <c r="B144" s="74" t="s">
        <v>1532</v>
      </c>
      <c r="C144" s="75">
        <v>14234.03</v>
      </c>
      <c r="D144" s="75">
        <v>293.8</v>
      </c>
      <c r="E144" s="76">
        <v>17080.835999999999</v>
      </c>
      <c r="F144" s="76">
        <v>120</v>
      </c>
      <c r="G144" s="76">
        <v>20497.003199999999</v>
      </c>
      <c r="H144" s="78">
        <v>120</v>
      </c>
      <c r="I144" s="76">
        <v>24596.403839999999</v>
      </c>
      <c r="J144" s="78">
        <v>120</v>
      </c>
      <c r="K144" s="76">
        <v>29515.684608</v>
      </c>
      <c r="L144" s="78">
        <v>120</v>
      </c>
    </row>
    <row r="145" spans="1:12" ht="30" customHeight="1">
      <c r="A145" s="79" t="s">
        <v>87</v>
      </c>
      <c r="B145" s="74" t="s">
        <v>1532</v>
      </c>
      <c r="C145" s="80">
        <v>14234.03</v>
      </c>
      <c r="D145" s="80">
        <v>293.8</v>
      </c>
      <c r="E145" s="81">
        <f t="shared" ref="E145" si="24">C145*F145/100</f>
        <v>17080.835999999999</v>
      </c>
      <c r="F145" s="81">
        <v>120</v>
      </c>
      <c r="G145" s="81">
        <f t="shared" ref="G145" si="25">E145*H145/100</f>
        <v>20497.003199999999</v>
      </c>
      <c r="H145" s="82">
        <v>120</v>
      </c>
      <c r="I145" s="81">
        <f t="shared" ref="I145" si="26">G145*J145/100</f>
        <v>24596.403839999999</v>
      </c>
      <c r="J145" s="82">
        <v>120</v>
      </c>
      <c r="K145" s="81">
        <f t="shared" ref="K145" si="27">I145*L145/100</f>
        <v>29515.684608</v>
      </c>
      <c r="L145" s="82">
        <v>120</v>
      </c>
    </row>
    <row r="146" spans="1:12" ht="43.5" customHeight="1">
      <c r="A146" s="73" t="s">
        <v>1556</v>
      </c>
      <c r="B146" s="74" t="s">
        <v>1532</v>
      </c>
      <c r="C146" s="75">
        <v>67946.12</v>
      </c>
      <c r="D146" s="75">
        <v>108.5</v>
      </c>
      <c r="E146" s="76">
        <f>SUM(E147:E148)</f>
        <v>80440.003599999996</v>
      </c>
      <c r="F146" s="76">
        <f>E146/C146*100</f>
        <v>118.38792796409861</v>
      </c>
      <c r="G146" s="76">
        <f>SUM(G147:G148)</f>
        <v>96528.004319999978</v>
      </c>
      <c r="H146" s="76">
        <f>G146/E146*100</f>
        <v>119.99999999999997</v>
      </c>
      <c r="I146" s="76">
        <f>SUM(I147:I148)</f>
        <v>115833.60518399999</v>
      </c>
      <c r="J146" s="76">
        <f>I146/G146*100</f>
        <v>120.00000000000001</v>
      </c>
      <c r="K146" s="76">
        <f>SUM(K147:K148)</f>
        <v>139000.32622079997</v>
      </c>
      <c r="L146" s="76">
        <f>K146/I146*100</f>
        <v>120</v>
      </c>
    </row>
    <row r="147" spans="1:12" ht="18" customHeight="1">
      <c r="A147" s="79" t="s">
        <v>87</v>
      </c>
      <c r="B147" s="74" t="s">
        <v>1532</v>
      </c>
      <c r="C147" s="80">
        <v>13179.1</v>
      </c>
      <c r="D147" s="80">
        <v>68.3</v>
      </c>
      <c r="E147" s="81">
        <f t="shared" ref="E147" si="28">C147*F147/100</f>
        <v>15814.92</v>
      </c>
      <c r="F147" s="81">
        <v>120</v>
      </c>
      <c r="G147" s="81">
        <f t="shared" ref="G147" si="29">E147*H147/100</f>
        <v>18977.903999999999</v>
      </c>
      <c r="H147" s="82">
        <v>120</v>
      </c>
      <c r="I147" s="81">
        <f t="shared" ref="I147" si="30">G147*J147/100</f>
        <v>22773.484799999998</v>
      </c>
      <c r="J147" s="82">
        <v>120</v>
      </c>
      <c r="K147" s="81">
        <f t="shared" ref="K147" si="31">I147*L147/100</f>
        <v>27328.181759999999</v>
      </c>
      <c r="L147" s="82">
        <v>120</v>
      </c>
    </row>
    <row r="148" spans="1:12" ht="30" customHeight="1">
      <c r="A148" s="79" t="s">
        <v>79</v>
      </c>
      <c r="B148" s="74" t="s">
        <v>1532</v>
      </c>
      <c r="C148" s="80">
        <v>54767.02</v>
      </c>
      <c r="D148" s="80">
        <v>126.4</v>
      </c>
      <c r="E148" s="81">
        <f t="shared" si="16"/>
        <v>64625.083599999991</v>
      </c>
      <c r="F148" s="81">
        <v>118</v>
      </c>
      <c r="G148" s="81">
        <f t="shared" si="17"/>
        <v>77550.100319999983</v>
      </c>
      <c r="H148" s="82">
        <v>120</v>
      </c>
      <c r="I148" s="81">
        <f t="shared" si="18"/>
        <v>93060.12038399998</v>
      </c>
      <c r="J148" s="82">
        <v>120</v>
      </c>
      <c r="K148" s="81">
        <f t="shared" si="19"/>
        <v>111672.14446079997</v>
      </c>
      <c r="L148" s="82">
        <v>120</v>
      </c>
    </row>
    <row r="149" spans="1:12" ht="18" customHeight="1">
      <c r="A149" s="73" t="s">
        <v>1557</v>
      </c>
      <c r="B149" s="74" t="s">
        <v>1532</v>
      </c>
      <c r="C149" s="75">
        <v>11608.1</v>
      </c>
      <c r="D149" s="75">
        <v>89.8</v>
      </c>
      <c r="E149" s="76">
        <v>14336.003500000001</v>
      </c>
      <c r="F149" s="76">
        <v>123.5</v>
      </c>
      <c r="G149" s="76">
        <v>15769.60385</v>
      </c>
      <c r="H149" s="78">
        <v>110</v>
      </c>
      <c r="I149" s="76">
        <v>17346.564235000002</v>
      </c>
      <c r="J149" s="78">
        <v>110</v>
      </c>
      <c r="K149" s="76">
        <v>18803.675630740003</v>
      </c>
      <c r="L149" s="78">
        <v>108.4</v>
      </c>
    </row>
    <row r="150" spans="1:12" ht="18" customHeight="1">
      <c r="A150" s="79" t="s">
        <v>156</v>
      </c>
      <c r="B150" s="74" t="s">
        <v>1532</v>
      </c>
      <c r="C150" s="80">
        <v>11608.1</v>
      </c>
      <c r="D150" s="80">
        <v>89.8</v>
      </c>
      <c r="E150" s="81">
        <f t="shared" si="16"/>
        <v>14336.003500000001</v>
      </c>
      <c r="F150" s="81">
        <v>123.5</v>
      </c>
      <c r="G150" s="81">
        <f t="shared" si="17"/>
        <v>15769.60385</v>
      </c>
      <c r="H150" s="82">
        <v>110</v>
      </c>
      <c r="I150" s="81">
        <f t="shared" si="18"/>
        <v>17346.564235000002</v>
      </c>
      <c r="J150" s="82">
        <v>110</v>
      </c>
      <c r="K150" s="81">
        <f t="shared" si="19"/>
        <v>18803.675630740003</v>
      </c>
      <c r="L150" s="82">
        <v>108.4</v>
      </c>
    </row>
    <row r="151" spans="1:12" ht="18" customHeight="1">
      <c r="A151" s="73" t="s">
        <v>1558</v>
      </c>
      <c r="B151" s="74" t="s">
        <v>1532</v>
      </c>
      <c r="C151" s="75">
        <v>8729.5</v>
      </c>
      <c r="D151" s="75">
        <v>0</v>
      </c>
      <c r="E151" s="76">
        <f t="shared" si="16"/>
        <v>10475.4</v>
      </c>
      <c r="F151" s="76">
        <v>120</v>
      </c>
      <c r="G151" s="76">
        <f t="shared" si="17"/>
        <v>11732.448</v>
      </c>
      <c r="H151" s="78">
        <v>112</v>
      </c>
      <c r="I151" s="76">
        <f t="shared" si="18"/>
        <v>13374.99072</v>
      </c>
      <c r="J151" s="78">
        <v>114</v>
      </c>
      <c r="K151" s="76">
        <f t="shared" si="19"/>
        <v>15514.989235199999</v>
      </c>
      <c r="L151" s="78">
        <v>116</v>
      </c>
    </row>
    <row r="152" spans="1:12" ht="29.25" customHeight="1">
      <c r="A152" s="79" t="s">
        <v>76</v>
      </c>
      <c r="B152" s="74" t="s">
        <v>1532</v>
      </c>
      <c r="C152" s="80">
        <v>8729.5</v>
      </c>
      <c r="D152" s="80">
        <v>0</v>
      </c>
      <c r="E152" s="81">
        <f t="shared" si="16"/>
        <v>10475.4</v>
      </c>
      <c r="F152" s="81">
        <v>120</v>
      </c>
      <c r="G152" s="81">
        <f t="shared" si="17"/>
        <v>11732.448</v>
      </c>
      <c r="H152" s="82">
        <v>112</v>
      </c>
      <c r="I152" s="81">
        <f t="shared" si="18"/>
        <v>13374.99072</v>
      </c>
      <c r="J152" s="82">
        <v>114</v>
      </c>
      <c r="K152" s="81">
        <f t="shared" si="19"/>
        <v>15514.989235199999</v>
      </c>
      <c r="L152" s="82">
        <v>116</v>
      </c>
    </row>
    <row r="153" spans="1:12" ht="18" customHeight="1">
      <c r="A153" s="73" t="s">
        <v>1559</v>
      </c>
      <c r="B153" s="74" t="s">
        <v>1532</v>
      </c>
      <c r="C153" s="75">
        <v>94.11</v>
      </c>
      <c r="D153" s="75">
        <v>0</v>
      </c>
      <c r="E153" s="76">
        <f t="shared" si="16"/>
        <v>103.521</v>
      </c>
      <c r="F153" s="76">
        <v>110</v>
      </c>
      <c r="G153" s="76">
        <f t="shared" si="17"/>
        <v>129.40125</v>
      </c>
      <c r="H153" s="78">
        <v>125</v>
      </c>
      <c r="I153" s="76">
        <f t="shared" si="18"/>
        <v>155.28150000000002</v>
      </c>
      <c r="J153" s="78">
        <v>120</v>
      </c>
      <c r="K153" s="76">
        <f t="shared" si="19"/>
        <v>178.57372500000002</v>
      </c>
      <c r="L153" s="78">
        <v>115</v>
      </c>
    </row>
    <row r="154" spans="1:12" ht="30" customHeight="1">
      <c r="A154" s="79" t="s">
        <v>82</v>
      </c>
      <c r="B154" s="74" t="s">
        <v>1532</v>
      </c>
      <c r="C154" s="80">
        <v>94.11</v>
      </c>
      <c r="D154" s="80">
        <v>0</v>
      </c>
      <c r="E154" s="81">
        <f t="shared" si="16"/>
        <v>103.521</v>
      </c>
      <c r="F154" s="81">
        <v>110</v>
      </c>
      <c r="G154" s="81">
        <f t="shared" si="17"/>
        <v>129.40125</v>
      </c>
      <c r="H154" s="82">
        <v>125</v>
      </c>
      <c r="I154" s="81">
        <f t="shared" si="18"/>
        <v>155.28150000000002</v>
      </c>
      <c r="J154" s="82">
        <v>120</v>
      </c>
      <c r="K154" s="81">
        <f t="shared" si="19"/>
        <v>178.57372500000002</v>
      </c>
      <c r="L154" s="82">
        <v>115</v>
      </c>
    </row>
    <row r="155" spans="1:12" ht="43.5" customHeight="1">
      <c r="A155" s="73" t="s">
        <v>1560</v>
      </c>
      <c r="B155" s="74" t="s">
        <v>1532</v>
      </c>
      <c r="C155" s="75">
        <v>25066.089999999997</v>
      </c>
      <c r="D155" s="75">
        <v>95.5</v>
      </c>
      <c r="E155" s="76">
        <f>SUM(E156:E173)</f>
        <v>31248.020539999998</v>
      </c>
      <c r="F155" s="76">
        <f>E155/C155*100</f>
        <v>124.66252431073215</v>
      </c>
      <c r="G155" s="76">
        <f>SUM(G156:G173)</f>
        <v>34093.326422310005</v>
      </c>
      <c r="H155" s="76">
        <f>G155/E155*100</f>
        <v>109.10555559405046</v>
      </c>
      <c r="I155" s="76">
        <f>SUM(I156:I173)</f>
        <v>37502.823566697567</v>
      </c>
      <c r="J155" s="76">
        <f>I155/G155*100</f>
        <v>110.00048250544556</v>
      </c>
      <c r="K155" s="76">
        <f>SUM(K156:K173)</f>
        <v>40870.870507620493</v>
      </c>
      <c r="L155" s="76">
        <f>K155/I155*100</f>
        <v>108.98078230011924</v>
      </c>
    </row>
    <row r="156" spans="1:12" ht="44.25" customHeight="1">
      <c r="A156" s="79" t="s">
        <v>177</v>
      </c>
      <c r="B156" s="74" t="s">
        <v>1532</v>
      </c>
      <c r="C156" s="80">
        <v>1.9</v>
      </c>
      <c r="D156" s="80">
        <v>24.1</v>
      </c>
      <c r="E156" s="81">
        <f t="shared" si="16"/>
        <v>2.3807</v>
      </c>
      <c r="F156" s="81">
        <v>125.3</v>
      </c>
      <c r="G156" s="81">
        <f t="shared" si="17"/>
        <v>2.61877</v>
      </c>
      <c r="H156" s="82">
        <v>110</v>
      </c>
      <c r="I156" s="81">
        <f t="shared" si="18"/>
        <v>2.8806470000000002</v>
      </c>
      <c r="J156" s="82">
        <v>110</v>
      </c>
      <c r="K156" s="81">
        <f t="shared" si="19"/>
        <v>3.1514278180000002</v>
      </c>
      <c r="L156" s="82">
        <v>109.4</v>
      </c>
    </row>
    <row r="157" spans="1:12" ht="43.5" customHeight="1">
      <c r="A157" s="79" t="s">
        <v>193</v>
      </c>
      <c r="B157" s="74" t="s">
        <v>1532</v>
      </c>
      <c r="C157" s="80">
        <v>6924</v>
      </c>
      <c r="D157" s="80">
        <v>100</v>
      </c>
      <c r="E157" s="81">
        <f t="shared" si="16"/>
        <v>8703.4680000000008</v>
      </c>
      <c r="F157" s="81">
        <v>125.7</v>
      </c>
      <c r="G157" s="81">
        <f t="shared" si="17"/>
        <v>9451.9662480000006</v>
      </c>
      <c r="H157" s="82">
        <v>108.6</v>
      </c>
      <c r="I157" s="81">
        <f t="shared" si="18"/>
        <v>10444.42270404</v>
      </c>
      <c r="J157" s="82">
        <v>110.5</v>
      </c>
      <c r="K157" s="81">
        <f t="shared" si="19"/>
        <v>11373.976324699561</v>
      </c>
      <c r="L157" s="82">
        <v>108.9</v>
      </c>
    </row>
    <row r="158" spans="1:12" ht="43.5" customHeight="1">
      <c r="A158" s="79" t="s">
        <v>187</v>
      </c>
      <c r="B158" s="74" t="s">
        <v>1532</v>
      </c>
      <c r="C158" s="80">
        <v>9.9</v>
      </c>
      <c r="D158" s="80">
        <v>4.5999999999999996</v>
      </c>
      <c r="E158" s="81">
        <f t="shared" si="16"/>
        <v>12.4047</v>
      </c>
      <c r="F158" s="81">
        <v>125.3</v>
      </c>
      <c r="G158" s="81">
        <f t="shared" si="17"/>
        <v>13.5707418</v>
      </c>
      <c r="H158" s="82">
        <v>109.4</v>
      </c>
      <c r="I158" s="81">
        <f t="shared" si="18"/>
        <v>14.92781598</v>
      </c>
      <c r="J158" s="82">
        <v>110</v>
      </c>
      <c r="K158" s="81">
        <f t="shared" si="19"/>
        <v>16.21160815428</v>
      </c>
      <c r="L158" s="82">
        <v>108.6</v>
      </c>
    </row>
    <row r="159" spans="1:12" ht="43.5" customHeight="1">
      <c r="A159" s="79" t="s">
        <v>178</v>
      </c>
      <c r="B159" s="74" t="s">
        <v>1532</v>
      </c>
      <c r="C159" s="80">
        <v>2422.3200000000002</v>
      </c>
      <c r="D159" s="80">
        <v>90.2</v>
      </c>
      <c r="E159" s="81">
        <f t="shared" si="16"/>
        <v>3027.9</v>
      </c>
      <c r="F159" s="81">
        <v>125</v>
      </c>
      <c r="G159" s="81">
        <f t="shared" si="17"/>
        <v>3330.69</v>
      </c>
      <c r="H159" s="82">
        <v>110</v>
      </c>
      <c r="I159" s="81">
        <f t="shared" si="18"/>
        <v>3680.4124499999998</v>
      </c>
      <c r="J159" s="82">
        <v>110.5</v>
      </c>
      <c r="K159" s="81">
        <f t="shared" si="19"/>
        <v>4026.3712203000005</v>
      </c>
      <c r="L159" s="82">
        <v>109.4</v>
      </c>
    </row>
    <row r="160" spans="1:12" ht="43.5" customHeight="1">
      <c r="A160" s="79" t="s">
        <v>185</v>
      </c>
      <c r="B160" s="74" t="s">
        <v>1532</v>
      </c>
      <c r="C160" s="80">
        <v>671.9</v>
      </c>
      <c r="D160" s="80">
        <v>99.5</v>
      </c>
      <c r="E160" s="81">
        <f t="shared" si="16"/>
        <v>837.18739999999991</v>
      </c>
      <c r="F160" s="81">
        <v>124.6</v>
      </c>
      <c r="G160" s="81">
        <f t="shared" si="17"/>
        <v>925.09207699999979</v>
      </c>
      <c r="H160" s="82">
        <v>110.5</v>
      </c>
      <c r="I160" s="81">
        <f t="shared" si="18"/>
        <v>1014.8260084689998</v>
      </c>
      <c r="J160" s="82">
        <v>109.7</v>
      </c>
      <c r="K160" s="81">
        <f t="shared" si="19"/>
        <v>1116.3086093158997</v>
      </c>
      <c r="L160" s="82">
        <v>110</v>
      </c>
    </row>
    <row r="161" spans="1:12" ht="44.25" customHeight="1">
      <c r="A161" s="79" t="s">
        <v>182</v>
      </c>
      <c r="B161" s="74" t="s">
        <v>1532</v>
      </c>
      <c r="C161" s="80">
        <v>3.7</v>
      </c>
      <c r="D161" s="80">
        <v>246.7</v>
      </c>
      <c r="E161" s="81">
        <f t="shared" si="16"/>
        <v>4.5695000000000006</v>
      </c>
      <c r="F161" s="81">
        <v>123.5</v>
      </c>
      <c r="G161" s="81">
        <f t="shared" si="17"/>
        <v>5.0127415000000006</v>
      </c>
      <c r="H161" s="82">
        <v>109.7</v>
      </c>
      <c r="I161" s="81">
        <f t="shared" si="18"/>
        <v>5.4588754935000008</v>
      </c>
      <c r="J161" s="82">
        <v>108.9</v>
      </c>
      <c r="K161" s="81">
        <f t="shared" si="19"/>
        <v>6.0320574203175008</v>
      </c>
      <c r="L161" s="82">
        <v>110.5</v>
      </c>
    </row>
    <row r="162" spans="1:12" ht="43.5" customHeight="1">
      <c r="A162" s="79" t="s">
        <v>190</v>
      </c>
      <c r="B162" s="74" t="s">
        <v>1532</v>
      </c>
      <c r="C162" s="80">
        <v>2282.9</v>
      </c>
      <c r="D162" s="80">
        <v>102.9</v>
      </c>
      <c r="E162" s="81">
        <f t="shared" si="16"/>
        <v>2796.5524999999998</v>
      </c>
      <c r="F162" s="81">
        <v>122.5</v>
      </c>
      <c r="G162" s="81">
        <f t="shared" si="17"/>
        <v>3045.4456724999995</v>
      </c>
      <c r="H162" s="82">
        <v>108.9</v>
      </c>
      <c r="I162" s="81">
        <f t="shared" si="18"/>
        <v>3307.3540003349995</v>
      </c>
      <c r="J162" s="82">
        <v>108.6</v>
      </c>
      <c r="K162" s="81">
        <f t="shared" si="19"/>
        <v>3628.1673383674947</v>
      </c>
      <c r="L162" s="82">
        <v>109.7</v>
      </c>
    </row>
    <row r="163" spans="1:12" ht="43.5" customHeight="1">
      <c r="A163" s="79" t="s">
        <v>179</v>
      </c>
      <c r="B163" s="74" t="s">
        <v>1532</v>
      </c>
      <c r="C163" s="80">
        <v>2061.3000000000002</v>
      </c>
      <c r="D163" s="80">
        <v>158.9</v>
      </c>
      <c r="E163" s="81">
        <f t="shared" si="16"/>
        <v>2599.2993000000001</v>
      </c>
      <c r="F163" s="81">
        <v>126.1</v>
      </c>
      <c r="G163" s="81">
        <f t="shared" si="17"/>
        <v>2822.8390398000001</v>
      </c>
      <c r="H163" s="82">
        <v>108.6</v>
      </c>
      <c r="I163" s="81">
        <f t="shared" si="18"/>
        <v>3088.1859095412005</v>
      </c>
      <c r="J163" s="82">
        <v>109.4</v>
      </c>
      <c r="K163" s="81">
        <f t="shared" si="19"/>
        <v>3363.0344554903677</v>
      </c>
      <c r="L163" s="82">
        <v>108.9</v>
      </c>
    </row>
    <row r="164" spans="1:12" ht="43.5" customHeight="1">
      <c r="A164" s="79" t="s">
        <v>184</v>
      </c>
      <c r="B164" s="74" t="s">
        <v>1532</v>
      </c>
      <c r="C164" s="80">
        <v>3008.4</v>
      </c>
      <c r="D164" s="80">
        <v>76.900000000000006</v>
      </c>
      <c r="E164" s="81">
        <f t="shared" si="16"/>
        <v>3760.5</v>
      </c>
      <c r="F164" s="81">
        <v>125</v>
      </c>
      <c r="G164" s="81">
        <f t="shared" si="17"/>
        <v>4083.9029999999998</v>
      </c>
      <c r="H164" s="82">
        <v>108.6</v>
      </c>
      <c r="I164" s="81">
        <f t="shared" si="18"/>
        <v>4512.7128149999999</v>
      </c>
      <c r="J164" s="82">
        <v>110.5</v>
      </c>
      <c r="K164" s="81">
        <f t="shared" si="19"/>
        <v>4900.80611709</v>
      </c>
      <c r="L164" s="82">
        <v>108.6</v>
      </c>
    </row>
    <row r="165" spans="1:12" ht="43.5" customHeight="1">
      <c r="A165" s="79" t="s">
        <v>186</v>
      </c>
      <c r="B165" s="74" t="s">
        <v>1532</v>
      </c>
      <c r="C165" s="80">
        <v>146.69</v>
      </c>
      <c r="D165" s="80">
        <v>37</v>
      </c>
      <c r="E165" s="81">
        <f t="shared" si="16"/>
        <v>182.77574000000001</v>
      </c>
      <c r="F165" s="81">
        <v>124.6</v>
      </c>
      <c r="G165" s="81">
        <f t="shared" si="17"/>
        <v>199.95665956000002</v>
      </c>
      <c r="H165" s="82">
        <v>109.4</v>
      </c>
      <c r="I165" s="81">
        <f t="shared" si="18"/>
        <v>219.35245553732003</v>
      </c>
      <c r="J165" s="82">
        <v>109.7</v>
      </c>
      <c r="K165" s="81">
        <f t="shared" si="19"/>
        <v>239.97158635782813</v>
      </c>
      <c r="L165" s="82">
        <v>109.4</v>
      </c>
    </row>
    <row r="166" spans="1:12" ht="44.25" customHeight="1">
      <c r="A166" s="79" t="s">
        <v>180</v>
      </c>
      <c r="B166" s="74" t="s">
        <v>1532</v>
      </c>
      <c r="C166" s="80">
        <v>1205.99</v>
      </c>
      <c r="D166" s="80">
        <v>100.1</v>
      </c>
      <c r="E166" s="81">
        <f t="shared" si="16"/>
        <v>1489.3976500000001</v>
      </c>
      <c r="F166" s="81">
        <v>123.5</v>
      </c>
      <c r="G166" s="81">
        <f t="shared" si="17"/>
        <v>1638.337415</v>
      </c>
      <c r="H166" s="82">
        <v>110</v>
      </c>
      <c r="I166" s="81">
        <f t="shared" si="18"/>
        <v>1802.1711564999998</v>
      </c>
      <c r="J166" s="82">
        <v>110</v>
      </c>
      <c r="K166" s="81">
        <f t="shared" si="19"/>
        <v>1953.5535336459998</v>
      </c>
      <c r="L166" s="82">
        <v>108.4</v>
      </c>
    </row>
    <row r="167" spans="1:12" ht="43.5" customHeight="1">
      <c r="A167" s="79" t="s">
        <v>192</v>
      </c>
      <c r="B167" s="74" t="s">
        <v>1532</v>
      </c>
      <c r="C167" s="80">
        <v>2080</v>
      </c>
      <c r="D167" s="80">
        <v>101.5</v>
      </c>
      <c r="E167" s="81">
        <f t="shared" si="16"/>
        <v>2548</v>
      </c>
      <c r="F167" s="81">
        <v>122.5</v>
      </c>
      <c r="G167" s="81">
        <f t="shared" si="17"/>
        <v>2815.54</v>
      </c>
      <c r="H167" s="82">
        <v>110.5</v>
      </c>
      <c r="I167" s="81">
        <f t="shared" si="18"/>
        <v>3111.1716999999999</v>
      </c>
      <c r="J167" s="82">
        <v>110.5</v>
      </c>
      <c r="K167" s="81">
        <f t="shared" si="19"/>
        <v>3375.6212945000002</v>
      </c>
      <c r="L167" s="82">
        <v>108.5</v>
      </c>
    </row>
    <row r="168" spans="1:12" ht="43.5" customHeight="1">
      <c r="A168" s="79" t="s">
        <v>183</v>
      </c>
      <c r="B168" s="74" t="s">
        <v>1532</v>
      </c>
      <c r="C168" s="80">
        <v>26.7</v>
      </c>
      <c r="D168" s="80">
        <v>7</v>
      </c>
      <c r="E168" s="81">
        <f t="shared" si="16"/>
        <v>33.668700000000001</v>
      </c>
      <c r="F168" s="81">
        <v>126.1</v>
      </c>
      <c r="G168" s="81">
        <f t="shared" si="17"/>
        <v>36.934563900000001</v>
      </c>
      <c r="H168" s="82">
        <v>109.7</v>
      </c>
      <c r="I168" s="81">
        <f t="shared" si="18"/>
        <v>40.517216598300003</v>
      </c>
      <c r="J168" s="82">
        <v>109.7</v>
      </c>
      <c r="K168" s="81">
        <f t="shared" si="19"/>
        <v>44.528421041531701</v>
      </c>
      <c r="L168" s="82">
        <v>109.9</v>
      </c>
    </row>
    <row r="169" spans="1:12" ht="43.5" customHeight="1">
      <c r="A169" s="79" t="s">
        <v>189</v>
      </c>
      <c r="B169" s="74" t="s">
        <v>1532</v>
      </c>
      <c r="C169" s="80">
        <v>35.090000000000003</v>
      </c>
      <c r="D169" s="80">
        <v>50.1</v>
      </c>
      <c r="E169" s="81">
        <f t="shared" si="16"/>
        <v>43.687050000000006</v>
      </c>
      <c r="F169" s="81">
        <v>124.5</v>
      </c>
      <c r="G169" s="81">
        <f t="shared" si="17"/>
        <v>47.575197450000005</v>
      </c>
      <c r="H169" s="82">
        <v>108.9</v>
      </c>
      <c r="I169" s="81">
        <f t="shared" si="18"/>
        <v>51.809390023050007</v>
      </c>
      <c r="J169" s="82">
        <v>108.9</v>
      </c>
      <c r="K169" s="81">
        <f t="shared" si="19"/>
        <v>56.834900855285859</v>
      </c>
      <c r="L169" s="82">
        <v>109.7</v>
      </c>
    </row>
    <row r="170" spans="1:12" ht="43.5" customHeight="1">
      <c r="A170" s="79" t="s">
        <v>188</v>
      </c>
      <c r="B170" s="74" t="s">
        <v>1532</v>
      </c>
      <c r="C170" s="80">
        <v>2104</v>
      </c>
      <c r="D170" s="80">
        <v>107.3</v>
      </c>
      <c r="E170" s="81">
        <f t="shared" si="16"/>
        <v>2594.232</v>
      </c>
      <c r="F170" s="81">
        <v>123.3</v>
      </c>
      <c r="G170" s="81">
        <f t="shared" si="17"/>
        <v>2817.3359519999999</v>
      </c>
      <c r="H170" s="82">
        <v>108.6</v>
      </c>
      <c r="I170" s="81">
        <f t="shared" si="18"/>
        <v>3059.6268438719999</v>
      </c>
      <c r="J170" s="82">
        <v>108.6</v>
      </c>
      <c r="K170" s="81">
        <f t="shared" si="19"/>
        <v>3331.9336329766079</v>
      </c>
      <c r="L170" s="82">
        <v>108.9</v>
      </c>
    </row>
    <row r="171" spans="1:12" ht="44.25" customHeight="1">
      <c r="A171" s="79" t="s">
        <v>181</v>
      </c>
      <c r="B171" s="74" t="s">
        <v>1532</v>
      </c>
      <c r="C171" s="80">
        <v>146.6</v>
      </c>
      <c r="D171" s="80">
        <v>36.799999999999997</v>
      </c>
      <c r="E171" s="81">
        <f t="shared" si="16"/>
        <v>184.27619999999999</v>
      </c>
      <c r="F171" s="81">
        <v>125.7</v>
      </c>
      <c r="G171" s="81">
        <f t="shared" si="17"/>
        <v>201.59816279999998</v>
      </c>
      <c r="H171" s="82">
        <v>109.4</v>
      </c>
      <c r="I171" s="81">
        <f t="shared" si="18"/>
        <v>220.54839010320001</v>
      </c>
      <c r="J171" s="82">
        <v>109.4</v>
      </c>
      <c r="K171" s="81">
        <f t="shared" si="19"/>
        <v>239.5155516520752</v>
      </c>
      <c r="L171" s="82">
        <v>108.6</v>
      </c>
    </row>
    <row r="172" spans="1:12" ht="43.5" customHeight="1">
      <c r="A172" s="79" t="s">
        <v>176</v>
      </c>
      <c r="B172" s="74" t="s">
        <v>1532</v>
      </c>
      <c r="C172" s="80">
        <v>1049.2</v>
      </c>
      <c r="D172" s="80">
        <v>102.5</v>
      </c>
      <c r="E172" s="81">
        <f t="shared" si="16"/>
        <v>1314.6476</v>
      </c>
      <c r="F172" s="81">
        <v>125.3</v>
      </c>
      <c r="G172" s="81">
        <f t="shared" si="17"/>
        <v>1446.1123600000001</v>
      </c>
      <c r="H172" s="82">
        <v>110</v>
      </c>
      <c r="I172" s="81">
        <f t="shared" si="18"/>
        <v>1590.723596</v>
      </c>
      <c r="J172" s="82">
        <v>110</v>
      </c>
      <c r="K172" s="81">
        <f t="shared" si="19"/>
        <v>1740.251614024</v>
      </c>
      <c r="L172" s="82">
        <v>109.4</v>
      </c>
    </row>
    <row r="173" spans="1:12" ht="43.5" customHeight="1">
      <c r="A173" s="79" t="s">
        <v>191</v>
      </c>
      <c r="B173" s="74" t="s">
        <v>1532</v>
      </c>
      <c r="C173" s="80">
        <v>885.5</v>
      </c>
      <c r="D173" s="80">
        <v>105.7</v>
      </c>
      <c r="E173" s="81">
        <f t="shared" si="16"/>
        <v>1113.0735</v>
      </c>
      <c r="F173" s="81">
        <v>125.7</v>
      </c>
      <c r="G173" s="81">
        <f t="shared" si="17"/>
        <v>1208.7978209999999</v>
      </c>
      <c r="H173" s="82">
        <v>108.6</v>
      </c>
      <c r="I173" s="81">
        <f t="shared" si="18"/>
        <v>1335.7215922049998</v>
      </c>
      <c r="J173" s="82">
        <v>110.5</v>
      </c>
      <c r="K173" s="81">
        <f t="shared" si="19"/>
        <v>1454.6008139112448</v>
      </c>
      <c r="L173" s="82">
        <v>108.9</v>
      </c>
    </row>
    <row r="174" spans="1:12" ht="43.5" customHeight="1">
      <c r="A174" s="73" t="s">
        <v>1561</v>
      </c>
      <c r="B174" s="74" t="s">
        <v>1532</v>
      </c>
      <c r="C174" s="75">
        <v>8686.42</v>
      </c>
      <c r="D174" s="75">
        <v>116.2</v>
      </c>
      <c r="E174" s="76">
        <f>SUM(E175:E183)</f>
        <v>10749.7554</v>
      </c>
      <c r="F174" s="76">
        <f>E174/C174*100</f>
        <v>123.75357627192791</v>
      </c>
      <c r="G174" s="76">
        <f>SUM(G175:G183)</f>
        <v>11775.76266455</v>
      </c>
      <c r="H174" s="76">
        <f>G174/E174*100</f>
        <v>109.54447079372616</v>
      </c>
      <c r="I174" s="76">
        <f>SUM(I175:I183)</f>
        <v>12907.57697020675</v>
      </c>
      <c r="J174" s="76">
        <f>I174/G174*100</f>
        <v>109.61138856053874</v>
      </c>
      <c r="K174" s="76">
        <f>SUM(K175:K183)</f>
        <v>14090.194538854365</v>
      </c>
      <c r="L174" s="76">
        <f>K174/I174*100</f>
        <v>109.16219652516759</v>
      </c>
    </row>
    <row r="175" spans="1:12" ht="30" customHeight="1">
      <c r="A175" s="79" t="s">
        <v>168</v>
      </c>
      <c r="B175" s="74" t="s">
        <v>1532</v>
      </c>
      <c r="C175" s="80">
        <v>132.37</v>
      </c>
      <c r="D175" s="80">
        <v>2424.4</v>
      </c>
      <c r="E175" s="81">
        <f t="shared" si="16"/>
        <v>165.46250000000001</v>
      </c>
      <c r="F175" s="81">
        <v>125</v>
      </c>
      <c r="G175" s="81">
        <f t="shared" si="17"/>
        <v>182.00874999999999</v>
      </c>
      <c r="H175" s="82">
        <v>110</v>
      </c>
      <c r="I175" s="81">
        <f t="shared" si="18"/>
        <v>201.11966874999999</v>
      </c>
      <c r="J175" s="82">
        <v>110.5</v>
      </c>
      <c r="K175" s="81">
        <f t="shared" si="19"/>
        <v>220.02491761249999</v>
      </c>
      <c r="L175" s="82">
        <v>109.4</v>
      </c>
    </row>
    <row r="176" spans="1:12" ht="18" customHeight="1">
      <c r="A176" s="79" t="s">
        <v>376</v>
      </c>
      <c r="B176" s="74" t="s">
        <v>1532</v>
      </c>
      <c r="C176" s="80">
        <v>140</v>
      </c>
      <c r="D176" s="80">
        <v>0</v>
      </c>
      <c r="E176" s="81">
        <f t="shared" si="16"/>
        <v>174.44</v>
      </c>
      <c r="F176" s="81">
        <v>124.6</v>
      </c>
      <c r="G176" s="81">
        <f t="shared" si="17"/>
        <v>192.75619999999998</v>
      </c>
      <c r="H176" s="82">
        <v>110.5</v>
      </c>
      <c r="I176" s="81">
        <f t="shared" si="18"/>
        <v>211.45355140000001</v>
      </c>
      <c r="J176" s="82">
        <v>109.7</v>
      </c>
      <c r="K176" s="81">
        <f t="shared" si="19"/>
        <v>232.59890654000003</v>
      </c>
      <c r="L176" s="82">
        <v>110</v>
      </c>
    </row>
    <row r="177" spans="1:12" ht="18" customHeight="1">
      <c r="A177" s="79" t="s">
        <v>492</v>
      </c>
      <c r="B177" s="74" t="s">
        <v>1532</v>
      </c>
      <c r="C177" s="80">
        <v>27.2</v>
      </c>
      <c r="D177" s="80">
        <v>61.5</v>
      </c>
      <c r="E177" s="81">
        <f t="shared" si="16"/>
        <v>33.591999999999999</v>
      </c>
      <c r="F177" s="81">
        <v>123.5</v>
      </c>
      <c r="G177" s="81">
        <f t="shared" si="17"/>
        <v>36.850423999999997</v>
      </c>
      <c r="H177" s="82">
        <v>109.7</v>
      </c>
      <c r="I177" s="81">
        <f t="shared" si="18"/>
        <v>40.130111735999996</v>
      </c>
      <c r="J177" s="82">
        <v>108.9</v>
      </c>
      <c r="K177" s="81">
        <f t="shared" si="19"/>
        <v>44.343773468279998</v>
      </c>
      <c r="L177" s="82">
        <v>110.5</v>
      </c>
    </row>
    <row r="178" spans="1:12" ht="43.5" customHeight="1">
      <c r="A178" s="79" t="s">
        <v>349</v>
      </c>
      <c r="B178" s="74" t="s">
        <v>1532</v>
      </c>
      <c r="C178" s="80">
        <v>1813</v>
      </c>
      <c r="D178" s="80">
        <v>91.6</v>
      </c>
      <c r="E178" s="81">
        <f t="shared" si="16"/>
        <v>2220.9250000000002</v>
      </c>
      <c r="F178" s="81">
        <v>122.5</v>
      </c>
      <c r="G178" s="81">
        <f t="shared" si="17"/>
        <v>2418.5873250000004</v>
      </c>
      <c r="H178" s="82">
        <v>108.9</v>
      </c>
      <c r="I178" s="81">
        <f t="shared" si="18"/>
        <v>2626.5858349500004</v>
      </c>
      <c r="J178" s="82">
        <v>108.6</v>
      </c>
      <c r="K178" s="81">
        <f t="shared" si="19"/>
        <v>2881.3646609401503</v>
      </c>
      <c r="L178" s="82">
        <v>109.7</v>
      </c>
    </row>
    <row r="179" spans="1:12" ht="30" customHeight="1">
      <c r="A179" s="79" t="s">
        <v>665</v>
      </c>
      <c r="B179" s="74" t="s">
        <v>1532</v>
      </c>
      <c r="C179" s="80">
        <v>7.7</v>
      </c>
      <c r="D179" s="80">
        <v>118.5</v>
      </c>
      <c r="E179" s="81">
        <f t="shared" si="16"/>
        <v>9.7096999999999998</v>
      </c>
      <c r="F179" s="81">
        <v>126.1</v>
      </c>
      <c r="G179" s="81">
        <f t="shared" si="17"/>
        <v>10.544734200000001</v>
      </c>
      <c r="H179" s="82">
        <v>108.6</v>
      </c>
      <c r="I179" s="81">
        <f t="shared" si="18"/>
        <v>11.535939214800001</v>
      </c>
      <c r="J179" s="82">
        <v>109.4</v>
      </c>
      <c r="K179" s="81">
        <f t="shared" si="19"/>
        <v>12.562637804917202</v>
      </c>
      <c r="L179" s="82">
        <v>108.9</v>
      </c>
    </row>
    <row r="180" spans="1:12" ht="30" customHeight="1">
      <c r="A180" s="79" t="s">
        <v>993</v>
      </c>
      <c r="B180" s="74" t="s">
        <v>1532</v>
      </c>
      <c r="C180" s="80">
        <v>4.87</v>
      </c>
      <c r="D180" s="80">
        <v>405.8</v>
      </c>
      <c r="E180" s="81">
        <f t="shared" si="16"/>
        <v>6.0875000000000004</v>
      </c>
      <c r="F180" s="81">
        <v>125</v>
      </c>
      <c r="G180" s="81">
        <f t="shared" si="17"/>
        <v>6.6110249999999997</v>
      </c>
      <c r="H180" s="82">
        <v>108.6</v>
      </c>
      <c r="I180" s="81">
        <f t="shared" si="18"/>
        <v>7.3051826249999996</v>
      </c>
      <c r="J180" s="82">
        <v>110.5</v>
      </c>
      <c r="K180" s="81">
        <f t="shared" si="19"/>
        <v>7.9334283307499991</v>
      </c>
      <c r="L180" s="82">
        <v>108.6</v>
      </c>
    </row>
    <row r="181" spans="1:12" ht="30" customHeight="1">
      <c r="A181" s="79" t="s">
        <v>378</v>
      </c>
      <c r="B181" s="74" t="s">
        <v>1532</v>
      </c>
      <c r="C181" s="80">
        <v>3817.4</v>
      </c>
      <c r="D181" s="80">
        <v>113.3</v>
      </c>
      <c r="E181" s="81">
        <f t="shared" si="16"/>
        <v>4756.4803999999995</v>
      </c>
      <c r="F181" s="81">
        <v>124.6</v>
      </c>
      <c r="G181" s="81">
        <f t="shared" si="17"/>
        <v>5203.5895576000003</v>
      </c>
      <c r="H181" s="82">
        <v>109.4</v>
      </c>
      <c r="I181" s="81">
        <f t="shared" si="18"/>
        <v>5708.3377446872009</v>
      </c>
      <c r="J181" s="82">
        <v>109.7</v>
      </c>
      <c r="K181" s="81">
        <f t="shared" si="19"/>
        <v>6244.9214926877976</v>
      </c>
      <c r="L181" s="82">
        <v>109.4</v>
      </c>
    </row>
    <row r="182" spans="1:12" ht="29.25" customHeight="1">
      <c r="A182" s="79" t="s">
        <v>287</v>
      </c>
      <c r="B182" s="74" t="s">
        <v>1532</v>
      </c>
      <c r="C182" s="80">
        <v>2180.5300000000002</v>
      </c>
      <c r="D182" s="80">
        <v>135.69999999999999</v>
      </c>
      <c r="E182" s="81">
        <f t="shared" si="16"/>
        <v>2692.9545500000004</v>
      </c>
      <c r="F182" s="81">
        <v>123.5</v>
      </c>
      <c r="G182" s="81">
        <f t="shared" si="17"/>
        <v>2962.2500050000003</v>
      </c>
      <c r="H182" s="82">
        <v>110</v>
      </c>
      <c r="I182" s="81">
        <f t="shared" si="18"/>
        <v>3258.4750055000004</v>
      </c>
      <c r="J182" s="82">
        <v>110</v>
      </c>
      <c r="K182" s="81">
        <f t="shared" si="19"/>
        <v>3532.1869059620008</v>
      </c>
      <c r="L182" s="82">
        <v>108.4</v>
      </c>
    </row>
    <row r="183" spans="1:12" ht="18" customHeight="1">
      <c r="A183" s="79" t="s">
        <v>493</v>
      </c>
      <c r="B183" s="74" t="s">
        <v>1532</v>
      </c>
      <c r="C183" s="80">
        <v>563.35</v>
      </c>
      <c r="D183" s="80">
        <v>120.9</v>
      </c>
      <c r="E183" s="81">
        <f t="shared" si="16"/>
        <v>690.10374999999999</v>
      </c>
      <c r="F183" s="81">
        <v>122.5</v>
      </c>
      <c r="G183" s="81">
        <f t="shared" si="17"/>
        <v>762.56464374999996</v>
      </c>
      <c r="H183" s="82">
        <v>110.5</v>
      </c>
      <c r="I183" s="81">
        <f t="shared" si="18"/>
        <v>842.63393134374996</v>
      </c>
      <c r="J183" s="82">
        <v>110.5</v>
      </c>
      <c r="K183" s="81">
        <f t="shared" si="19"/>
        <v>914.25781550796876</v>
      </c>
      <c r="L183" s="82">
        <v>108.5</v>
      </c>
    </row>
    <row r="184" spans="1:12" ht="44.25" customHeight="1">
      <c r="A184" s="73" t="s">
        <v>1562</v>
      </c>
      <c r="B184" s="74" t="s">
        <v>1532</v>
      </c>
      <c r="C184" s="75">
        <v>1794.34</v>
      </c>
      <c r="D184" s="75">
        <v>107.6</v>
      </c>
      <c r="E184" s="76">
        <f>SUM(E185:E195)</f>
        <v>2234.7181399999999</v>
      </c>
      <c r="F184" s="76">
        <f>E184/C184*100</f>
        <v>124.5426251435068</v>
      </c>
      <c r="G184" s="76">
        <f>SUM(G185:G195)</f>
        <v>2443.5964330700003</v>
      </c>
      <c r="H184" s="76">
        <f>G184/E184*100</f>
        <v>109.34696368777857</v>
      </c>
      <c r="I184" s="76">
        <f>SUM(I185:I195)</f>
        <v>2678.2074753185902</v>
      </c>
      <c r="J184" s="76">
        <f>I184/G184*100</f>
        <v>109.60105519362857</v>
      </c>
      <c r="K184" s="76">
        <f>SUM(K185:K195)</f>
        <v>2923.6635819631015</v>
      </c>
      <c r="L184" s="76">
        <f>K184/I184*100</f>
        <v>109.16493994235128</v>
      </c>
    </row>
    <row r="185" spans="1:12" ht="43.5" customHeight="1">
      <c r="A185" s="79" t="s">
        <v>188</v>
      </c>
      <c r="B185" s="74" t="s">
        <v>1532</v>
      </c>
      <c r="C185" s="80">
        <v>130</v>
      </c>
      <c r="D185" s="80">
        <v>149.80000000000001</v>
      </c>
      <c r="E185" s="81">
        <f t="shared" si="16"/>
        <v>161.85</v>
      </c>
      <c r="F185" s="81">
        <v>124.5</v>
      </c>
      <c r="G185" s="81">
        <f t="shared" si="17"/>
        <v>176.25465</v>
      </c>
      <c r="H185" s="82">
        <v>108.9</v>
      </c>
      <c r="I185" s="81">
        <f t="shared" si="18"/>
        <v>191.94131385</v>
      </c>
      <c r="J185" s="82">
        <v>108.9</v>
      </c>
      <c r="K185" s="81">
        <f t="shared" si="19"/>
        <v>210.55962129344999</v>
      </c>
      <c r="L185" s="82">
        <v>109.7</v>
      </c>
    </row>
    <row r="186" spans="1:12" ht="43.5" customHeight="1">
      <c r="A186" s="79" t="s">
        <v>193</v>
      </c>
      <c r="B186" s="74" t="s">
        <v>1532</v>
      </c>
      <c r="C186" s="80">
        <v>56.1</v>
      </c>
      <c r="D186" s="80">
        <v>88.3</v>
      </c>
      <c r="E186" s="81">
        <f t="shared" si="16"/>
        <v>69.171300000000002</v>
      </c>
      <c r="F186" s="81">
        <v>123.3</v>
      </c>
      <c r="G186" s="81">
        <f t="shared" si="17"/>
        <v>75.120031799999992</v>
      </c>
      <c r="H186" s="82">
        <v>108.6</v>
      </c>
      <c r="I186" s="81">
        <f t="shared" si="18"/>
        <v>81.580354534799994</v>
      </c>
      <c r="J186" s="82">
        <v>108.6</v>
      </c>
      <c r="K186" s="81">
        <f t="shared" si="19"/>
        <v>88.841006088397208</v>
      </c>
      <c r="L186" s="82">
        <v>108.9</v>
      </c>
    </row>
    <row r="187" spans="1:12" ht="18" customHeight="1">
      <c r="A187" s="79" t="s">
        <v>340</v>
      </c>
      <c r="B187" s="74" t="s">
        <v>1532</v>
      </c>
      <c r="C187" s="80">
        <v>44.21</v>
      </c>
      <c r="D187" s="80">
        <v>100</v>
      </c>
      <c r="E187" s="81">
        <f t="shared" si="16"/>
        <v>55.57197</v>
      </c>
      <c r="F187" s="81">
        <v>125.7</v>
      </c>
      <c r="G187" s="81">
        <f t="shared" si="17"/>
        <v>60.795735180000001</v>
      </c>
      <c r="H187" s="82">
        <v>109.4</v>
      </c>
      <c r="I187" s="81">
        <f t="shared" si="18"/>
        <v>66.510534286920006</v>
      </c>
      <c r="J187" s="82">
        <v>109.4</v>
      </c>
      <c r="K187" s="81">
        <f t="shared" si="19"/>
        <v>72.230440235595125</v>
      </c>
      <c r="L187" s="82">
        <v>108.6</v>
      </c>
    </row>
    <row r="188" spans="1:12" ht="18" customHeight="1">
      <c r="A188" s="79" t="s">
        <v>264</v>
      </c>
      <c r="B188" s="74" t="s">
        <v>1532</v>
      </c>
      <c r="C188" s="80">
        <v>423.47</v>
      </c>
      <c r="D188" s="80">
        <v>114.9</v>
      </c>
      <c r="E188" s="81">
        <f t="shared" si="16"/>
        <v>530.60791000000006</v>
      </c>
      <c r="F188" s="81">
        <v>125.3</v>
      </c>
      <c r="G188" s="81">
        <f t="shared" si="17"/>
        <v>583.66870100000006</v>
      </c>
      <c r="H188" s="82">
        <v>110</v>
      </c>
      <c r="I188" s="81">
        <f t="shared" si="18"/>
        <v>642.03557110000008</v>
      </c>
      <c r="J188" s="82">
        <v>110</v>
      </c>
      <c r="K188" s="81">
        <f t="shared" si="19"/>
        <v>702.38691478340013</v>
      </c>
      <c r="L188" s="82">
        <v>109.4</v>
      </c>
    </row>
    <row r="189" spans="1:12" ht="30" customHeight="1">
      <c r="A189" s="79" t="s">
        <v>348</v>
      </c>
      <c r="B189" s="74" t="s">
        <v>1532</v>
      </c>
      <c r="C189" s="80">
        <v>2.75</v>
      </c>
      <c r="D189" s="80">
        <v>0</v>
      </c>
      <c r="E189" s="81">
        <f t="shared" si="16"/>
        <v>3.45675</v>
      </c>
      <c r="F189" s="81">
        <v>125.7</v>
      </c>
      <c r="G189" s="81">
        <f t="shared" si="17"/>
        <v>3.7540305000000003</v>
      </c>
      <c r="H189" s="82">
        <v>108.6</v>
      </c>
      <c r="I189" s="81">
        <f t="shared" si="18"/>
        <v>4.1482037025000009</v>
      </c>
      <c r="J189" s="82">
        <v>110.5</v>
      </c>
      <c r="K189" s="81">
        <f t="shared" si="19"/>
        <v>4.5173938320225009</v>
      </c>
      <c r="L189" s="82">
        <v>108.9</v>
      </c>
    </row>
    <row r="190" spans="1:12" ht="30" customHeight="1">
      <c r="A190" s="79" t="s">
        <v>279</v>
      </c>
      <c r="B190" s="74" t="s">
        <v>1532</v>
      </c>
      <c r="C190" s="80">
        <v>533.67999999999995</v>
      </c>
      <c r="D190" s="80">
        <v>108.1</v>
      </c>
      <c r="E190" s="81">
        <f t="shared" si="16"/>
        <v>668.70103999999992</v>
      </c>
      <c r="F190" s="81">
        <v>125.3</v>
      </c>
      <c r="G190" s="81">
        <f t="shared" si="17"/>
        <v>731.55893775999994</v>
      </c>
      <c r="H190" s="82">
        <v>109.4</v>
      </c>
      <c r="I190" s="81">
        <f t="shared" si="18"/>
        <v>804.71483153600002</v>
      </c>
      <c r="J190" s="82">
        <v>110</v>
      </c>
      <c r="K190" s="81">
        <f t="shared" si="19"/>
        <v>873.92030704809599</v>
      </c>
      <c r="L190" s="82">
        <v>108.6</v>
      </c>
    </row>
    <row r="191" spans="1:12" ht="29.25" customHeight="1">
      <c r="A191" s="79" t="s">
        <v>275</v>
      </c>
      <c r="B191" s="74" t="s">
        <v>1532</v>
      </c>
      <c r="C191" s="80">
        <v>60.34</v>
      </c>
      <c r="D191" s="80">
        <v>113.3</v>
      </c>
      <c r="E191" s="81">
        <f t="shared" si="16"/>
        <v>75.183640000000011</v>
      </c>
      <c r="F191" s="81">
        <v>124.6</v>
      </c>
      <c r="G191" s="81">
        <f t="shared" si="17"/>
        <v>83.077922200000017</v>
      </c>
      <c r="H191" s="82">
        <v>110.5</v>
      </c>
      <c r="I191" s="81">
        <f t="shared" si="18"/>
        <v>91.136480653400014</v>
      </c>
      <c r="J191" s="82">
        <v>109.7</v>
      </c>
      <c r="K191" s="81">
        <f t="shared" si="19"/>
        <v>100.25012871874002</v>
      </c>
      <c r="L191" s="82">
        <v>110</v>
      </c>
    </row>
    <row r="192" spans="1:12" ht="18" customHeight="1">
      <c r="A192" s="79" t="s">
        <v>209</v>
      </c>
      <c r="B192" s="74" t="s">
        <v>1532</v>
      </c>
      <c r="C192" s="80">
        <v>13.03</v>
      </c>
      <c r="D192" s="80">
        <v>344.7</v>
      </c>
      <c r="E192" s="81">
        <f t="shared" si="16"/>
        <v>16.09205</v>
      </c>
      <c r="F192" s="81">
        <v>123.5</v>
      </c>
      <c r="G192" s="81">
        <f t="shared" si="17"/>
        <v>17.65297885</v>
      </c>
      <c r="H192" s="82">
        <v>109.7</v>
      </c>
      <c r="I192" s="81">
        <f t="shared" si="18"/>
        <v>19.224093967650003</v>
      </c>
      <c r="J192" s="82">
        <v>108.9</v>
      </c>
      <c r="K192" s="81">
        <f t="shared" si="19"/>
        <v>21.242623834253255</v>
      </c>
      <c r="L192" s="82">
        <v>110.5</v>
      </c>
    </row>
    <row r="193" spans="1:12" ht="30" customHeight="1">
      <c r="A193" s="79" t="s">
        <v>410</v>
      </c>
      <c r="B193" s="74" t="s">
        <v>1532</v>
      </c>
      <c r="C193" s="80">
        <v>375.18</v>
      </c>
      <c r="D193" s="80">
        <v>100.3</v>
      </c>
      <c r="E193" s="81">
        <f t="shared" si="16"/>
        <v>459.59550000000002</v>
      </c>
      <c r="F193" s="81">
        <v>122.5</v>
      </c>
      <c r="G193" s="81">
        <f t="shared" si="17"/>
        <v>500.49949950000001</v>
      </c>
      <c r="H193" s="82">
        <v>108.9</v>
      </c>
      <c r="I193" s="81">
        <f t="shared" si="18"/>
        <v>543.54245645699996</v>
      </c>
      <c r="J193" s="82">
        <v>108.6</v>
      </c>
      <c r="K193" s="81">
        <f t="shared" si="19"/>
        <v>596.26607473332888</v>
      </c>
      <c r="L193" s="82">
        <v>109.7</v>
      </c>
    </row>
    <row r="194" spans="1:12" ht="30" customHeight="1">
      <c r="A194" s="79" t="s">
        <v>270</v>
      </c>
      <c r="B194" s="74" t="s">
        <v>1532</v>
      </c>
      <c r="C194" s="80">
        <v>1.18</v>
      </c>
      <c r="D194" s="80">
        <v>0</v>
      </c>
      <c r="E194" s="81">
        <f t="shared" si="16"/>
        <v>1.4879799999999996</v>
      </c>
      <c r="F194" s="81">
        <v>126.1</v>
      </c>
      <c r="G194" s="81">
        <f t="shared" si="17"/>
        <v>1.6159462799999995</v>
      </c>
      <c r="H194" s="82">
        <v>108.6</v>
      </c>
      <c r="I194" s="81">
        <f t="shared" si="18"/>
        <v>1.7678452303199996</v>
      </c>
      <c r="J194" s="82">
        <v>109.4</v>
      </c>
      <c r="K194" s="81">
        <f t="shared" si="19"/>
        <v>1.9251834558184797</v>
      </c>
      <c r="L194" s="82">
        <v>108.9</v>
      </c>
    </row>
    <row r="195" spans="1:12" ht="18" customHeight="1">
      <c r="A195" s="79" t="s">
        <v>241</v>
      </c>
      <c r="B195" s="74" t="s">
        <v>1532</v>
      </c>
      <c r="C195" s="80">
        <v>154.4</v>
      </c>
      <c r="D195" s="80">
        <v>107.4</v>
      </c>
      <c r="E195" s="81">
        <f t="shared" si="16"/>
        <v>193</v>
      </c>
      <c r="F195" s="81">
        <v>125</v>
      </c>
      <c r="G195" s="81">
        <f t="shared" si="17"/>
        <v>209.59799999999998</v>
      </c>
      <c r="H195" s="82">
        <v>108.6</v>
      </c>
      <c r="I195" s="81">
        <f t="shared" si="18"/>
        <v>231.60578999999998</v>
      </c>
      <c r="J195" s="82">
        <v>110.5</v>
      </c>
      <c r="K195" s="81">
        <f t="shared" si="19"/>
        <v>251.52388793999998</v>
      </c>
      <c r="L195" s="82">
        <v>108.6</v>
      </c>
    </row>
    <row r="196" spans="1:12" ht="18" customHeight="1">
      <c r="A196" s="73" t="s">
        <v>1563</v>
      </c>
      <c r="B196" s="74" t="s">
        <v>1532</v>
      </c>
      <c r="C196" s="75">
        <v>29.6</v>
      </c>
      <c r="D196" s="75">
        <v>128</v>
      </c>
      <c r="E196" s="76">
        <v>36.556000000000004</v>
      </c>
      <c r="F196" s="76">
        <v>123.5</v>
      </c>
      <c r="G196" s="76">
        <v>40.211600000000004</v>
      </c>
      <c r="H196" s="78">
        <v>110</v>
      </c>
      <c r="I196" s="76">
        <v>44.232760000000006</v>
      </c>
      <c r="J196" s="78">
        <v>110</v>
      </c>
      <c r="K196" s="76">
        <v>47.948311840000002</v>
      </c>
      <c r="L196" s="78">
        <v>108.4</v>
      </c>
    </row>
    <row r="197" spans="1:12" ht="30" customHeight="1">
      <c r="A197" s="79" t="s">
        <v>410</v>
      </c>
      <c r="B197" s="74" t="s">
        <v>1532</v>
      </c>
      <c r="C197" s="80">
        <v>29.6</v>
      </c>
      <c r="D197" s="80">
        <v>128</v>
      </c>
      <c r="E197" s="81">
        <f t="shared" si="16"/>
        <v>36.556000000000004</v>
      </c>
      <c r="F197" s="81">
        <v>123.5</v>
      </c>
      <c r="G197" s="81">
        <f t="shared" si="17"/>
        <v>40.211600000000004</v>
      </c>
      <c r="H197" s="82">
        <v>110</v>
      </c>
      <c r="I197" s="81">
        <f t="shared" si="18"/>
        <v>44.232760000000006</v>
      </c>
      <c r="J197" s="82">
        <v>110</v>
      </c>
      <c r="K197" s="81">
        <f t="shared" si="19"/>
        <v>47.948311840000002</v>
      </c>
      <c r="L197" s="82">
        <v>108.4</v>
      </c>
    </row>
    <row r="198" spans="1:12" ht="43.5" customHeight="1">
      <c r="A198" s="73" t="s">
        <v>1564</v>
      </c>
      <c r="B198" s="74" t="s">
        <v>1532</v>
      </c>
      <c r="C198" s="75">
        <v>389.66999999999996</v>
      </c>
      <c r="D198" s="75">
        <v>101.2</v>
      </c>
      <c r="E198" s="76">
        <f>SUM(E199:E203)</f>
        <v>484.64274999999992</v>
      </c>
      <c r="F198" s="76">
        <f>E198/C198*100</f>
        <v>124.37261015731258</v>
      </c>
      <c r="G198" s="76">
        <f>SUM(G199:G203)</f>
        <v>529.14154607</v>
      </c>
      <c r="H198" s="76">
        <f>G198/E198*100</f>
        <v>109.18177277386283</v>
      </c>
      <c r="I198" s="76">
        <f>SUM(I199:I203)</f>
        <v>577.74455685642999</v>
      </c>
      <c r="J198" s="76">
        <f>I198/G198*100</f>
        <v>109.1852569784797</v>
      </c>
      <c r="K198" s="76">
        <f>SUM(K199:K203)</f>
        <v>629.99156037884757</v>
      </c>
      <c r="L198" s="76">
        <f>K198/I198*100</f>
        <v>109.04327057734635</v>
      </c>
    </row>
    <row r="199" spans="1:12" ht="18" customHeight="1">
      <c r="A199" s="79" t="s">
        <v>340</v>
      </c>
      <c r="B199" s="74" t="s">
        <v>1532</v>
      </c>
      <c r="C199" s="80">
        <v>3.86</v>
      </c>
      <c r="D199" s="80">
        <v>109.7</v>
      </c>
      <c r="E199" s="81">
        <f t="shared" ref="E199:E253" si="32">C199*F199/100</f>
        <v>4.8674599999999995</v>
      </c>
      <c r="F199" s="81">
        <v>126.1</v>
      </c>
      <c r="G199" s="81">
        <f t="shared" ref="G199:G253" si="33">E199*H199/100</f>
        <v>5.3396036199999992</v>
      </c>
      <c r="H199" s="82">
        <v>109.7</v>
      </c>
      <c r="I199" s="81">
        <f t="shared" ref="I199:I253" si="34">G199*J199/100</f>
        <v>5.8575451711399991</v>
      </c>
      <c r="J199" s="82">
        <v>109.7</v>
      </c>
      <c r="K199" s="81">
        <f t="shared" ref="K199:K253" si="35">I199*L199/100</f>
        <v>6.4374421430828592</v>
      </c>
      <c r="L199" s="82">
        <v>109.9</v>
      </c>
    </row>
    <row r="200" spans="1:12" ht="18" customHeight="1">
      <c r="A200" s="79" t="s">
        <v>241</v>
      </c>
      <c r="B200" s="74" t="s">
        <v>1532</v>
      </c>
      <c r="C200" s="80">
        <v>14.21</v>
      </c>
      <c r="D200" s="80">
        <v>86.6</v>
      </c>
      <c r="E200" s="81">
        <f t="shared" si="32"/>
        <v>17.691450000000003</v>
      </c>
      <c r="F200" s="81">
        <v>124.5</v>
      </c>
      <c r="G200" s="81">
        <f t="shared" si="33"/>
        <v>19.265989050000005</v>
      </c>
      <c r="H200" s="82">
        <v>108.9</v>
      </c>
      <c r="I200" s="81">
        <f t="shared" si="34"/>
        <v>20.980662075450009</v>
      </c>
      <c r="J200" s="82">
        <v>108.9</v>
      </c>
      <c r="K200" s="81">
        <f t="shared" si="35"/>
        <v>23.01578629676866</v>
      </c>
      <c r="L200" s="82">
        <v>109.7</v>
      </c>
    </row>
    <row r="201" spans="1:12" ht="30" customHeight="1">
      <c r="A201" s="79" t="s">
        <v>279</v>
      </c>
      <c r="B201" s="74" t="s">
        <v>1532</v>
      </c>
      <c r="C201" s="80">
        <v>189.44</v>
      </c>
      <c r="D201" s="80">
        <v>131.1</v>
      </c>
      <c r="E201" s="81">
        <f t="shared" si="32"/>
        <v>233.57951999999997</v>
      </c>
      <c r="F201" s="81">
        <v>123.3</v>
      </c>
      <c r="G201" s="81">
        <f t="shared" si="33"/>
        <v>253.66735871999998</v>
      </c>
      <c r="H201" s="82">
        <v>108.6</v>
      </c>
      <c r="I201" s="81">
        <f t="shared" si="34"/>
        <v>275.48275156991997</v>
      </c>
      <c r="J201" s="82">
        <v>108.6</v>
      </c>
      <c r="K201" s="81">
        <f t="shared" si="35"/>
        <v>300.00071645964289</v>
      </c>
      <c r="L201" s="82">
        <v>108.9</v>
      </c>
    </row>
    <row r="202" spans="1:12" ht="18" customHeight="1">
      <c r="A202" s="79" t="s">
        <v>264</v>
      </c>
      <c r="B202" s="74" t="s">
        <v>1532</v>
      </c>
      <c r="C202" s="80">
        <v>64.459999999999994</v>
      </c>
      <c r="D202" s="80">
        <v>95.1</v>
      </c>
      <c r="E202" s="81">
        <f t="shared" si="32"/>
        <v>81.026219999999995</v>
      </c>
      <c r="F202" s="81">
        <v>125.7</v>
      </c>
      <c r="G202" s="81">
        <f t="shared" si="33"/>
        <v>88.642684680000002</v>
      </c>
      <c r="H202" s="82">
        <v>109.4</v>
      </c>
      <c r="I202" s="81">
        <f t="shared" si="34"/>
        <v>96.975097039920001</v>
      </c>
      <c r="J202" s="82">
        <v>109.4</v>
      </c>
      <c r="K202" s="81">
        <f t="shared" si="35"/>
        <v>105.31495538535312</v>
      </c>
      <c r="L202" s="82">
        <v>108.6</v>
      </c>
    </row>
    <row r="203" spans="1:12" ht="30" customHeight="1">
      <c r="A203" s="79" t="s">
        <v>410</v>
      </c>
      <c r="B203" s="74" t="s">
        <v>1532</v>
      </c>
      <c r="C203" s="80">
        <v>117.7</v>
      </c>
      <c r="D203" s="80">
        <v>77.099999999999994</v>
      </c>
      <c r="E203" s="81">
        <f t="shared" si="32"/>
        <v>147.47809999999998</v>
      </c>
      <c r="F203" s="81">
        <v>125.3</v>
      </c>
      <c r="G203" s="81">
        <f t="shared" si="33"/>
        <v>162.22591</v>
      </c>
      <c r="H203" s="82">
        <v>110</v>
      </c>
      <c r="I203" s="81">
        <f t="shared" si="34"/>
        <v>178.44850099999999</v>
      </c>
      <c r="J203" s="82">
        <v>110</v>
      </c>
      <c r="K203" s="81">
        <f t="shared" si="35"/>
        <v>195.22266009400002</v>
      </c>
      <c r="L203" s="82">
        <v>109.4</v>
      </c>
    </row>
    <row r="204" spans="1:12" ht="43.5" customHeight="1">
      <c r="A204" s="73" t="s">
        <v>1565</v>
      </c>
      <c r="B204" s="74" t="s">
        <v>1532</v>
      </c>
      <c r="C204" s="75">
        <v>365.85</v>
      </c>
      <c r="D204" s="75">
        <v>123.9</v>
      </c>
      <c r="E204" s="76">
        <f>SUM(E205:E209)</f>
        <v>454.80949000000004</v>
      </c>
      <c r="F204" s="76">
        <f>E204/C204*100</f>
        <v>124.31583709170427</v>
      </c>
      <c r="G204" s="76">
        <f>SUM(G205:G209)</f>
        <v>499.06606969000001</v>
      </c>
      <c r="H204" s="78">
        <f>G204/E204*100</f>
        <v>109.73079512698823</v>
      </c>
      <c r="I204" s="76">
        <f>SUM(I205:I209)</f>
        <v>546.79126670235007</v>
      </c>
      <c r="J204" s="78">
        <f>I204/G204*100</f>
        <v>109.56290156972503</v>
      </c>
      <c r="K204" s="76">
        <f>SUM(K205:K209)</f>
        <v>598.78494506723473</v>
      </c>
      <c r="L204" s="78">
        <f>K204/I204*100</f>
        <v>109.50887139775548</v>
      </c>
    </row>
    <row r="205" spans="1:12" ht="18" customHeight="1">
      <c r="A205" s="79" t="s">
        <v>264</v>
      </c>
      <c r="B205" s="74" t="s">
        <v>1532</v>
      </c>
      <c r="C205" s="80">
        <v>111.12</v>
      </c>
      <c r="D205" s="80">
        <v>149.9</v>
      </c>
      <c r="E205" s="81">
        <f t="shared" si="32"/>
        <v>139.23336</v>
      </c>
      <c r="F205" s="81">
        <v>125.3</v>
      </c>
      <c r="G205" s="81">
        <f t="shared" si="33"/>
        <v>152.32129584000003</v>
      </c>
      <c r="H205" s="82">
        <v>109.4</v>
      </c>
      <c r="I205" s="81">
        <f t="shared" si="34"/>
        <v>167.55342542400004</v>
      </c>
      <c r="J205" s="82">
        <v>110</v>
      </c>
      <c r="K205" s="81">
        <f t="shared" si="35"/>
        <v>181.96302001046402</v>
      </c>
      <c r="L205" s="82">
        <v>108.6</v>
      </c>
    </row>
    <row r="206" spans="1:12" ht="18" customHeight="1">
      <c r="A206" s="79" t="s">
        <v>340</v>
      </c>
      <c r="B206" s="74" t="s">
        <v>1532</v>
      </c>
      <c r="C206" s="80">
        <v>28.38</v>
      </c>
      <c r="D206" s="80">
        <v>97.2</v>
      </c>
      <c r="E206" s="81">
        <f t="shared" si="32"/>
        <v>35.475000000000001</v>
      </c>
      <c r="F206" s="81">
        <v>125</v>
      </c>
      <c r="G206" s="81">
        <f t="shared" si="33"/>
        <v>39.022500000000001</v>
      </c>
      <c r="H206" s="82">
        <v>110</v>
      </c>
      <c r="I206" s="81">
        <f t="shared" si="34"/>
        <v>43.119862499999996</v>
      </c>
      <c r="J206" s="82">
        <v>110.5</v>
      </c>
      <c r="K206" s="81">
        <f t="shared" si="35"/>
        <v>47.173129575000004</v>
      </c>
      <c r="L206" s="82">
        <v>109.4</v>
      </c>
    </row>
    <row r="207" spans="1:12" ht="30" customHeight="1">
      <c r="A207" s="79" t="s">
        <v>410</v>
      </c>
      <c r="B207" s="74" t="s">
        <v>1532</v>
      </c>
      <c r="C207" s="80">
        <v>118.68</v>
      </c>
      <c r="D207" s="80">
        <v>121.8</v>
      </c>
      <c r="E207" s="81">
        <f t="shared" si="32"/>
        <v>147.87528</v>
      </c>
      <c r="F207" s="81">
        <v>124.6</v>
      </c>
      <c r="G207" s="81">
        <f t="shared" si="33"/>
        <v>163.40218440000001</v>
      </c>
      <c r="H207" s="82">
        <v>110.5</v>
      </c>
      <c r="I207" s="81">
        <f t="shared" si="34"/>
        <v>179.25219628680003</v>
      </c>
      <c r="J207" s="82">
        <v>109.7</v>
      </c>
      <c r="K207" s="81">
        <f t="shared" si="35"/>
        <v>197.17741591548003</v>
      </c>
      <c r="L207" s="82">
        <v>110</v>
      </c>
    </row>
    <row r="208" spans="1:12" ht="18" customHeight="1">
      <c r="A208" s="79" t="s">
        <v>241</v>
      </c>
      <c r="B208" s="74" t="s">
        <v>1532</v>
      </c>
      <c r="C208" s="80">
        <v>33.01</v>
      </c>
      <c r="D208" s="80">
        <v>146.1</v>
      </c>
      <c r="E208" s="81">
        <f t="shared" si="32"/>
        <v>40.767349999999993</v>
      </c>
      <c r="F208" s="81">
        <v>123.5</v>
      </c>
      <c r="G208" s="81">
        <f t="shared" si="33"/>
        <v>44.721782949999998</v>
      </c>
      <c r="H208" s="82">
        <v>109.7</v>
      </c>
      <c r="I208" s="81">
        <f t="shared" si="34"/>
        <v>48.702021632550007</v>
      </c>
      <c r="J208" s="82">
        <v>108.9</v>
      </c>
      <c r="K208" s="81">
        <f t="shared" si="35"/>
        <v>53.815733903967754</v>
      </c>
      <c r="L208" s="82">
        <v>110.5</v>
      </c>
    </row>
    <row r="209" spans="1:12" ht="29.25" customHeight="1">
      <c r="A209" s="79" t="s">
        <v>279</v>
      </c>
      <c r="B209" s="74" t="s">
        <v>1532</v>
      </c>
      <c r="C209" s="80">
        <v>74.66</v>
      </c>
      <c r="D209" s="80">
        <v>104</v>
      </c>
      <c r="E209" s="81">
        <f t="shared" si="32"/>
        <v>91.458500000000001</v>
      </c>
      <c r="F209" s="81">
        <v>122.5</v>
      </c>
      <c r="G209" s="81">
        <f t="shared" si="33"/>
        <v>99.598306499999993</v>
      </c>
      <c r="H209" s="82">
        <v>108.9</v>
      </c>
      <c r="I209" s="81">
        <f t="shared" si="34"/>
        <v>108.16376085899999</v>
      </c>
      <c r="J209" s="82">
        <v>108.6</v>
      </c>
      <c r="K209" s="81">
        <f t="shared" si="35"/>
        <v>118.65564566232301</v>
      </c>
      <c r="L209" s="82">
        <v>109.7</v>
      </c>
    </row>
    <row r="210" spans="1:12" ht="44.25" customHeight="1">
      <c r="A210" s="73" t="s">
        <v>1566</v>
      </c>
      <c r="B210" s="74" t="s">
        <v>1532</v>
      </c>
      <c r="C210" s="75">
        <v>728.88000000000011</v>
      </c>
      <c r="D210" s="75">
        <v>101.2</v>
      </c>
      <c r="E210" s="76">
        <f>SUM(E211:E215)</f>
        <v>909.88085000000001</v>
      </c>
      <c r="F210" s="76">
        <f>E210/C210*100</f>
        <v>124.83273652727472</v>
      </c>
      <c r="G210" s="76">
        <f>SUM(G211:G215)</f>
        <v>996.90231172000006</v>
      </c>
      <c r="H210" s="78">
        <f>G210/E210*100</f>
        <v>109.56405025119497</v>
      </c>
      <c r="I210" s="76">
        <f>SUM(I211:I215)</f>
        <v>1095.92360064184</v>
      </c>
      <c r="J210" s="78">
        <f>I210/G210*100</f>
        <v>109.93289791363752</v>
      </c>
      <c r="K210" s="76">
        <f>SUM(K211:K215)</f>
        <v>1197.9675035554023</v>
      </c>
      <c r="L210" s="78">
        <f>K210/I210*100</f>
        <v>109.31122414498593</v>
      </c>
    </row>
    <row r="211" spans="1:12" ht="18" customHeight="1">
      <c r="A211" s="79" t="s">
        <v>241</v>
      </c>
      <c r="B211" s="74" t="s">
        <v>1532</v>
      </c>
      <c r="C211" s="80">
        <v>100.46</v>
      </c>
      <c r="D211" s="80">
        <v>101.1</v>
      </c>
      <c r="E211" s="81">
        <f t="shared" si="32"/>
        <v>125.575</v>
      </c>
      <c r="F211" s="81">
        <v>125</v>
      </c>
      <c r="G211" s="81">
        <f t="shared" si="33"/>
        <v>136.37445</v>
      </c>
      <c r="H211" s="82">
        <v>108.6</v>
      </c>
      <c r="I211" s="81">
        <f t="shared" si="34"/>
        <v>150.69376725000001</v>
      </c>
      <c r="J211" s="82">
        <v>110.5</v>
      </c>
      <c r="K211" s="81">
        <f t="shared" si="35"/>
        <v>163.65343123349999</v>
      </c>
      <c r="L211" s="82">
        <v>108.6</v>
      </c>
    </row>
    <row r="212" spans="1:12" ht="29.25" customHeight="1">
      <c r="A212" s="79" t="s">
        <v>279</v>
      </c>
      <c r="B212" s="74" t="s">
        <v>1532</v>
      </c>
      <c r="C212" s="80">
        <v>259.41000000000003</v>
      </c>
      <c r="D212" s="80">
        <v>95.5</v>
      </c>
      <c r="E212" s="81">
        <f t="shared" si="32"/>
        <v>323.22486000000004</v>
      </c>
      <c r="F212" s="81">
        <v>124.6</v>
      </c>
      <c r="G212" s="81">
        <f t="shared" si="33"/>
        <v>353.60799684000006</v>
      </c>
      <c r="H212" s="82">
        <v>109.4</v>
      </c>
      <c r="I212" s="81">
        <f t="shared" si="34"/>
        <v>387.90797253348006</v>
      </c>
      <c r="J212" s="82">
        <v>109.7</v>
      </c>
      <c r="K212" s="81">
        <f t="shared" si="35"/>
        <v>424.37132195162718</v>
      </c>
      <c r="L212" s="82">
        <v>109.4</v>
      </c>
    </row>
    <row r="213" spans="1:12" ht="18" customHeight="1">
      <c r="A213" s="79" t="s">
        <v>340</v>
      </c>
      <c r="B213" s="74" t="s">
        <v>1532</v>
      </c>
      <c r="C213" s="80">
        <v>11.97</v>
      </c>
      <c r="D213" s="80">
        <v>104.3</v>
      </c>
      <c r="E213" s="81">
        <f t="shared" si="32"/>
        <v>14.782950000000001</v>
      </c>
      <c r="F213" s="81">
        <v>123.5</v>
      </c>
      <c r="G213" s="81">
        <f t="shared" si="33"/>
        <v>16.261245000000002</v>
      </c>
      <c r="H213" s="82">
        <v>110</v>
      </c>
      <c r="I213" s="81">
        <f t="shared" si="34"/>
        <v>17.887369500000002</v>
      </c>
      <c r="J213" s="82">
        <v>110</v>
      </c>
      <c r="K213" s="81">
        <f t="shared" si="35"/>
        <v>19.389908538000004</v>
      </c>
      <c r="L213" s="82">
        <v>108.4</v>
      </c>
    </row>
    <row r="214" spans="1:12" ht="30" customHeight="1">
      <c r="A214" s="79" t="s">
        <v>410</v>
      </c>
      <c r="B214" s="74" t="s">
        <v>1532</v>
      </c>
      <c r="C214" s="80">
        <v>109.15</v>
      </c>
      <c r="D214" s="80">
        <v>98.3</v>
      </c>
      <c r="E214" s="81">
        <f t="shared" si="32"/>
        <v>133.70875000000001</v>
      </c>
      <c r="F214" s="81">
        <v>122.5</v>
      </c>
      <c r="G214" s="81">
        <f t="shared" si="33"/>
        <v>147.74816874999999</v>
      </c>
      <c r="H214" s="82">
        <v>110.5</v>
      </c>
      <c r="I214" s="81">
        <f t="shared" si="34"/>
        <v>163.26172646875</v>
      </c>
      <c r="J214" s="82">
        <v>110.5</v>
      </c>
      <c r="K214" s="81">
        <f t="shared" si="35"/>
        <v>177.13897321859375</v>
      </c>
      <c r="L214" s="82">
        <v>108.5</v>
      </c>
    </row>
    <row r="215" spans="1:12" ht="18" customHeight="1">
      <c r="A215" s="79" t="s">
        <v>264</v>
      </c>
      <c r="B215" s="74" t="s">
        <v>1532</v>
      </c>
      <c r="C215" s="80">
        <v>247.89</v>
      </c>
      <c r="D215" s="80">
        <v>109.3</v>
      </c>
      <c r="E215" s="81">
        <f t="shared" si="32"/>
        <v>312.58928999999995</v>
      </c>
      <c r="F215" s="81">
        <v>126.1</v>
      </c>
      <c r="G215" s="81">
        <f t="shared" si="33"/>
        <v>342.91045112999996</v>
      </c>
      <c r="H215" s="82">
        <v>109.7</v>
      </c>
      <c r="I215" s="81">
        <f t="shared" si="34"/>
        <v>376.17276488960999</v>
      </c>
      <c r="J215" s="82">
        <v>109.7</v>
      </c>
      <c r="K215" s="81">
        <f t="shared" si="35"/>
        <v>413.41386861368142</v>
      </c>
      <c r="L215" s="82">
        <v>109.9</v>
      </c>
    </row>
    <row r="216" spans="1:12" ht="18" customHeight="1">
      <c r="A216" s="73" t="s">
        <v>1567</v>
      </c>
      <c r="B216" s="74" t="s">
        <v>1532</v>
      </c>
      <c r="C216" s="75">
        <v>9</v>
      </c>
      <c r="D216" s="75">
        <v>31.5</v>
      </c>
      <c r="E216" s="76">
        <f t="shared" si="32"/>
        <v>11.097000000000001</v>
      </c>
      <c r="F216" s="76">
        <v>123.3</v>
      </c>
      <c r="G216" s="76">
        <f t="shared" si="33"/>
        <v>12.051342000000002</v>
      </c>
      <c r="H216" s="78">
        <v>108.6</v>
      </c>
      <c r="I216" s="76">
        <f t="shared" si="34"/>
        <v>13.087757412</v>
      </c>
      <c r="J216" s="78">
        <v>108.6</v>
      </c>
      <c r="K216" s="76">
        <f t="shared" si="35"/>
        <v>14.252567821668002</v>
      </c>
      <c r="L216" s="78">
        <v>108.9</v>
      </c>
    </row>
    <row r="217" spans="1:12" ht="43.5" customHeight="1">
      <c r="A217" s="79" t="s">
        <v>179</v>
      </c>
      <c r="B217" s="74" t="s">
        <v>1532</v>
      </c>
      <c r="C217" s="80">
        <v>9</v>
      </c>
      <c r="D217" s="80">
        <v>31.5</v>
      </c>
      <c r="E217" s="81">
        <f t="shared" si="32"/>
        <v>11.097000000000001</v>
      </c>
      <c r="F217" s="81">
        <v>123.3</v>
      </c>
      <c r="G217" s="81">
        <f t="shared" si="33"/>
        <v>12.051342000000002</v>
      </c>
      <c r="H217" s="82">
        <v>108.6</v>
      </c>
      <c r="I217" s="81">
        <f t="shared" si="34"/>
        <v>13.087757412</v>
      </c>
      <c r="J217" s="82">
        <v>108.6</v>
      </c>
      <c r="K217" s="81">
        <f t="shared" si="35"/>
        <v>14.252567821668002</v>
      </c>
      <c r="L217" s="82">
        <v>108.9</v>
      </c>
    </row>
    <row r="218" spans="1:12" ht="44.25" customHeight="1">
      <c r="A218" s="73" t="s">
        <v>1568</v>
      </c>
      <c r="B218" s="74" t="s">
        <v>1532</v>
      </c>
      <c r="C218" s="75">
        <v>130.45000000000002</v>
      </c>
      <c r="D218" s="75">
        <v>68.400000000000006</v>
      </c>
      <c r="E218" s="76">
        <f>SUM(E219:E224)</f>
        <v>163.63371000000001</v>
      </c>
      <c r="F218" s="76">
        <f>E218/C218*100</f>
        <v>125.43787658106554</v>
      </c>
      <c r="G218" s="76">
        <f>SUM(G219:G224)</f>
        <v>178.54460496000002</v>
      </c>
      <c r="H218" s="78">
        <f>G218/E218*100</f>
        <v>109.11236135879336</v>
      </c>
      <c r="I218" s="76">
        <f>SUM(I219:I224)</f>
        <v>196.84999892170001</v>
      </c>
      <c r="J218" s="78">
        <f>I218/G218*100</f>
        <v>110.25256067849321</v>
      </c>
      <c r="K218" s="76">
        <f>SUM(K219:K224)</f>
        <v>214.34408854214399</v>
      </c>
      <c r="L218" s="78">
        <f>K218/I218*100</f>
        <v>108.88701534989723</v>
      </c>
    </row>
    <row r="219" spans="1:12" ht="43.5" customHeight="1">
      <c r="A219" s="79" t="s">
        <v>193</v>
      </c>
      <c r="B219" s="74" t="s">
        <v>1532</v>
      </c>
      <c r="C219" s="80">
        <v>7.5</v>
      </c>
      <c r="D219" s="80">
        <v>15.5</v>
      </c>
      <c r="E219" s="81">
        <f t="shared" si="32"/>
        <v>9.3975000000000009</v>
      </c>
      <c r="F219" s="81">
        <v>125.3</v>
      </c>
      <c r="G219" s="81">
        <f t="shared" si="33"/>
        <v>10.337250000000001</v>
      </c>
      <c r="H219" s="82">
        <v>110</v>
      </c>
      <c r="I219" s="81">
        <f t="shared" si="34"/>
        <v>11.370975000000001</v>
      </c>
      <c r="J219" s="82">
        <v>110</v>
      </c>
      <c r="K219" s="81">
        <f t="shared" si="35"/>
        <v>12.439846650000002</v>
      </c>
      <c r="L219" s="82">
        <v>109.4</v>
      </c>
    </row>
    <row r="220" spans="1:12" ht="43.5" customHeight="1">
      <c r="A220" s="79" t="s">
        <v>191</v>
      </c>
      <c r="B220" s="74" t="s">
        <v>1532</v>
      </c>
      <c r="C220" s="80">
        <v>62.2</v>
      </c>
      <c r="D220" s="80">
        <v>105.4</v>
      </c>
      <c r="E220" s="81">
        <f t="shared" si="32"/>
        <v>78.185400000000016</v>
      </c>
      <c r="F220" s="81">
        <v>125.7</v>
      </c>
      <c r="G220" s="81">
        <f t="shared" si="33"/>
        <v>84.909344400000009</v>
      </c>
      <c r="H220" s="82">
        <v>108.6</v>
      </c>
      <c r="I220" s="81">
        <f t="shared" si="34"/>
        <v>93.824825562000001</v>
      </c>
      <c r="J220" s="82">
        <v>110.5</v>
      </c>
      <c r="K220" s="81">
        <f t="shared" si="35"/>
        <v>102.17523503701801</v>
      </c>
      <c r="L220" s="82">
        <v>108.9</v>
      </c>
    </row>
    <row r="221" spans="1:12" ht="18" customHeight="1">
      <c r="A221" s="79" t="s">
        <v>318</v>
      </c>
      <c r="B221" s="74" t="s">
        <v>1532</v>
      </c>
      <c r="C221" s="80">
        <v>48.53</v>
      </c>
      <c r="D221" s="80">
        <v>66.3</v>
      </c>
      <c r="E221" s="81">
        <f t="shared" si="32"/>
        <v>60.80809</v>
      </c>
      <c r="F221" s="81">
        <v>125.3</v>
      </c>
      <c r="G221" s="81">
        <f t="shared" si="33"/>
        <v>66.524050460000012</v>
      </c>
      <c r="H221" s="82">
        <v>109.4</v>
      </c>
      <c r="I221" s="81">
        <f t="shared" si="34"/>
        <v>73.176455506000011</v>
      </c>
      <c r="J221" s="82">
        <v>110</v>
      </c>
      <c r="K221" s="81">
        <f t="shared" si="35"/>
        <v>79.469630679516001</v>
      </c>
      <c r="L221" s="82">
        <v>108.6</v>
      </c>
    </row>
    <row r="222" spans="1:12" ht="30" customHeight="1">
      <c r="A222" s="79" t="s">
        <v>431</v>
      </c>
      <c r="B222" s="74" t="s">
        <v>1532</v>
      </c>
      <c r="C222" s="80">
        <v>8.5500000000000007</v>
      </c>
      <c r="D222" s="80">
        <v>105.6</v>
      </c>
      <c r="E222" s="81">
        <f t="shared" si="32"/>
        <v>10.6875</v>
      </c>
      <c r="F222" s="81">
        <v>125</v>
      </c>
      <c r="G222" s="81">
        <f t="shared" si="33"/>
        <v>11.75625</v>
      </c>
      <c r="H222" s="82">
        <v>110</v>
      </c>
      <c r="I222" s="81">
        <f t="shared" si="34"/>
        <v>12.990656249999999</v>
      </c>
      <c r="J222" s="82">
        <v>110.5</v>
      </c>
      <c r="K222" s="81">
        <f t="shared" si="35"/>
        <v>14.211777937499999</v>
      </c>
      <c r="L222" s="82">
        <v>109.4</v>
      </c>
    </row>
    <row r="223" spans="1:12" ht="30" customHeight="1">
      <c r="A223" s="79" t="s">
        <v>250</v>
      </c>
      <c r="B223" s="74" t="s">
        <v>1532</v>
      </c>
      <c r="C223" s="80">
        <v>2.0699999999999998</v>
      </c>
      <c r="D223" s="80">
        <v>100.5</v>
      </c>
      <c r="E223" s="81">
        <f t="shared" si="32"/>
        <v>2.5792199999999998</v>
      </c>
      <c r="F223" s="81">
        <v>124.6</v>
      </c>
      <c r="G223" s="81">
        <f t="shared" si="33"/>
        <v>2.8500380999999999</v>
      </c>
      <c r="H223" s="82">
        <v>110.5</v>
      </c>
      <c r="I223" s="81">
        <f t="shared" si="34"/>
        <v>3.1264917956999998</v>
      </c>
      <c r="J223" s="82">
        <v>109.7</v>
      </c>
      <c r="K223" s="81">
        <f t="shared" si="35"/>
        <v>3.4391409752699995</v>
      </c>
      <c r="L223" s="82">
        <v>110</v>
      </c>
    </row>
    <row r="224" spans="1:12" ht="29.25" customHeight="1">
      <c r="A224" s="79" t="s">
        <v>465</v>
      </c>
      <c r="B224" s="74" t="s">
        <v>1532</v>
      </c>
      <c r="C224" s="80">
        <v>1.6</v>
      </c>
      <c r="D224" s="80">
        <v>0</v>
      </c>
      <c r="E224" s="81">
        <f t="shared" si="32"/>
        <v>1.9760000000000002</v>
      </c>
      <c r="F224" s="81">
        <v>123.5</v>
      </c>
      <c r="G224" s="81">
        <f t="shared" si="33"/>
        <v>2.1676720000000005</v>
      </c>
      <c r="H224" s="82">
        <v>109.7</v>
      </c>
      <c r="I224" s="81">
        <f t="shared" si="34"/>
        <v>2.3605948080000005</v>
      </c>
      <c r="J224" s="82">
        <v>108.9</v>
      </c>
      <c r="K224" s="81">
        <f t="shared" si="35"/>
        <v>2.6084572628400009</v>
      </c>
      <c r="L224" s="82">
        <v>110.5</v>
      </c>
    </row>
    <row r="225" spans="1:12" ht="44.25" customHeight="1">
      <c r="A225" s="73" t="s">
        <v>1569</v>
      </c>
      <c r="B225" s="74" t="s">
        <v>1532</v>
      </c>
      <c r="C225" s="75">
        <v>160.75000000000003</v>
      </c>
      <c r="D225" s="75">
        <v>77.8</v>
      </c>
      <c r="E225" s="76">
        <f>SUM(E226:E232)</f>
        <v>201.46063000000001</v>
      </c>
      <c r="F225" s="76">
        <f>E225/C225*100</f>
        <v>125.32543079315705</v>
      </c>
      <c r="G225" s="76">
        <f>SUM(G226:G232)</f>
        <v>219.52540258000002</v>
      </c>
      <c r="H225" s="78">
        <f>G225/E225*100</f>
        <v>108.96689967662665</v>
      </c>
      <c r="I225" s="76">
        <f>SUM(I226:I232)</f>
        <v>240.52073472884001</v>
      </c>
      <c r="J225" s="78">
        <f>I225/G225*100</f>
        <v>109.56396476311612</v>
      </c>
      <c r="K225" s="76">
        <f>SUM(K226:K232)</f>
        <v>261.79381445115575</v>
      </c>
      <c r="L225" s="78">
        <f>K225/I225*100</f>
        <v>108.84459285653637</v>
      </c>
    </row>
    <row r="226" spans="1:12" ht="18" customHeight="1">
      <c r="A226" s="79" t="s">
        <v>221</v>
      </c>
      <c r="B226" s="74" t="s">
        <v>1532</v>
      </c>
      <c r="C226" s="80">
        <v>102.37</v>
      </c>
      <c r="D226" s="80">
        <v>129.1</v>
      </c>
      <c r="E226" s="81">
        <f t="shared" si="32"/>
        <v>129.08857</v>
      </c>
      <c r="F226" s="81">
        <v>126.1</v>
      </c>
      <c r="G226" s="81">
        <f t="shared" si="33"/>
        <v>140.19018702</v>
      </c>
      <c r="H226" s="82">
        <v>108.6</v>
      </c>
      <c r="I226" s="81">
        <f t="shared" si="34"/>
        <v>153.36806459988</v>
      </c>
      <c r="J226" s="82">
        <v>109.4</v>
      </c>
      <c r="K226" s="81">
        <f t="shared" si="35"/>
        <v>167.01782234926932</v>
      </c>
      <c r="L226" s="82">
        <v>108.9</v>
      </c>
    </row>
    <row r="227" spans="1:12" ht="18" customHeight="1">
      <c r="A227" s="79" t="s">
        <v>488</v>
      </c>
      <c r="B227" s="74" t="s">
        <v>1532</v>
      </c>
      <c r="C227" s="80">
        <v>5.96</v>
      </c>
      <c r="D227" s="80">
        <v>21.4</v>
      </c>
      <c r="E227" s="81">
        <f t="shared" si="32"/>
        <v>7.45</v>
      </c>
      <c r="F227" s="81">
        <v>125</v>
      </c>
      <c r="G227" s="81">
        <f t="shared" si="33"/>
        <v>8.0907</v>
      </c>
      <c r="H227" s="82">
        <v>108.6</v>
      </c>
      <c r="I227" s="81">
        <f t="shared" si="34"/>
        <v>8.9402235000000001</v>
      </c>
      <c r="J227" s="82">
        <v>110.5</v>
      </c>
      <c r="K227" s="81">
        <f t="shared" si="35"/>
        <v>9.7090827209999997</v>
      </c>
      <c r="L227" s="82">
        <v>108.6</v>
      </c>
    </row>
    <row r="228" spans="1:12" ht="43.5" customHeight="1">
      <c r="A228" s="79" t="s">
        <v>193</v>
      </c>
      <c r="B228" s="74" t="s">
        <v>1532</v>
      </c>
      <c r="C228" s="80">
        <v>7</v>
      </c>
      <c r="D228" s="80">
        <v>30.7</v>
      </c>
      <c r="E228" s="81">
        <f t="shared" si="32"/>
        <v>8.7219999999999995</v>
      </c>
      <c r="F228" s="81">
        <v>124.6</v>
      </c>
      <c r="G228" s="81">
        <f t="shared" si="33"/>
        <v>9.5418679999999991</v>
      </c>
      <c r="H228" s="82">
        <v>109.4</v>
      </c>
      <c r="I228" s="81">
        <f t="shared" si="34"/>
        <v>10.467429195999998</v>
      </c>
      <c r="J228" s="82">
        <v>109.7</v>
      </c>
      <c r="K228" s="81">
        <f t="shared" si="35"/>
        <v>11.451367540423998</v>
      </c>
      <c r="L228" s="82">
        <v>109.4</v>
      </c>
    </row>
    <row r="229" spans="1:12" ht="43.5" customHeight="1">
      <c r="A229" s="79" t="s">
        <v>172</v>
      </c>
      <c r="B229" s="74" t="s">
        <v>1532</v>
      </c>
      <c r="C229" s="80">
        <v>36.200000000000003</v>
      </c>
      <c r="D229" s="80">
        <v>53.6</v>
      </c>
      <c r="E229" s="81">
        <f t="shared" si="32"/>
        <v>44.707000000000008</v>
      </c>
      <c r="F229" s="81">
        <v>123.5</v>
      </c>
      <c r="G229" s="81">
        <f t="shared" si="33"/>
        <v>49.177700000000002</v>
      </c>
      <c r="H229" s="82">
        <v>110</v>
      </c>
      <c r="I229" s="81">
        <f t="shared" si="34"/>
        <v>54.095470000000006</v>
      </c>
      <c r="J229" s="82">
        <v>110</v>
      </c>
      <c r="K229" s="81">
        <f t="shared" si="35"/>
        <v>58.639489480000009</v>
      </c>
      <c r="L229" s="82">
        <v>108.4</v>
      </c>
    </row>
    <row r="230" spans="1:12" ht="43.5" customHeight="1">
      <c r="A230" s="79" t="s">
        <v>182</v>
      </c>
      <c r="B230" s="74" t="s">
        <v>1532</v>
      </c>
      <c r="C230" s="80">
        <v>0.9</v>
      </c>
      <c r="D230" s="80">
        <v>56.3</v>
      </c>
      <c r="E230" s="81">
        <f t="shared" si="32"/>
        <v>1.1349</v>
      </c>
      <c r="F230" s="81">
        <v>126.1</v>
      </c>
      <c r="G230" s="81">
        <f t="shared" si="33"/>
        <v>1.2449853</v>
      </c>
      <c r="H230" s="82">
        <v>109.7</v>
      </c>
      <c r="I230" s="81">
        <f t="shared" si="34"/>
        <v>1.3657488741000001</v>
      </c>
      <c r="J230" s="82">
        <v>109.7</v>
      </c>
      <c r="K230" s="81">
        <f t="shared" si="35"/>
        <v>1.5009580126359003</v>
      </c>
      <c r="L230" s="82">
        <v>109.9</v>
      </c>
    </row>
    <row r="231" spans="1:12" ht="30" customHeight="1">
      <c r="A231" s="79" t="s">
        <v>279</v>
      </c>
      <c r="B231" s="74" t="s">
        <v>1532</v>
      </c>
      <c r="C231" s="80">
        <v>8.3000000000000007</v>
      </c>
      <c r="D231" s="80">
        <v>125.4</v>
      </c>
      <c r="E231" s="81">
        <f t="shared" si="32"/>
        <v>10.333500000000001</v>
      </c>
      <c r="F231" s="81">
        <v>124.5</v>
      </c>
      <c r="G231" s="81">
        <f t="shared" si="33"/>
        <v>11.2531815</v>
      </c>
      <c r="H231" s="82">
        <v>108.9</v>
      </c>
      <c r="I231" s="81">
        <f t="shared" si="34"/>
        <v>12.254714653500001</v>
      </c>
      <c r="J231" s="82">
        <v>108.9</v>
      </c>
      <c r="K231" s="81">
        <f t="shared" si="35"/>
        <v>13.443421974889501</v>
      </c>
      <c r="L231" s="82">
        <v>109.7</v>
      </c>
    </row>
    <row r="232" spans="1:12" ht="18" customHeight="1">
      <c r="A232" s="79" t="s">
        <v>318</v>
      </c>
      <c r="B232" s="74" t="s">
        <v>1532</v>
      </c>
      <c r="C232" s="80">
        <v>0.02</v>
      </c>
      <c r="D232" s="80">
        <v>2.9</v>
      </c>
      <c r="E232" s="88">
        <f t="shared" si="32"/>
        <v>2.4660000000000001E-2</v>
      </c>
      <c r="F232" s="81">
        <v>123.3</v>
      </c>
      <c r="G232" s="88">
        <f t="shared" si="33"/>
        <v>2.6780760000000001E-2</v>
      </c>
      <c r="H232" s="82">
        <v>108.6</v>
      </c>
      <c r="I232" s="88">
        <f t="shared" si="34"/>
        <v>2.9083905359999999E-2</v>
      </c>
      <c r="J232" s="82">
        <v>108.6</v>
      </c>
      <c r="K232" s="88">
        <f t="shared" si="35"/>
        <v>3.1672372937039998E-2</v>
      </c>
      <c r="L232" s="82">
        <v>108.9</v>
      </c>
    </row>
    <row r="233" spans="1:12" ht="43.5" customHeight="1">
      <c r="A233" s="73" t="s">
        <v>1570</v>
      </c>
      <c r="B233" s="74" t="s">
        <v>1532</v>
      </c>
      <c r="C233" s="75">
        <v>176.82000000000002</v>
      </c>
      <c r="D233" s="75">
        <v>102.8</v>
      </c>
      <c r="E233" s="76">
        <f>SUM(E234:E242)</f>
        <v>220.25530999999998</v>
      </c>
      <c r="F233" s="76">
        <f>E233/C233*100</f>
        <v>124.56470421897971</v>
      </c>
      <c r="G233" s="76">
        <f>SUM(G234:G242)</f>
        <v>240.87674586</v>
      </c>
      <c r="H233" s="78">
        <f>G233/E233*100</f>
        <v>109.36251473801018</v>
      </c>
      <c r="I233" s="76">
        <f>SUM(I234:I242)</f>
        <v>264.36985245482003</v>
      </c>
      <c r="J233" s="78">
        <f>I233/G233*100</f>
        <v>109.75316505167105</v>
      </c>
      <c r="K233" s="76">
        <f>SUM(K234:K242)</f>
        <v>289.15276484560121</v>
      </c>
      <c r="L233" s="78">
        <f>K233/I233*100</f>
        <v>109.37433378301577</v>
      </c>
    </row>
    <row r="234" spans="1:12" ht="18" customHeight="1">
      <c r="A234" s="79" t="s">
        <v>319</v>
      </c>
      <c r="B234" s="74" t="s">
        <v>1532</v>
      </c>
      <c r="C234" s="80">
        <v>20.27</v>
      </c>
      <c r="D234" s="80">
        <v>32.5</v>
      </c>
      <c r="E234" s="81">
        <f t="shared" si="32"/>
        <v>25.479389999999999</v>
      </c>
      <c r="F234" s="81">
        <v>125.7</v>
      </c>
      <c r="G234" s="81">
        <f t="shared" si="33"/>
        <v>27.670617539999999</v>
      </c>
      <c r="H234" s="82">
        <v>108.6</v>
      </c>
      <c r="I234" s="81">
        <f t="shared" si="34"/>
        <v>30.576032381699996</v>
      </c>
      <c r="J234" s="82">
        <v>110.5</v>
      </c>
      <c r="K234" s="81">
        <f t="shared" si="35"/>
        <v>33.297299263671299</v>
      </c>
      <c r="L234" s="82">
        <v>108.9</v>
      </c>
    </row>
    <row r="235" spans="1:12" ht="18" customHeight="1">
      <c r="A235" s="79" t="s">
        <v>439</v>
      </c>
      <c r="B235" s="74" t="s">
        <v>1532</v>
      </c>
      <c r="C235" s="80">
        <v>1.59</v>
      </c>
      <c r="D235" s="80">
        <v>100</v>
      </c>
      <c r="E235" s="81">
        <f t="shared" si="32"/>
        <v>1.99227</v>
      </c>
      <c r="F235" s="81">
        <v>125.3</v>
      </c>
      <c r="G235" s="81">
        <f t="shared" si="33"/>
        <v>2.1795433800000001</v>
      </c>
      <c r="H235" s="82">
        <v>109.4</v>
      </c>
      <c r="I235" s="81">
        <f t="shared" si="34"/>
        <v>2.3974977180000003</v>
      </c>
      <c r="J235" s="82">
        <v>110</v>
      </c>
      <c r="K235" s="81">
        <f t="shared" si="35"/>
        <v>2.6036825217480004</v>
      </c>
      <c r="L235" s="82">
        <v>108.6</v>
      </c>
    </row>
    <row r="236" spans="1:12" ht="30" customHeight="1">
      <c r="A236" s="79" t="s">
        <v>428</v>
      </c>
      <c r="B236" s="74" t="s">
        <v>1532</v>
      </c>
      <c r="C236" s="80">
        <v>6.13</v>
      </c>
      <c r="D236" s="80">
        <v>87.6</v>
      </c>
      <c r="E236" s="81">
        <f t="shared" si="32"/>
        <v>7.6624999999999996</v>
      </c>
      <c r="F236" s="81">
        <v>125</v>
      </c>
      <c r="G236" s="81">
        <f t="shared" si="33"/>
        <v>8.4287500000000009</v>
      </c>
      <c r="H236" s="82">
        <v>110</v>
      </c>
      <c r="I236" s="81">
        <f t="shared" si="34"/>
        <v>9.3137687500000013</v>
      </c>
      <c r="J236" s="82">
        <v>110.5</v>
      </c>
      <c r="K236" s="81">
        <f t="shared" si="35"/>
        <v>10.189263012500001</v>
      </c>
      <c r="L236" s="82">
        <v>109.4</v>
      </c>
    </row>
    <row r="237" spans="1:12" ht="18" customHeight="1">
      <c r="A237" s="79" t="s">
        <v>318</v>
      </c>
      <c r="B237" s="74" t="s">
        <v>1532</v>
      </c>
      <c r="C237" s="80">
        <v>15.5</v>
      </c>
      <c r="D237" s="80">
        <v>117.2</v>
      </c>
      <c r="E237" s="81">
        <f t="shared" si="32"/>
        <v>19.312999999999999</v>
      </c>
      <c r="F237" s="81">
        <v>124.6</v>
      </c>
      <c r="G237" s="81">
        <f t="shared" si="33"/>
        <v>21.340864999999997</v>
      </c>
      <c r="H237" s="82">
        <v>110.5</v>
      </c>
      <c r="I237" s="81">
        <f t="shared" si="34"/>
        <v>23.410928904999995</v>
      </c>
      <c r="J237" s="82">
        <v>109.7</v>
      </c>
      <c r="K237" s="81">
        <f t="shared" si="35"/>
        <v>25.752021795499996</v>
      </c>
      <c r="L237" s="82">
        <v>110</v>
      </c>
    </row>
    <row r="238" spans="1:12" ht="18" customHeight="1">
      <c r="A238" s="79" t="s">
        <v>419</v>
      </c>
      <c r="B238" s="74" t="s">
        <v>1532</v>
      </c>
      <c r="C238" s="80">
        <v>15.6</v>
      </c>
      <c r="D238" s="80">
        <v>213.7</v>
      </c>
      <c r="E238" s="81">
        <f t="shared" si="32"/>
        <v>19.11</v>
      </c>
      <c r="F238" s="81">
        <v>122.5</v>
      </c>
      <c r="G238" s="81">
        <f t="shared" si="33"/>
        <v>20.810790000000001</v>
      </c>
      <c r="H238" s="82">
        <v>108.9</v>
      </c>
      <c r="I238" s="81">
        <f t="shared" si="34"/>
        <v>22.60051794</v>
      </c>
      <c r="J238" s="82">
        <v>108.6</v>
      </c>
      <c r="K238" s="81">
        <f t="shared" si="35"/>
        <v>24.792768180180001</v>
      </c>
      <c r="L238" s="82">
        <v>109.7</v>
      </c>
    </row>
    <row r="239" spans="1:12" ht="18" customHeight="1">
      <c r="A239" s="79" t="s">
        <v>368</v>
      </c>
      <c r="B239" s="74" t="s">
        <v>1532</v>
      </c>
      <c r="C239" s="80">
        <v>0.87</v>
      </c>
      <c r="D239" s="80">
        <v>73.7</v>
      </c>
      <c r="E239" s="81">
        <f t="shared" si="32"/>
        <v>1.09707</v>
      </c>
      <c r="F239" s="81">
        <v>126.1</v>
      </c>
      <c r="G239" s="81">
        <f t="shared" si="33"/>
        <v>1.19141802</v>
      </c>
      <c r="H239" s="82">
        <v>108.6</v>
      </c>
      <c r="I239" s="81">
        <f t="shared" si="34"/>
        <v>1.3034113138800001</v>
      </c>
      <c r="J239" s="82">
        <v>109.4</v>
      </c>
      <c r="K239" s="81">
        <f t="shared" si="35"/>
        <v>1.4194149208153199</v>
      </c>
      <c r="L239" s="82">
        <v>108.9</v>
      </c>
    </row>
    <row r="240" spans="1:12" ht="30" customHeight="1">
      <c r="A240" s="79" t="s">
        <v>207</v>
      </c>
      <c r="B240" s="74" t="s">
        <v>1532</v>
      </c>
      <c r="C240" s="80">
        <v>5.09</v>
      </c>
      <c r="D240" s="80">
        <v>0</v>
      </c>
      <c r="E240" s="81">
        <f t="shared" si="32"/>
        <v>6.3624999999999998</v>
      </c>
      <c r="F240" s="81">
        <v>125</v>
      </c>
      <c r="G240" s="81">
        <f t="shared" si="33"/>
        <v>6.909675</v>
      </c>
      <c r="H240" s="82">
        <v>108.6</v>
      </c>
      <c r="I240" s="81">
        <f t="shared" si="34"/>
        <v>7.6351908749999993</v>
      </c>
      <c r="J240" s="82">
        <v>110.5</v>
      </c>
      <c r="K240" s="81">
        <f t="shared" si="35"/>
        <v>8.2918172902499983</v>
      </c>
      <c r="L240" s="82">
        <v>108.6</v>
      </c>
    </row>
    <row r="241" spans="1:12" ht="18" customHeight="1">
      <c r="A241" s="79" t="s">
        <v>221</v>
      </c>
      <c r="B241" s="74" t="s">
        <v>1532</v>
      </c>
      <c r="C241" s="80">
        <v>109.33</v>
      </c>
      <c r="D241" s="80">
        <v>137.9</v>
      </c>
      <c r="E241" s="81">
        <f t="shared" si="32"/>
        <v>136.22517999999999</v>
      </c>
      <c r="F241" s="81">
        <v>124.6</v>
      </c>
      <c r="G241" s="81">
        <f t="shared" si="33"/>
        <v>149.03034692</v>
      </c>
      <c r="H241" s="82">
        <v>109.4</v>
      </c>
      <c r="I241" s="81">
        <f t="shared" si="34"/>
        <v>163.48629057124</v>
      </c>
      <c r="J241" s="82">
        <v>109.7</v>
      </c>
      <c r="K241" s="81">
        <f t="shared" si="35"/>
        <v>178.85400188493659</v>
      </c>
      <c r="L241" s="82">
        <v>109.4</v>
      </c>
    </row>
    <row r="242" spans="1:12" ht="30" customHeight="1">
      <c r="A242" s="79" t="s">
        <v>465</v>
      </c>
      <c r="B242" s="74" t="s">
        <v>1532</v>
      </c>
      <c r="C242" s="80">
        <v>2.44</v>
      </c>
      <c r="D242" s="80">
        <v>0</v>
      </c>
      <c r="E242" s="81">
        <f t="shared" si="32"/>
        <v>3.0133999999999999</v>
      </c>
      <c r="F242" s="81">
        <v>123.5</v>
      </c>
      <c r="G242" s="81">
        <f t="shared" si="33"/>
        <v>3.31474</v>
      </c>
      <c r="H242" s="82">
        <v>110</v>
      </c>
      <c r="I242" s="81">
        <f t="shared" si="34"/>
        <v>3.6462140000000001</v>
      </c>
      <c r="J242" s="82">
        <v>110</v>
      </c>
      <c r="K242" s="81">
        <f t="shared" si="35"/>
        <v>3.9524959760000002</v>
      </c>
      <c r="L242" s="82">
        <v>108.4</v>
      </c>
    </row>
    <row r="243" spans="1:12" ht="18" customHeight="1">
      <c r="A243" s="73" t="s">
        <v>1571</v>
      </c>
      <c r="B243" s="74" t="s">
        <v>1532</v>
      </c>
      <c r="C243" s="75">
        <v>0.5</v>
      </c>
      <c r="D243" s="75">
        <v>0</v>
      </c>
      <c r="E243" s="76">
        <f t="shared" si="32"/>
        <v>0.63049999999999995</v>
      </c>
      <c r="F243" s="76">
        <v>126.1</v>
      </c>
      <c r="G243" s="76">
        <f t="shared" si="33"/>
        <v>0.69165849999999995</v>
      </c>
      <c r="H243" s="78">
        <v>109.7</v>
      </c>
      <c r="I243" s="76">
        <f t="shared" si="34"/>
        <v>0.75874937449999991</v>
      </c>
      <c r="J243" s="78">
        <v>109.7</v>
      </c>
      <c r="K243" s="76">
        <f t="shared" si="35"/>
        <v>0.83386556257549993</v>
      </c>
      <c r="L243" s="78">
        <v>109.9</v>
      </c>
    </row>
    <row r="244" spans="1:12" ht="18" customHeight="1">
      <c r="A244" s="79" t="s">
        <v>368</v>
      </c>
      <c r="B244" s="74" t="s">
        <v>1532</v>
      </c>
      <c r="C244" s="80">
        <v>0.5</v>
      </c>
      <c r="D244" s="80">
        <v>0</v>
      </c>
      <c r="E244" s="81">
        <f t="shared" si="32"/>
        <v>0.63049999999999995</v>
      </c>
      <c r="F244" s="81">
        <v>126.1</v>
      </c>
      <c r="G244" s="81">
        <f t="shared" si="33"/>
        <v>0.69165849999999995</v>
      </c>
      <c r="H244" s="82">
        <v>109.7</v>
      </c>
      <c r="I244" s="81">
        <f t="shared" si="34"/>
        <v>0.75874937449999991</v>
      </c>
      <c r="J244" s="82">
        <v>109.7</v>
      </c>
      <c r="K244" s="81">
        <f t="shared" si="35"/>
        <v>0.83386556257549993</v>
      </c>
      <c r="L244" s="82">
        <v>109.9</v>
      </c>
    </row>
    <row r="245" spans="1:12" ht="18" customHeight="1">
      <c r="A245" s="73" t="s">
        <v>1572</v>
      </c>
      <c r="B245" s="74" t="s">
        <v>1532</v>
      </c>
      <c r="C245" s="75">
        <v>0.88</v>
      </c>
      <c r="D245" s="75">
        <v>106</v>
      </c>
      <c r="E245" s="76">
        <v>1.08504</v>
      </c>
      <c r="F245" s="76">
        <v>123.3</v>
      </c>
      <c r="G245" s="76">
        <v>1.17835344</v>
      </c>
      <c r="H245" s="78">
        <v>108.6</v>
      </c>
      <c r="I245" s="76">
        <v>1.27969183584</v>
      </c>
      <c r="J245" s="78">
        <v>108.6</v>
      </c>
      <c r="K245" s="76">
        <v>1.39358440922976</v>
      </c>
      <c r="L245" s="78">
        <v>108.9</v>
      </c>
    </row>
    <row r="246" spans="1:12" ht="18" customHeight="1">
      <c r="A246" s="79" t="s">
        <v>439</v>
      </c>
      <c r="B246" s="74" t="s">
        <v>1532</v>
      </c>
      <c r="C246" s="80">
        <v>0.88</v>
      </c>
      <c r="D246" s="80">
        <v>106</v>
      </c>
      <c r="E246" s="81">
        <f t="shared" si="32"/>
        <v>1.08504</v>
      </c>
      <c r="F246" s="81">
        <v>123.3</v>
      </c>
      <c r="G246" s="81">
        <f t="shared" si="33"/>
        <v>1.17835344</v>
      </c>
      <c r="H246" s="82">
        <v>108.6</v>
      </c>
      <c r="I246" s="81">
        <f t="shared" si="34"/>
        <v>1.27969183584</v>
      </c>
      <c r="J246" s="82">
        <v>108.6</v>
      </c>
      <c r="K246" s="81">
        <f t="shared" si="35"/>
        <v>1.39358440922976</v>
      </c>
      <c r="L246" s="82">
        <v>108.9</v>
      </c>
    </row>
    <row r="247" spans="1:12" ht="30" customHeight="1">
      <c r="A247" s="73" t="s">
        <v>1573</v>
      </c>
      <c r="B247" s="74" t="s">
        <v>1532</v>
      </c>
      <c r="C247" s="75">
        <v>2.65</v>
      </c>
      <c r="D247" s="75">
        <v>31.5</v>
      </c>
      <c r="E247" s="76">
        <v>3.3204499999999997</v>
      </c>
      <c r="F247" s="76">
        <v>125.3</v>
      </c>
      <c r="G247" s="76">
        <v>3.6524949999999996</v>
      </c>
      <c r="H247" s="78">
        <v>110</v>
      </c>
      <c r="I247" s="76">
        <v>4.0177444999999992</v>
      </c>
      <c r="J247" s="78">
        <v>110</v>
      </c>
      <c r="K247" s="76">
        <v>4.3954124829999994</v>
      </c>
      <c r="L247" s="78">
        <v>109.4</v>
      </c>
    </row>
    <row r="248" spans="1:12" ht="30" customHeight="1">
      <c r="A248" s="79" t="s">
        <v>392</v>
      </c>
      <c r="B248" s="74" t="s">
        <v>1532</v>
      </c>
      <c r="C248" s="80">
        <v>2.65</v>
      </c>
      <c r="D248" s="80">
        <v>31.5</v>
      </c>
      <c r="E248" s="81">
        <f t="shared" si="32"/>
        <v>3.3204499999999997</v>
      </c>
      <c r="F248" s="81">
        <v>125.3</v>
      </c>
      <c r="G248" s="81">
        <f t="shared" si="33"/>
        <v>3.6524949999999996</v>
      </c>
      <c r="H248" s="82">
        <v>110</v>
      </c>
      <c r="I248" s="81">
        <f t="shared" si="34"/>
        <v>4.0177444999999992</v>
      </c>
      <c r="J248" s="82">
        <v>110</v>
      </c>
      <c r="K248" s="81">
        <f t="shared" si="35"/>
        <v>4.3954124829999994</v>
      </c>
      <c r="L248" s="82">
        <v>109.4</v>
      </c>
    </row>
    <row r="249" spans="1:12" ht="18" customHeight="1">
      <c r="A249" s="73" t="s">
        <v>1574</v>
      </c>
      <c r="B249" s="74" t="s">
        <v>1532</v>
      </c>
      <c r="C249" s="75">
        <v>1.85</v>
      </c>
      <c r="D249" s="75">
        <v>0</v>
      </c>
      <c r="E249" s="76">
        <v>2.3180499999999999</v>
      </c>
      <c r="F249" s="76">
        <v>125.3</v>
      </c>
      <c r="G249" s="76">
        <v>2.5359467000000002</v>
      </c>
      <c r="H249" s="78">
        <v>109.4</v>
      </c>
      <c r="I249" s="76">
        <v>2.7895413700000002</v>
      </c>
      <c r="J249" s="78">
        <v>110</v>
      </c>
      <c r="K249" s="76">
        <v>3.0294419278200002</v>
      </c>
      <c r="L249" s="78">
        <v>108.6</v>
      </c>
    </row>
    <row r="250" spans="1:12" ht="29.25" customHeight="1">
      <c r="A250" s="79" t="s">
        <v>389</v>
      </c>
      <c r="B250" s="74" t="s">
        <v>1532</v>
      </c>
      <c r="C250" s="80">
        <v>1.85</v>
      </c>
      <c r="D250" s="80">
        <v>0</v>
      </c>
      <c r="E250" s="81">
        <f t="shared" si="32"/>
        <v>2.3180499999999999</v>
      </c>
      <c r="F250" s="81">
        <v>125.3</v>
      </c>
      <c r="G250" s="81">
        <f t="shared" si="33"/>
        <v>2.5359467000000002</v>
      </c>
      <c r="H250" s="82">
        <v>109.4</v>
      </c>
      <c r="I250" s="81">
        <f t="shared" si="34"/>
        <v>2.7895413700000002</v>
      </c>
      <c r="J250" s="82">
        <v>110</v>
      </c>
      <c r="K250" s="81">
        <f t="shared" si="35"/>
        <v>3.0294419278200002</v>
      </c>
      <c r="L250" s="82">
        <v>108.6</v>
      </c>
    </row>
    <row r="251" spans="1:12" ht="44.25" customHeight="1">
      <c r="A251" s="73" t="s">
        <v>1575</v>
      </c>
      <c r="B251" s="74" t="s">
        <v>1532</v>
      </c>
      <c r="C251" s="75">
        <v>177.72000000000003</v>
      </c>
      <c r="D251" s="75">
        <v>124.4</v>
      </c>
      <c r="E251" s="76">
        <f>SUM(E252:E253)</f>
        <v>219.89065000000002</v>
      </c>
      <c r="F251" s="76">
        <f>E251/C251*100</f>
        <v>123.72870245329733</v>
      </c>
      <c r="G251" s="76">
        <f>SUM(G252:G253)</f>
        <v>241.58836065000003</v>
      </c>
      <c r="H251" s="78">
        <f>G251/E251*100</f>
        <v>109.86750034619482</v>
      </c>
      <c r="I251" s="76">
        <f>SUM(I252:I253)</f>
        <v>263.49671569585007</v>
      </c>
      <c r="J251" s="78">
        <f>I251/G251*100</f>
        <v>109.06846463418395</v>
      </c>
      <c r="K251" s="76">
        <f>SUM(K252:K253)</f>
        <v>290.88482767519179</v>
      </c>
      <c r="L251" s="78">
        <f>K251/I251*100</f>
        <v>110.39409994428749</v>
      </c>
    </row>
    <row r="252" spans="1:12" ht="18" customHeight="1">
      <c r="A252" s="79" t="s">
        <v>511</v>
      </c>
      <c r="B252" s="74" t="s">
        <v>1532</v>
      </c>
      <c r="C252" s="80">
        <v>36.950000000000003</v>
      </c>
      <c r="D252" s="80">
        <v>92.2</v>
      </c>
      <c r="E252" s="81">
        <f t="shared" si="32"/>
        <v>46.039700000000003</v>
      </c>
      <c r="F252" s="81">
        <v>124.6</v>
      </c>
      <c r="G252" s="81">
        <f t="shared" si="33"/>
        <v>50.873868500000007</v>
      </c>
      <c r="H252" s="82">
        <v>110.5</v>
      </c>
      <c r="I252" s="81">
        <f t="shared" si="34"/>
        <v>55.808633744500014</v>
      </c>
      <c r="J252" s="82">
        <v>109.7</v>
      </c>
      <c r="K252" s="81">
        <f t="shared" si="35"/>
        <v>61.389497118950011</v>
      </c>
      <c r="L252" s="82">
        <v>110</v>
      </c>
    </row>
    <row r="253" spans="1:12" ht="29.25" customHeight="1">
      <c r="A253" s="79" t="s">
        <v>233</v>
      </c>
      <c r="B253" s="74" t="s">
        <v>1532</v>
      </c>
      <c r="C253" s="80">
        <v>140.77000000000001</v>
      </c>
      <c r="D253" s="80">
        <v>157.5</v>
      </c>
      <c r="E253" s="81">
        <f t="shared" si="32"/>
        <v>173.85095000000001</v>
      </c>
      <c r="F253" s="81">
        <v>123.5</v>
      </c>
      <c r="G253" s="81">
        <f t="shared" si="33"/>
        <v>190.71449215000001</v>
      </c>
      <c r="H253" s="82">
        <v>109.7</v>
      </c>
      <c r="I253" s="81">
        <f t="shared" si="34"/>
        <v>207.68808195135003</v>
      </c>
      <c r="J253" s="82">
        <v>108.9</v>
      </c>
      <c r="K253" s="81">
        <f t="shared" si="35"/>
        <v>229.49533055624178</v>
      </c>
      <c r="L253" s="82">
        <v>110.5</v>
      </c>
    </row>
    <row r="254" spans="1:12" ht="43.5" customHeight="1">
      <c r="A254" s="73" t="s">
        <v>1576</v>
      </c>
      <c r="B254" s="74" t="s">
        <v>1532</v>
      </c>
      <c r="C254" s="75">
        <v>12190.67</v>
      </c>
      <c r="D254" s="75">
        <v>126.6</v>
      </c>
      <c r="E254" s="76">
        <f>SUM(E255:E273)</f>
        <v>15051.515719999999</v>
      </c>
      <c r="F254" s="76">
        <f>E254/C254*100</f>
        <v>123.46750195026195</v>
      </c>
      <c r="G254" s="76">
        <f>SUM(G255:G273)</f>
        <v>16546.767102620001</v>
      </c>
      <c r="H254" s="78">
        <f>G254/E254*100</f>
        <v>109.93422463515191</v>
      </c>
      <c r="I254" s="76">
        <f>SUM(I255:I273)</f>
        <v>18218.793453560127</v>
      </c>
      <c r="J254" s="78">
        <f>I254/G254*100</f>
        <v>110.10485214767651</v>
      </c>
      <c r="K254" s="76">
        <f>SUM(K255:K273)</f>
        <v>19826.158825955645</v>
      </c>
      <c r="L254" s="78">
        <f>K254/I254*100</f>
        <v>108.82256762223419</v>
      </c>
    </row>
    <row r="255" spans="1:12" ht="44.25" customHeight="1">
      <c r="A255" s="79" t="s">
        <v>191</v>
      </c>
      <c r="B255" s="74" t="s">
        <v>1532</v>
      </c>
      <c r="C255" s="80">
        <v>367.3</v>
      </c>
      <c r="D255" s="80">
        <v>122.9</v>
      </c>
      <c r="E255" s="81">
        <f t="shared" ref="E255:E318" si="36">C255*F255/100</f>
        <v>459.125</v>
      </c>
      <c r="F255" s="81">
        <v>125</v>
      </c>
      <c r="G255" s="81">
        <f t="shared" ref="G255:G318" si="37">E255*H255/100</f>
        <v>498.60974999999996</v>
      </c>
      <c r="H255" s="82">
        <v>108.6</v>
      </c>
      <c r="I255" s="81">
        <f t="shared" ref="I255:I318" si="38">G255*J255/100</f>
        <v>550.96377374999997</v>
      </c>
      <c r="J255" s="82">
        <v>110.5</v>
      </c>
      <c r="K255" s="81">
        <f t="shared" ref="K255:K318" si="39">I255*L255/100</f>
        <v>598.34665829249991</v>
      </c>
      <c r="L255" s="82">
        <v>108.6</v>
      </c>
    </row>
    <row r="256" spans="1:12" ht="18" customHeight="1">
      <c r="A256" s="79" t="s">
        <v>319</v>
      </c>
      <c r="B256" s="74" t="s">
        <v>1532</v>
      </c>
      <c r="C256" s="80">
        <v>3086.04</v>
      </c>
      <c r="D256" s="80">
        <v>124.2</v>
      </c>
      <c r="E256" s="81">
        <f t="shared" si="36"/>
        <v>3845.2058399999996</v>
      </c>
      <c r="F256" s="81">
        <v>124.6</v>
      </c>
      <c r="G256" s="81">
        <f t="shared" si="37"/>
        <v>4206.6551889599996</v>
      </c>
      <c r="H256" s="82">
        <v>109.4</v>
      </c>
      <c r="I256" s="81">
        <f t="shared" si="38"/>
        <v>4614.7007422891193</v>
      </c>
      <c r="J256" s="82">
        <v>109.7</v>
      </c>
      <c r="K256" s="81">
        <f t="shared" si="39"/>
        <v>5048.4826120642965</v>
      </c>
      <c r="L256" s="82">
        <v>109.4</v>
      </c>
    </row>
    <row r="257" spans="1:12" ht="18" customHeight="1">
      <c r="A257" s="79" t="s">
        <v>657</v>
      </c>
      <c r="B257" s="74" t="s">
        <v>1532</v>
      </c>
      <c r="C257" s="80">
        <v>17</v>
      </c>
      <c r="D257" s="80">
        <v>85.4</v>
      </c>
      <c r="E257" s="81">
        <f t="shared" si="36"/>
        <v>20.995000000000001</v>
      </c>
      <c r="F257" s="81">
        <v>123.5</v>
      </c>
      <c r="G257" s="81">
        <f t="shared" si="37"/>
        <v>23.094500000000004</v>
      </c>
      <c r="H257" s="82">
        <v>110</v>
      </c>
      <c r="I257" s="81">
        <f t="shared" si="38"/>
        <v>25.403950000000005</v>
      </c>
      <c r="J257" s="82">
        <v>110</v>
      </c>
      <c r="K257" s="81">
        <f t="shared" si="39"/>
        <v>27.537881800000008</v>
      </c>
      <c r="L257" s="82">
        <v>108.4</v>
      </c>
    </row>
    <row r="258" spans="1:12" ht="29.25" customHeight="1">
      <c r="A258" s="79" t="s">
        <v>175</v>
      </c>
      <c r="B258" s="74" t="s">
        <v>1532</v>
      </c>
      <c r="C258" s="80">
        <v>0.1</v>
      </c>
      <c r="D258" s="80">
        <v>9.1</v>
      </c>
      <c r="E258" s="81">
        <f t="shared" si="36"/>
        <v>0.1225</v>
      </c>
      <c r="F258" s="81">
        <v>122.5</v>
      </c>
      <c r="G258" s="81">
        <f t="shared" si="37"/>
        <v>0.1353625</v>
      </c>
      <c r="H258" s="82">
        <v>110.5</v>
      </c>
      <c r="I258" s="81">
        <f t="shared" si="38"/>
        <v>0.14957556250000001</v>
      </c>
      <c r="J258" s="82">
        <v>110.5</v>
      </c>
      <c r="K258" s="81">
        <f t="shared" si="39"/>
        <v>0.16228948531250001</v>
      </c>
      <c r="L258" s="82">
        <v>108.5</v>
      </c>
    </row>
    <row r="259" spans="1:12" ht="18" customHeight="1">
      <c r="A259" s="79" t="s">
        <v>305</v>
      </c>
      <c r="B259" s="74" t="s">
        <v>1532</v>
      </c>
      <c r="C259" s="80">
        <v>150.19999999999999</v>
      </c>
      <c r="D259" s="80">
        <v>119.4</v>
      </c>
      <c r="E259" s="81">
        <f t="shared" si="36"/>
        <v>189.40219999999997</v>
      </c>
      <c r="F259" s="81">
        <v>126.1</v>
      </c>
      <c r="G259" s="81">
        <f t="shared" si="37"/>
        <v>207.77421339999998</v>
      </c>
      <c r="H259" s="82">
        <v>109.7</v>
      </c>
      <c r="I259" s="81">
        <f t="shared" si="38"/>
        <v>227.9283120998</v>
      </c>
      <c r="J259" s="82">
        <v>109.7</v>
      </c>
      <c r="K259" s="81">
        <f t="shared" si="39"/>
        <v>250.49321499768021</v>
      </c>
      <c r="L259" s="82">
        <v>109.9</v>
      </c>
    </row>
    <row r="260" spans="1:12" ht="44.25" customHeight="1">
      <c r="A260" s="79" t="s">
        <v>193</v>
      </c>
      <c r="B260" s="74" t="s">
        <v>1532</v>
      </c>
      <c r="C260" s="80">
        <v>68</v>
      </c>
      <c r="D260" s="80">
        <v>83.1</v>
      </c>
      <c r="E260" s="81">
        <f t="shared" si="36"/>
        <v>84.66</v>
      </c>
      <c r="F260" s="81">
        <v>124.5</v>
      </c>
      <c r="G260" s="81">
        <f t="shared" si="37"/>
        <v>92.194739999999996</v>
      </c>
      <c r="H260" s="82">
        <v>108.9</v>
      </c>
      <c r="I260" s="81">
        <f t="shared" si="38"/>
        <v>100.40007186000001</v>
      </c>
      <c r="J260" s="82">
        <v>108.9</v>
      </c>
      <c r="K260" s="81">
        <f t="shared" si="39"/>
        <v>110.13887883042001</v>
      </c>
      <c r="L260" s="82">
        <v>109.7</v>
      </c>
    </row>
    <row r="261" spans="1:12" ht="18" customHeight="1">
      <c r="A261" s="79" t="s">
        <v>318</v>
      </c>
      <c r="B261" s="74" t="s">
        <v>1532</v>
      </c>
      <c r="C261" s="80">
        <v>472.72</v>
      </c>
      <c r="D261" s="80">
        <v>117.7</v>
      </c>
      <c r="E261" s="81">
        <f t="shared" si="36"/>
        <v>582.86376000000007</v>
      </c>
      <c r="F261" s="81">
        <v>123.3</v>
      </c>
      <c r="G261" s="81">
        <f t="shared" si="37"/>
        <v>632.99004336000007</v>
      </c>
      <c r="H261" s="82">
        <v>108.6</v>
      </c>
      <c r="I261" s="81">
        <f t="shared" si="38"/>
        <v>687.42718708896007</v>
      </c>
      <c r="J261" s="82">
        <v>108.6</v>
      </c>
      <c r="K261" s="81">
        <f t="shared" si="39"/>
        <v>748.60820673987746</v>
      </c>
      <c r="L261" s="82">
        <v>108.9</v>
      </c>
    </row>
    <row r="262" spans="1:12" ht="18" customHeight="1">
      <c r="A262" s="79" t="s">
        <v>439</v>
      </c>
      <c r="B262" s="74" t="s">
        <v>1532</v>
      </c>
      <c r="C262" s="80">
        <v>70.72</v>
      </c>
      <c r="D262" s="80">
        <v>88.9</v>
      </c>
      <c r="E262" s="81">
        <f t="shared" si="36"/>
        <v>88.612160000000003</v>
      </c>
      <c r="F262" s="81">
        <v>125.3</v>
      </c>
      <c r="G262" s="81">
        <f t="shared" si="37"/>
        <v>97.473376000000002</v>
      </c>
      <c r="H262" s="82">
        <v>110</v>
      </c>
      <c r="I262" s="81">
        <f t="shared" si="38"/>
        <v>107.2207136</v>
      </c>
      <c r="J262" s="82">
        <v>110</v>
      </c>
      <c r="K262" s="81">
        <f t="shared" si="39"/>
        <v>117.29946067840001</v>
      </c>
      <c r="L262" s="82">
        <v>109.4</v>
      </c>
    </row>
    <row r="263" spans="1:12" ht="18" customHeight="1">
      <c r="A263" s="79" t="s">
        <v>413</v>
      </c>
      <c r="B263" s="74" t="s">
        <v>1532</v>
      </c>
      <c r="C263" s="80">
        <v>769</v>
      </c>
      <c r="D263" s="80">
        <v>140.30000000000001</v>
      </c>
      <c r="E263" s="81">
        <f t="shared" si="36"/>
        <v>963.55700000000002</v>
      </c>
      <c r="F263" s="81">
        <v>125.3</v>
      </c>
      <c r="G263" s="81">
        <f t="shared" si="37"/>
        <v>1054.1313580000001</v>
      </c>
      <c r="H263" s="82">
        <v>109.4</v>
      </c>
      <c r="I263" s="81">
        <f t="shared" si="38"/>
        <v>1159.5444938000001</v>
      </c>
      <c r="J263" s="82">
        <v>110</v>
      </c>
      <c r="K263" s="81">
        <f t="shared" si="39"/>
        <v>1259.2653202668</v>
      </c>
      <c r="L263" s="82">
        <v>108.6</v>
      </c>
    </row>
    <row r="264" spans="1:12" ht="18" customHeight="1">
      <c r="A264" s="79" t="s">
        <v>297</v>
      </c>
      <c r="B264" s="74" t="s">
        <v>1532</v>
      </c>
      <c r="C264" s="80">
        <v>1.5</v>
      </c>
      <c r="D264" s="80">
        <v>1500</v>
      </c>
      <c r="E264" s="81">
        <f t="shared" si="36"/>
        <v>1.875</v>
      </c>
      <c r="F264" s="81">
        <v>125</v>
      </c>
      <c r="G264" s="81">
        <f t="shared" si="37"/>
        <v>2.0625</v>
      </c>
      <c r="H264" s="82">
        <v>110</v>
      </c>
      <c r="I264" s="81">
        <f t="shared" si="38"/>
        <v>2.2790625000000002</v>
      </c>
      <c r="J264" s="82">
        <v>110.5</v>
      </c>
      <c r="K264" s="81">
        <f t="shared" si="39"/>
        <v>2.4932943750000005</v>
      </c>
      <c r="L264" s="82">
        <v>109.4</v>
      </c>
    </row>
    <row r="265" spans="1:12" ht="29.25" customHeight="1">
      <c r="A265" s="79" t="s">
        <v>259</v>
      </c>
      <c r="B265" s="74" t="s">
        <v>1532</v>
      </c>
      <c r="C265" s="80">
        <v>31.21</v>
      </c>
      <c r="D265" s="80">
        <v>0</v>
      </c>
      <c r="E265" s="81">
        <f t="shared" si="36"/>
        <v>38.887660000000004</v>
      </c>
      <c r="F265" s="81">
        <v>124.6</v>
      </c>
      <c r="G265" s="81">
        <f t="shared" si="37"/>
        <v>42.970864300000002</v>
      </c>
      <c r="H265" s="82">
        <v>110.5</v>
      </c>
      <c r="I265" s="81">
        <f t="shared" si="38"/>
        <v>47.139038137100009</v>
      </c>
      <c r="J265" s="82">
        <v>109.7</v>
      </c>
      <c r="K265" s="81">
        <f t="shared" si="39"/>
        <v>51.852941950810006</v>
      </c>
      <c r="L265" s="82">
        <v>110</v>
      </c>
    </row>
    <row r="266" spans="1:12" ht="30" customHeight="1">
      <c r="A266" s="79" t="s">
        <v>250</v>
      </c>
      <c r="B266" s="74" t="s">
        <v>1532</v>
      </c>
      <c r="C266" s="80">
        <v>12.6</v>
      </c>
      <c r="D266" s="80">
        <v>79.5</v>
      </c>
      <c r="E266" s="81">
        <f t="shared" si="36"/>
        <v>15.561</v>
      </c>
      <c r="F266" s="81">
        <v>123.5</v>
      </c>
      <c r="G266" s="81">
        <f t="shared" si="37"/>
        <v>17.070416999999999</v>
      </c>
      <c r="H266" s="82">
        <v>109.7</v>
      </c>
      <c r="I266" s="81">
        <f t="shared" si="38"/>
        <v>18.589684113000001</v>
      </c>
      <c r="J266" s="82">
        <v>108.9</v>
      </c>
      <c r="K266" s="81">
        <f t="shared" si="39"/>
        <v>20.541600944864999</v>
      </c>
      <c r="L266" s="82">
        <v>110.5</v>
      </c>
    </row>
    <row r="267" spans="1:12" ht="30" customHeight="1">
      <c r="A267" s="79" t="s">
        <v>391</v>
      </c>
      <c r="B267" s="74" t="s">
        <v>1532</v>
      </c>
      <c r="C267" s="80">
        <v>228.43</v>
      </c>
      <c r="D267" s="80">
        <v>75</v>
      </c>
      <c r="E267" s="81">
        <f t="shared" si="36"/>
        <v>279.82675</v>
      </c>
      <c r="F267" s="81">
        <v>122.5</v>
      </c>
      <c r="G267" s="81">
        <f t="shared" si="37"/>
        <v>304.73133075000004</v>
      </c>
      <c r="H267" s="82">
        <v>108.9</v>
      </c>
      <c r="I267" s="81">
        <f t="shared" si="38"/>
        <v>330.93822519450003</v>
      </c>
      <c r="J267" s="82">
        <v>108.6</v>
      </c>
      <c r="K267" s="81">
        <f t="shared" si="39"/>
        <v>363.0392330383666</v>
      </c>
      <c r="L267" s="82">
        <v>109.7</v>
      </c>
    </row>
    <row r="268" spans="1:12" ht="18" customHeight="1">
      <c r="A268" s="79" t="s">
        <v>209</v>
      </c>
      <c r="B268" s="74" t="s">
        <v>1532</v>
      </c>
      <c r="C268" s="80">
        <v>28.6</v>
      </c>
      <c r="D268" s="80">
        <v>201.8</v>
      </c>
      <c r="E268" s="81">
        <f t="shared" si="36"/>
        <v>36.064599999999999</v>
      </c>
      <c r="F268" s="81">
        <v>126.1</v>
      </c>
      <c r="G268" s="81">
        <f t="shared" si="37"/>
        <v>39.166155599999996</v>
      </c>
      <c r="H268" s="82">
        <v>108.6</v>
      </c>
      <c r="I268" s="81">
        <f t="shared" si="38"/>
        <v>42.847774226399999</v>
      </c>
      <c r="J268" s="82">
        <v>109.4</v>
      </c>
      <c r="K268" s="81">
        <f t="shared" si="39"/>
        <v>46.661226132549601</v>
      </c>
      <c r="L268" s="82">
        <v>108.9</v>
      </c>
    </row>
    <row r="269" spans="1:12" ht="43.5" customHeight="1">
      <c r="A269" s="79" t="s">
        <v>179</v>
      </c>
      <c r="B269" s="74" t="s">
        <v>1532</v>
      </c>
      <c r="C269" s="80">
        <v>10</v>
      </c>
      <c r="D269" s="80">
        <v>33.299999999999997</v>
      </c>
      <c r="E269" s="81">
        <f t="shared" si="36"/>
        <v>12.5</v>
      </c>
      <c r="F269" s="81">
        <v>125</v>
      </c>
      <c r="G269" s="81">
        <f t="shared" si="37"/>
        <v>13.574999999999999</v>
      </c>
      <c r="H269" s="82">
        <v>108.6</v>
      </c>
      <c r="I269" s="81">
        <f t="shared" si="38"/>
        <v>15.000374999999998</v>
      </c>
      <c r="J269" s="82">
        <v>110.5</v>
      </c>
      <c r="K269" s="81">
        <f t="shared" si="39"/>
        <v>16.290407249999998</v>
      </c>
      <c r="L269" s="82">
        <v>108.6</v>
      </c>
    </row>
    <row r="270" spans="1:12" ht="30" customHeight="1">
      <c r="A270" s="79" t="s">
        <v>174</v>
      </c>
      <c r="B270" s="74" t="s">
        <v>1532</v>
      </c>
      <c r="C270" s="80">
        <v>328.3</v>
      </c>
      <c r="D270" s="80">
        <v>102.9</v>
      </c>
      <c r="E270" s="81">
        <f t="shared" si="36"/>
        <v>405.45050000000003</v>
      </c>
      <c r="F270" s="81">
        <v>123.5</v>
      </c>
      <c r="G270" s="81">
        <f t="shared" si="37"/>
        <v>445.99554999999998</v>
      </c>
      <c r="H270" s="82">
        <v>110</v>
      </c>
      <c r="I270" s="81">
        <f t="shared" si="38"/>
        <v>490.59510499999999</v>
      </c>
      <c r="J270" s="82">
        <v>110</v>
      </c>
      <c r="K270" s="81">
        <f t="shared" si="39"/>
        <v>531.80509382000002</v>
      </c>
      <c r="L270" s="82">
        <v>108.4</v>
      </c>
    </row>
    <row r="271" spans="1:12" ht="18" customHeight="1">
      <c r="A271" s="79" t="s">
        <v>221</v>
      </c>
      <c r="B271" s="74" t="s">
        <v>1532</v>
      </c>
      <c r="C271" s="80">
        <v>6420</v>
      </c>
      <c r="D271" s="80">
        <v>136</v>
      </c>
      <c r="E271" s="81">
        <f t="shared" si="36"/>
        <v>7864.5</v>
      </c>
      <c r="F271" s="81">
        <v>122.5</v>
      </c>
      <c r="G271" s="81">
        <f t="shared" si="37"/>
        <v>8690.2724999999991</v>
      </c>
      <c r="H271" s="82">
        <v>110.5</v>
      </c>
      <c r="I271" s="81">
        <f t="shared" si="38"/>
        <v>9602.7511125000001</v>
      </c>
      <c r="J271" s="82">
        <v>110.5</v>
      </c>
      <c r="K271" s="81">
        <f t="shared" si="39"/>
        <v>10418.984957062499</v>
      </c>
      <c r="L271" s="82">
        <v>108.5</v>
      </c>
    </row>
    <row r="272" spans="1:12" ht="43.5" customHeight="1">
      <c r="A272" s="79" t="s">
        <v>173</v>
      </c>
      <c r="B272" s="74" t="s">
        <v>1532</v>
      </c>
      <c r="C272" s="80">
        <v>110.25</v>
      </c>
      <c r="D272" s="80">
        <v>101.9</v>
      </c>
      <c r="E272" s="81">
        <f t="shared" si="36"/>
        <v>139.02525</v>
      </c>
      <c r="F272" s="81">
        <v>126.1</v>
      </c>
      <c r="G272" s="81">
        <f t="shared" si="37"/>
        <v>152.51069924999999</v>
      </c>
      <c r="H272" s="82">
        <v>109.7</v>
      </c>
      <c r="I272" s="81">
        <f t="shared" si="38"/>
        <v>167.30423707725001</v>
      </c>
      <c r="J272" s="82">
        <v>109.7</v>
      </c>
      <c r="K272" s="81">
        <f t="shared" si="39"/>
        <v>183.86735654789777</v>
      </c>
      <c r="L272" s="82">
        <v>109.9</v>
      </c>
    </row>
    <row r="273" spans="1:12" ht="44.25" customHeight="1">
      <c r="A273" s="79" t="s">
        <v>188</v>
      </c>
      <c r="B273" s="74" t="s">
        <v>1532</v>
      </c>
      <c r="C273" s="80">
        <v>18.7</v>
      </c>
      <c r="D273" s="80">
        <v>81.3</v>
      </c>
      <c r="E273" s="81">
        <f t="shared" si="36"/>
        <v>23.281500000000001</v>
      </c>
      <c r="F273" s="81">
        <v>124.5</v>
      </c>
      <c r="G273" s="81">
        <f t="shared" si="37"/>
        <v>25.353553500000004</v>
      </c>
      <c r="H273" s="82">
        <v>108.9</v>
      </c>
      <c r="I273" s="81">
        <f t="shared" si="38"/>
        <v>27.610019761500006</v>
      </c>
      <c r="J273" s="82">
        <v>108.9</v>
      </c>
      <c r="K273" s="81">
        <f t="shared" si="39"/>
        <v>30.288191678365507</v>
      </c>
      <c r="L273" s="82">
        <v>109.7</v>
      </c>
    </row>
    <row r="274" spans="1:12" ht="43.5" customHeight="1">
      <c r="A274" s="73" t="s">
        <v>1577</v>
      </c>
      <c r="B274" s="74" t="s">
        <v>1532</v>
      </c>
      <c r="C274" s="75">
        <v>326.75</v>
      </c>
      <c r="D274" s="75">
        <v>150.30000000000001</v>
      </c>
      <c r="E274" s="76">
        <f>SUM(E275:E278)</f>
        <v>410.24154999999996</v>
      </c>
      <c r="F274" s="76">
        <f>E274/C274*100</f>
        <v>125.55211935730679</v>
      </c>
      <c r="G274" s="76">
        <f>SUM(G275:G278)</f>
        <v>447.53501113999994</v>
      </c>
      <c r="H274" s="78">
        <f>G274/E274*100</f>
        <v>109.09061043182973</v>
      </c>
      <c r="I274" s="76">
        <f>SUM(I275:I278)</f>
        <v>493.66166088921995</v>
      </c>
      <c r="J274" s="78">
        <f>I274/G274*100</f>
        <v>110.3068248519199</v>
      </c>
      <c r="K274" s="76">
        <f>SUM(K275:K278)</f>
        <v>538.29728647885565</v>
      </c>
      <c r="L274" s="78">
        <f>K274/I274*100</f>
        <v>109.04174440227638</v>
      </c>
    </row>
    <row r="275" spans="1:12" ht="29.25" customHeight="1">
      <c r="A275" s="79" t="s">
        <v>391</v>
      </c>
      <c r="B275" s="74" t="s">
        <v>1532</v>
      </c>
      <c r="C275" s="80">
        <v>2.16</v>
      </c>
      <c r="D275" s="80">
        <v>37.799999999999997</v>
      </c>
      <c r="E275" s="81">
        <f t="shared" si="36"/>
        <v>2.7151200000000002</v>
      </c>
      <c r="F275" s="81">
        <v>125.7</v>
      </c>
      <c r="G275" s="81">
        <f t="shared" si="37"/>
        <v>2.97034128</v>
      </c>
      <c r="H275" s="82">
        <v>109.4</v>
      </c>
      <c r="I275" s="81">
        <f t="shared" si="38"/>
        <v>3.2495533603199998</v>
      </c>
      <c r="J275" s="82">
        <v>109.4</v>
      </c>
      <c r="K275" s="81">
        <f t="shared" si="39"/>
        <v>3.5290149493075194</v>
      </c>
      <c r="L275" s="82">
        <v>108.6</v>
      </c>
    </row>
    <row r="276" spans="1:12" ht="18" customHeight="1">
      <c r="A276" s="79" t="s">
        <v>319</v>
      </c>
      <c r="B276" s="74" t="s">
        <v>1532</v>
      </c>
      <c r="C276" s="80">
        <v>103.76</v>
      </c>
      <c r="D276" s="80">
        <v>169.2</v>
      </c>
      <c r="E276" s="81">
        <f t="shared" si="36"/>
        <v>130.01128</v>
      </c>
      <c r="F276" s="81">
        <v>125.3</v>
      </c>
      <c r="G276" s="81">
        <f t="shared" si="37"/>
        <v>143.01240799999999</v>
      </c>
      <c r="H276" s="82">
        <v>110</v>
      </c>
      <c r="I276" s="81">
        <f t="shared" si="38"/>
        <v>157.31364879999998</v>
      </c>
      <c r="J276" s="82">
        <v>110</v>
      </c>
      <c r="K276" s="81">
        <f t="shared" si="39"/>
        <v>172.10113178719999</v>
      </c>
      <c r="L276" s="82">
        <v>109.4</v>
      </c>
    </row>
    <row r="277" spans="1:12" ht="18" customHeight="1">
      <c r="A277" s="79" t="s">
        <v>221</v>
      </c>
      <c r="B277" s="74" t="s">
        <v>1532</v>
      </c>
      <c r="C277" s="80">
        <v>203.79</v>
      </c>
      <c r="D277" s="80">
        <v>135.5</v>
      </c>
      <c r="E277" s="81">
        <f t="shared" si="36"/>
        <v>256.16402999999997</v>
      </c>
      <c r="F277" s="81">
        <v>125.7</v>
      </c>
      <c r="G277" s="81">
        <f t="shared" si="37"/>
        <v>278.19413657999996</v>
      </c>
      <c r="H277" s="82">
        <v>108.6</v>
      </c>
      <c r="I277" s="81">
        <f t="shared" si="38"/>
        <v>307.40452092089998</v>
      </c>
      <c r="J277" s="82">
        <v>110.5</v>
      </c>
      <c r="K277" s="81">
        <f t="shared" si="39"/>
        <v>334.76352328286009</v>
      </c>
      <c r="L277" s="82">
        <v>108.9</v>
      </c>
    </row>
    <row r="278" spans="1:12" ht="30" customHeight="1">
      <c r="A278" s="79" t="s">
        <v>250</v>
      </c>
      <c r="B278" s="74" t="s">
        <v>1532</v>
      </c>
      <c r="C278" s="80">
        <v>17.04</v>
      </c>
      <c r="D278" s="80">
        <v>0</v>
      </c>
      <c r="E278" s="81">
        <f t="shared" si="36"/>
        <v>21.351119999999995</v>
      </c>
      <c r="F278" s="81">
        <v>125.3</v>
      </c>
      <c r="G278" s="81">
        <f t="shared" si="37"/>
        <v>23.358125279999996</v>
      </c>
      <c r="H278" s="82">
        <v>109.4</v>
      </c>
      <c r="I278" s="81">
        <f t="shared" si="38"/>
        <v>25.693937807999998</v>
      </c>
      <c r="J278" s="82">
        <v>110</v>
      </c>
      <c r="K278" s="81">
        <f t="shared" si="39"/>
        <v>27.903616459487992</v>
      </c>
      <c r="L278" s="82">
        <v>108.6</v>
      </c>
    </row>
    <row r="279" spans="1:12" ht="18" customHeight="1">
      <c r="A279" s="73" t="s">
        <v>1578</v>
      </c>
      <c r="B279" s="74" t="s">
        <v>1532</v>
      </c>
      <c r="C279" s="75">
        <v>590.94000000000005</v>
      </c>
      <c r="D279" s="75">
        <v>119.7</v>
      </c>
      <c r="E279" s="76">
        <f>SUM(E280:E287)</f>
        <v>732.8567700000001</v>
      </c>
      <c r="F279" s="76">
        <f>E279/C279*100</f>
        <v>124.01542796222967</v>
      </c>
      <c r="G279" s="76">
        <f>SUM(G280:G287)</f>
        <v>804.70316520000006</v>
      </c>
      <c r="H279" s="78">
        <f>G279/E279*100</f>
        <v>109.80360667201042</v>
      </c>
      <c r="I279" s="76">
        <f>SUM(I280:I287)</f>
        <v>881.83989262642001</v>
      </c>
      <c r="J279" s="78">
        <f>I279/G279*100</f>
        <v>109.58573679864283</v>
      </c>
      <c r="K279" s="76">
        <f>SUM(K280:K287)</f>
        <v>965.63361822659397</v>
      </c>
      <c r="L279" s="78">
        <f>K279/I279*100</f>
        <v>109.50214730597042</v>
      </c>
    </row>
    <row r="280" spans="1:12" ht="18" customHeight="1">
      <c r="A280" s="79" t="s">
        <v>412</v>
      </c>
      <c r="B280" s="74" t="s">
        <v>1532</v>
      </c>
      <c r="C280" s="80">
        <v>202.3</v>
      </c>
      <c r="D280" s="80">
        <v>110.5</v>
      </c>
      <c r="E280" s="81">
        <f t="shared" si="36"/>
        <v>252.06580000000002</v>
      </c>
      <c r="F280" s="81">
        <v>124.6</v>
      </c>
      <c r="G280" s="81">
        <f t="shared" si="37"/>
        <v>278.53270900000001</v>
      </c>
      <c r="H280" s="82">
        <v>110.5</v>
      </c>
      <c r="I280" s="81">
        <f t="shared" si="38"/>
        <v>305.55038177300003</v>
      </c>
      <c r="J280" s="82">
        <v>109.7</v>
      </c>
      <c r="K280" s="81">
        <f t="shared" si="39"/>
        <v>336.10541995030007</v>
      </c>
      <c r="L280" s="82">
        <v>110</v>
      </c>
    </row>
    <row r="281" spans="1:12" ht="30" customHeight="1">
      <c r="A281" s="79" t="s">
        <v>486</v>
      </c>
      <c r="B281" s="74" t="s">
        <v>1532</v>
      </c>
      <c r="C281" s="80">
        <v>1</v>
      </c>
      <c r="D281" s="80">
        <v>26.5</v>
      </c>
      <c r="E281" s="81">
        <f t="shared" si="36"/>
        <v>1.2350000000000001</v>
      </c>
      <c r="F281" s="81">
        <v>123.5</v>
      </c>
      <c r="G281" s="81">
        <f t="shared" si="37"/>
        <v>1.354795</v>
      </c>
      <c r="H281" s="82">
        <v>109.7</v>
      </c>
      <c r="I281" s="81">
        <f t="shared" si="38"/>
        <v>1.4753717550000003</v>
      </c>
      <c r="J281" s="82">
        <v>108.9</v>
      </c>
      <c r="K281" s="81">
        <f t="shared" si="39"/>
        <v>1.6302857892750005</v>
      </c>
      <c r="L281" s="82">
        <v>110.5</v>
      </c>
    </row>
    <row r="282" spans="1:12" ht="18" customHeight="1">
      <c r="A282" s="79" t="s">
        <v>319</v>
      </c>
      <c r="B282" s="74" t="s">
        <v>1532</v>
      </c>
      <c r="C282" s="80">
        <v>103.8</v>
      </c>
      <c r="D282" s="80">
        <v>99.1</v>
      </c>
      <c r="E282" s="81">
        <f t="shared" si="36"/>
        <v>127.155</v>
      </c>
      <c r="F282" s="81">
        <v>122.5</v>
      </c>
      <c r="G282" s="81">
        <f t="shared" si="37"/>
        <v>138.47179500000001</v>
      </c>
      <c r="H282" s="82">
        <v>108.9</v>
      </c>
      <c r="I282" s="81">
        <f t="shared" si="38"/>
        <v>150.38036937000001</v>
      </c>
      <c r="J282" s="82">
        <v>108.6</v>
      </c>
      <c r="K282" s="81">
        <f t="shared" si="39"/>
        <v>164.96726519889</v>
      </c>
      <c r="L282" s="82">
        <v>109.7</v>
      </c>
    </row>
    <row r="283" spans="1:12" ht="18" customHeight="1">
      <c r="A283" s="79" t="s">
        <v>368</v>
      </c>
      <c r="B283" s="74" t="s">
        <v>1532</v>
      </c>
      <c r="C283" s="80">
        <v>9.2100000000000009</v>
      </c>
      <c r="D283" s="80">
        <v>5417.6</v>
      </c>
      <c r="E283" s="81">
        <f t="shared" si="36"/>
        <v>11.613810000000001</v>
      </c>
      <c r="F283" s="81">
        <v>126.1</v>
      </c>
      <c r="G283" s="81">
        <f t="shared" si="37"/>
        <v>12.61259766</v>
      </c>
      <c r="H283" s="82">
        <v>108.6</v>
      </c>
      <c r="I283" s="81">
        <f t="shared" si="38"/>
        <v>13.798181840040002</v>
      </c>
      <c r="J283" s="82">
        <v>109.4</v>
      </c>
      <c r="K283" s="81">
        <f t="shared" si="39"/>
        <v>15.026220023803562</v>
      </c>
      <c r="L283" s="82">
        <v>108.9</v>
      </c>
    </row>
    <row r="284" spans="1:12" ht="30" customHeight="1">
      <c r="A284" s="79" t="s">
        <v>391</v>
      </c>
      <c r="B284" s="74" t="s">
        <v>1532</v>
      </c>
      <c r="C284" s="80">
        <v>1.07</v>
      </c>
      <c r="D284" s="80">
        <v>17.7</v>
      </c>
      <c r="E284" s="81">
        <f t="shared" si="36"/>
        <v>1.3374999999999999</v>
      </c>
      <c r="F284" s="81">
        <v>125</v>
      </c>
      <c r="G284" s="81">
        <f t="shared" si="37"/>
        <v>1.4525249999999996</v>
      </c>
      <c r="H284" s="82">
        <v>108.6</v>
      </c>
      <c r="I284" s="81">
        <f t="shared" si="38"/>
        <v>1.6050401249999995</v>
      </c>
      <c r="J284" s="82">
        <v>110.5</v>
      </c>
      <c r="K284" s="81">
        <f t="shared" si="39"/>
        <v>1.7430735757499993</v>
      </c>
      <c r="L284" s="82">
        <v>108.6</v>
      </c>
    </row>
    <row r="285" spans="1:12" ht="18" customHeight="1">
      <c r="A285" s="79" t="s">
        <v>221</v>
      </c>
      <c r="B285" s="74" t="s">
        <v>1532</v>
      </c>
      <c r="C285" s="80">
        <v>181.46</v>
      </c>
      <c r="D285" s="80">
        <v>150.5</v>
      </c>
      <c r="E285" s="81">
        <f t="shared" si="36"/>
        <v>226.09916000000001</v>
      </c>
      <c r="F285" s="81">
        <v>124.6</v>
      </c>
      <c r="G285" s="81">
        <f t="shared" si="37"/>
        <v>247.35248104000001</v>
      </c>
      <c r="H285" s="82">
        <v>109.4</v>
      </c>
      <c r="I285" s="81">
        <f t="shared" si="38"/>
        <v>271.34567170088002</v>
      </c>
      <c r="J285" s="82">
        <v>109.7</v>
      </c>
      <c r="K285" s="81">
        <f t="shared" si="39"/>
        <v>296.85216484076273</v>
      </c>
      <c r="L285" s="82">
        <v>109.4</v>
      </c>
    </row>
    <row r="286" spans="1:12" ht="18" customHeight="1">
      <c r="A286" s="79" t="s">
        <v>318</v>
      </c>
      <c r="B286" s="74" t="s">
        <v>1532</v>
      </c>
      <c r="C286" s="80">
        <v>52.8</v>
      </c>
      <c r="D286" s="80">
        <v>122.6</v>
      </c>
      <c r="E286" s="81">
        <f t="shared" si="36"/>
        <v>65.207999999999998</v>
      </c>
      <c r="F286" s="81">
        <v>123.5</v>
      </c>
      <c r="G286" s="81">
        <f t="shared" si="37"/>
        <v>71.728800000000007</v>
      </c>
      <c r="H286" s="82">
        <v>110</v>
      </c>
      <c r="I286" s="81">
        <f t="shared" si="38"/>
        <v>78.901679999999999</v>
      </c>
      <c r="J286" s="82">
        <v>110</v>
      </c>
      <c r="K286" s="81">
        <f t="shared" si="39"/>
        <v>85.529421120000009</v>
      </c>
      <c r="L286" s="82">
        <v>108.4</v>
      </c>
    </row>
    <row r="287" spans="1:12" ht="30" customHeight="1">
      <c r="A287" s="79" t="s">
        <v>465</v>
      </c>
      <c r="B287" s="74" t="s">
        <v>1532</v>
      </c>
      <c r="C287" s="80">
        <v>39.299999999999997</v>
      </c>
      <c r="D287" s="80">
        <v>122.5</v>
      </c>
      <c r="E287" s="81">
        <f t="shared" si="36"/>
        <v>48.142499999999998</v>
      </c>
      <c r="F287" s="81">
        <v>122.5</v>
      </c>
      <c r="G287" s="81">
        <f t="shared" si="37"/>
        <v>53.1974625</v>
      </c>
      <c r="H287" s="82">
        <v>110.5</v>
      </c>
      <c r="I287" s="81">
        <f t="shared" si="38"/>
        <v>58.783196062500004</v>
      </c>
      <c r="J287" s="82">
        <v>110.5</v>
      </c>
      <c r="K287" s="81">
        <f t="shared" si="39"/>
        <v>63.779767727812505</v>
      </c>
      <c r="L287" s="82">
        <v>108.5</v>
      </c>
    </row>
    <row r="288" spans="1:12" ht="43.5" customHeight="1">
      <c r="A288" s="73" t="s">
        <v>1579</v>
      </c>
      <c r="B288" s="74" t="s">
        <v>1532</v>
      </c>
      <c r="C288" s="75">
        <v>650.70999999999992</v>
      </c>
      <c r="D288" s="75">
        <v>115.2</v>
      </c>
      <c r="E288" s="76">
        <f>SUM(E289:E302)</f>
        <v>804.39619000000005</v>
      </c>
      <c r="F288" s="76">
        <f>E288/C288*100</f>
        <v>123.61823085552706</v>
      </c>
      <c r="G288" s="76">
        <f>SUM(G289:G302)</f>
        <v>880.31680859999983</v>
      </c>
      <c r="H288" s="78">
        <f>G288/E288*100</f>
        <v>109.43821210789173</v>
      </c>
      <c r="I288" s="76">
        <f>SUM(I289:I302)</f>
        <v>961.76573464471016</v>
      </c>
      <c r="J288" s="78">
        <f>I288/G288*100</f>
        <v>109.25222888498989</v>
      </c>
      <c r="K288" s="76">
        <f>SUM(K289:K302)</f>
        <v>1053.5744009337882</v>
      </c>
      <c r="L288" s="78">
        <f>K288/I288*100</f>
        <v>109.54584499966549</v>
      </c>
    </row>
    <row r="289" spans="1:12" ht="30" customHeight="1">
      <c r="A289" s="79" t="s">
        <v>390</v>
      </c>
      <c r="B289" s="74" t="s">
        <v>1532</v>
      </c>
      <c r="C289" s="80">
        <v>9.02</v>
      </c>
      <c r="D289" s="80">
        <v>122.9</v>
      </c>
      <c r="E289" s="81">
        <f t="shared" si="36"/>
        <v>11.229900000000001</v>
      </c>
      <c r="F289" s="81">
        <v>124.5</v>
      </c>
      <c r="G289" s="81">
        <f t="shared" si="37"/>
        <v>12.2293611</v>
      </c>
      <c r="H289" s="82">
        <v>108.9</v>
      </c>
      <c r="I289" s="81">
        <f t="shared" si="38"/>
        <v>13.3177742379</v>
      </c>
      <c r="J289" s="82">
        <v>108.9</v>
      </c>
      <c r="K289" s="81">
        <f t="shared" si="39"/>
        <v>14.6095983389763</v>
      </c>
      <c r="L289" s="82">
        <v>109.7</v>
      </c>
    </row>
    <row r="290" spans="1:12" ht="18" customHeight="1">
      <c r="A290" s="79" t="s">
        <v>439</v>
      </c>
      <c r="B290" s="74" t="s">
        <v>1532</v>
      </c>
      <c r="C290" s="80">
        <v>4.3600000000000003</v>
      </c>
      <c r="D290" s="80">
        <v>69.400000000000006</v>
      </c>
      <c r="E290" s="81">
        <f t="shared" si="36"/>
        <v>5.3758800000000004</v>
      </c>
      <c r="F290" s="81">
        <v>123.3</v>
      </c>
      <c r="G290" s="81">
        <f t="shared" si="37"/>
        <v>5.8382056799999997</v>
      </c>
      <c r="H290" s="82">
        <v>108.6</v>
      </c>
      <c r="I290" s="81">
        <f t="shared" si="38"/>
        <v>6.3402913684799991</v>
      </c>
      <c r="J290" s="82">
        <v>108.6</v>
      </c>
      <c r="K290" s="81">
        <f t="shared" si="39"/>
        <v>6.9045773002747195</v>
      </c>
      <c r="L290" s="82">
        <v>108.9</v>
      </c>
    </row>
    <row r="291" spans="1:12" ht="18" customHeight="1">
      <c r="A291" s="79" t="s">
        <v>411</v>
      </c>
      <c r="B291" s="74" t="s">
        <v>1532</v>
      </c>
      <c r="C291" s="80">
        <v>12</v>
      </c>
      <c r="D291" s="80">
        <v>92.3</v>
      </c>
      <c r="E291" s="81">
        <f t="shared" si="36"/>
        <v>15.084000000000001</v>
      </c>
      <c r="F291" s="81">
        <v>125.7</v>
      </c>
      <c r="G291" s="81">
        <f t="shared" si="37"/>
        <v>16.501896000000002</v>
      </c>
      <c r="H291" s="82">
        <v>109.4</v>
      </c>
      <c r="I291" s="81">
        <f t="shared" si="38"/>
        <v>18.053074224000003</v>
      </c>
      <c r="J291" s="82">
        <v>109.4</v>
      </c>
      <c r="K291" s="81">
        <f t="shared" si="39"/>
        <v>19.605638607264002</v>
      </c>
      <c r="L291" s="82">
        <v>108.6</v>
      </c>
    </row>
    <row r="292" spans="1:12" ht="29.25" customHeight="1">
      <c r="A292" s="79" t="s">
        <v>391</v>
      </c>
      <c r="B292" s="74" t="s">
        <v>1532</v>
      </c>
      <c r="C292" s="80">
        <v>0.68</v>
      </c>
      <c r="D292" s="80">
        <v>20.399999999999999</v>
      </c>
      <c r="E292" s="81">
        <f t="shared" si="36"/>
        <v>0.85204000000000013</v>
      </c>
      <c r="F292" s="81">
        <v>125.3</v>
      </c>
      <c r="G292" s="81">
        <f t="shared" si="37"/>
        <v>0.93724400000000019</v>
      </c>
      <c r="H292" s="82">
        <v>110</v>
      </c>
      <c r="I292" s="81">
        <f t="shared" si="38"/>
        <v>1.0309684000000001</v>
      </c>
      <c r="J292" s="82">
        <v>110</v>
      </c>
      <c r="K292" s="81">
        <f t="shared" si="39"/>
        <v>1.1278794296000003</v>
      </c>
      <c r="L292" s="82">
        <v>109.4</v>
      </c>
    </row>
    <row r="293" spans="1:12" ht="30" customHeight="1">
      <c r="A293" s="79" t="s">
        <v>389</v>
      </c>
      <c r="B293" s="74" t="s">
        <v>1532</v>
      </c>
      <c r="C293" s="80">
        <v>0.5</v>
      </c>
      <c r="D293" s="80">
        <v>0</v>
      </c>
      <c r="E293" s="81">
        <f t="shared" si="36"/>
        <v>0.62850000000000006</v>
      </c>
      <c r="F293" s="81">
        <v>125.7</v>
      </c>
      <c r="G293" s="81">
        <f t="shared" si="37"/>
        <v>0.68255100000000002</v>
      </c>
      <c r="H293" s="82">
        <v>108.6</v>
      </c>
      <c r="I293" s="81">
        <f t="shared" si="38"/>
        <v>0.75421885499999997</v>
      </c>
      <c r="J293" s="82">
        <v>110.5</v>
      </c>
      <c r="K293" s="81">
        <f t="shared" si="39"/>
        <v>0.82134433309499999</v>
      </c>
      <c r="L293" s="82">
        <v>108.9</v>
      </c>
    </row>
    <row r="294" spans="1:12" ht="30" customHeight="1">
      <c r="A294" s="79" t="s">
        <v>431</v>
      </c>
      <c r="B294" s="74" t="s">
        <v>1532</v>
      </c>
      <c r="C294" s="80">
        <v>3.8</v>
      </c>
      <c r="D294" s="80">
        <v>95.7</v>
      </c>
      <c r="E294" s="81">
        <f t="shared" si="36"/>
        <v>4.7614000000000001</v>
      </c>
      <c r="F294" s="81">
        <v>125.3</v>
      </c>
      <c r="G294" s="81">
        <f t="shared" si="37"/>
        <v>5.2089715999999999</v>
      </c>
      <c r="H294" s="82">
        <v>109.4</v>
      </c>
      <c r="I294" s="81">
        <f t="shared" si="38"/>
        <v>5.7298687599999996</v>
      </c>
      <c r="J294" s="82">
        <v>110</v>
      </c>
      <c r="K294" s="81">
        <f t="shared" si="39"/>
        <v>6.2226374733599989</v>
      </c>
      <c r="L294" s="82">
        <v>108.6</v>
      </c>
    </row>
    <row r="295" spans="1:12" ht="30" customHeight="1">
      <c r="A295" s="79" t="s">
        <v>486</v>
      </c>
      <c r="B295" s="74" t="s">
        <v>1532</v>
      </c>
      <c r="C295" s="80">
        <v>7.46</v>
      </c>
      <c r="D295" s="80">
        <v>66.7</v>
      </c>
      <c r="E295" s="81">
        <f t="shared" si="36"/>
        <v>9.3249999999999993</v>
      </c>
      <c r="F295" s="81">
        <v>125</v>
      </c>
      <c r="G295" s="81">
        <f t="shared" si="37"/>
        <v>10.2575</v>
      </c>
      <c r="H295" s="82">
        <v>110</v>
      </c>
      <c r="I295" s="81">
        <f t="shared" si="38"/>
        <v>11.334537500000001</v>
      </c>
      <c r="J295" s="82">
        <v>110.5</v>
      </c>
      <c r="K295" s="81">
        <f t="shared" si="39"/>
        <v>12.399984025000004</v>
      </c>
      <c r="L295" s="82">
        <v>109.4</v>
      </c>
    </row>
    <row r="296" spans="1:12" ht="18" customHeight="1">
      <c r="A296" s="79" t="s">
        <v>412</v>
      </c>
      <c r="B296" s="74" t="s">
        <v>1532</v>
      </c>
      <c r="C296" s="80">
        <v>18.899999999999999</v>
      </c>
      <c r="D296" s="80">
        <v>63.7</v>
      </c>
      <c r="E296" s="81">
        <f t="shared" si="36"/>
        <v>23.549399999999995</v>
      </c>
      <c r="F296" s="81">
        <v>124.6</v>
      </c>
      <c r="G296" s="81">
        <f t="shared" si="37"/>
        <v>26.022086999999992</v>
      </c>
      <c r="H296" s="82">
        <v>110.5</v>
      </c>
      <c r="I296" s="81">
        <f t="shared" si="38"/>
        <v>28.54622943899999</v>
      </c>
      <c r="J296" s="82">
        <v>109.7</v>
      </c>
      <c r="K296" s="81">
        <f t="shared" si="39"/>
        <v>31.400852382899988</v>
      </c>
      <c r="L296" s="82">
        <v>110</v>
      </c>
    </row>
    <row r="297" spans="1:12" ht="18" customHeight="1">
      <c r="A297" s="79" t="s">
        <v>221</v>
      </c>
      <c r="B297" s="74" t="s">
        <v>1532</v>
      </c>
      <c r="C297" s="80">
        <v>209.01</v>
      </c>
      <c r="D297" s="80">
        <v>135.1</v>
      </c>
      <c r="E297" s="81">
        <f t="shared" si="36"/>
        <v>258.12734999999998</v>
      </c>
      <c r="F297" s="81">
        <v>123.5</v>
      </c>
      <c r="G297" s="81">
        <f t="shared" si="37"/>
        <v>283.16570294999997</v>
      </c>
      <c r="H297" s="82">
        <v>109.7</v>
      </c>
      <c r="I297" s="81">
        <f t="shared" si="38"/>
        <v>308.36745051254996</v>
      </c>
      <c r="J297" s="82">
        <v>108.9</v>
      </c>
      <c r="K297" s="81">
        <f t="shared" si="39"/>
        <v>340.74603281636774</v>
      </c>
      <c r="L297" s="82">
        <v>110.5</v>
      </c>
    </row>
    <row r="298" spans="1:12" ht="18" customHeight="1">
      <c r="A298" s="79" t="s">
        <v>318</v>
      </c>
      <c r="B298" s="74" t="s">
        <v>1532</v>
      </c>
      <c r="C298" s="80">
        <v>161.25</v>
      </c>
      <c r="D298" s="80">
        <v>128</v>
      </c>
      <c r="E298" s="81">
        <f t="shared" si="36"/>
        <v>197.53125</v>
      </c>
      <c r="F298" s="81">
        <v>122.5</v>
      </c>
      <c r="G298" s="81">
        <f t="shared" si="37"/>
        <v>215.11153125000001</v>
      </c>
      <c r="H298" s="82">
        <v>108.9</v>
      </c>
      <c r="I298" s="81">
        <f t="shared" si="38"/>
        <v>233.6111229375</v>
      </c>
      <c r="J298" s="82">
        <v>108.6</v>
      </c>
      <c r="K298" s="81">
        <f t="shared" si="39"/>
        <v>256.27140186243753</v>
      </c>
      <c r="L298" s="82">
        <v>109.7</v>
      </c>
    </row>
    <row r="299" spans="1:12" ht="30" customHeight="1">
      <c r="A299" s="79" t="s">
        <v>250</v>
      </c>
      <c r="B299" s="74" t="s">
        <v>1532</v>
      </c>
      <c r="C299" s="80">
        <v>33.07</v>
      </c>
      <c r="D299" s="80">
        <v>118.1</v>
      </c>
      <c r="E299" s="81">
        <f t="shared" si="36"/>
        <v>41.701269999999994</v>
      </c>
      <c r="F299" s="81">
        <v>126.1</v>
      </c>
      <c r="G299" s="81">
        <f t="shared" si="37"/>
        <v>45.287579219999991</v>
      </c>
      <c r="H299" s="82">
        <v>108.6</v>
      </c>
      <c r="I299" s="81">
        <f t="shared" si="38"/>
        <v>49.544611666679991</v>
      </c>
      <c r="J299" s="82">
        <v>109.4</v>
      </c>
      <c r="K299" s="81">
        <f t="shared" si="39"/>
        <v>53.954082105014514</v>
      </c>
      <c r="L299" s="82">
        <v>108.9</v>
      </c>
    </row>
    <row r="300" spans="1:12" ht="29.25" customHeight="1">
      <c r="A300" s="79" t="s">
        <v>465</v>
      </c>
      <c r="B300" s="74" t="s">
        <v>1532</v>
      </c>
      <c r="C300" s="80">
        <v>35.46</v>
      </c>
      <c r="D300" s="80">
        <v>61.9</v>
      </c>
      <c r="E300" s="81">
        <f t="shared" si="36"/>
        <v>44.325000000000003</v>
      </c>
      <c r="F300" s="81">
        <v>125</v>
      </c>
      <c r="G300" s="81">
        <f t="shared" si="37"/>
        <v>48.136949999999999</v>
      </c>
      <c r="H300" s="82">
        <v>108.6</v>
      </c>
      <c r="I300" s="81">
        <f t="shared" si="38"/>
        <v>53.191329749999994</v>
      </c>
      <c r="J300" s="82">
        <v>110.5</v>
      </c>
      <c r="K300" s="81">
        <f t="shared" si="39"/>
        <v>57.765784108499993</v>
      </c>
      <c r="L300" s="82">
        <v>108.6</v>
      </c>
    </row>
    <row r="301" spans="1:12" ht="30" customHeight="1">
      <c r="A301" s="79" t="s">
        <v>392</v>
      </c>
      <c r="B301" s="74" t="s">
        <v>1532</v>
      </c>
      <c r="C301" s="80">
        <v>21.2</v>
      </c>
      <c r="D301" s="80">
        <v>56.9</v>
      </c>
      <c r="E301" s="81">
        <f t="shared" si="36"/>
        <v>26.415199999999999</v>
      </c>
      <c r="F301" s="81">
        <v>124.6</v>
      </c>
      <c r="G301" s="81">
        <f t="shared" si="37"/>
        <v>28.898228800000002</v>
      </c>
      <c r="H301" s="82">
        <v>109.4</v>
      </c>
      <c r="I301" s="81">
        <f t="shared" si="38"/>
        <v>31.701356993600001</v>
      </c>
      <c r="J301" s="82">
        <v>109.7</v>
      </c>
      <c r="K301" s="81">
        <f t="shared" si="39"/>
        <v>34.681284550998406</v>
      </c>
      <c r="L301" s="82">
        <v>109.4</v>
      </c>
    </row>
    <row r="302" spans="1:12" ht="18" customHeight="1">
      <c r="A302" s="79" t="s">
        <v>319</v>
      </c>
      <c r="B302" s="74" t="s">
        <v>1532</v>
      </c>
      <c r="C302" s="80">
        <v>134</v>
      </c>
      <c r="D302" s="80">
        <v>154</v>
      </c>
      <c r="E302" s="81">
        <f t="shared" si="36"/>
        <v>165.49</v>
      </c>
      <c r="F302" s="81">
        <v>123.5</v>
      </c>
      <c r="G302" s="81">
        <f t="shared" si="37"/>
        <v>182.03900000000002</v>
      </c>
      <c r="H302" s="82">
        <v>110</v>
      </c>
      <c r="I302" s="81">
        <f t="shared" si="38"/>
        <v>200.24290000000002</v>
      </c>
      <c r="J302" s="82">
        <v>110</v>
      </c>
      <c r="K302" s="81">
        <f t="shared" si="39"/>
        <v>217.06330360000004</v>
      </c>
      <c r="L302" s="82">
        <v>108.4</v>
      </c>
    </row>
    <row r="303" spans="1:12" ht="43.5" customHeight="1">
      <c r="A303" s="73" t="s">
        <v>1580</v>
      </c>
      <c r="B303" s="74" t="s">
        <v>1532</v>
      </c>
      <c r="C303" s="75">
        <v>227.21000000000004</v>
      </c>
      <c r="D303" s="75">
        <v>189.2</v>
      </c>
      <c r="E303" s="76">
        <f>SUM(E304:E316)</f>
        <v>283.01290999999998</v>
      </c>
      <c r="F303" s="76">
        <f>E303/C303*100</f>
        <v>124.56005897627742</v>
      </c>
      <c r="G303" s="76">
        <f>SUM(G304:G316)</f>
        <v>308.67058806</v>
      </c>
      <c r="H303" s="78">
        <f>G303/E303*100</f>
        <v>109.06590376389545</v>
      </c>
      <c r="I303" s="76">
        <f>SUM(I304:I316)</f>
        <v>338.37129601859999</v>
      </c>
      <c r="J303" s="78">
        <f>I303/G303*100</f>
        <v>109.62213735531768</v>
      </c>
      <c r="K303" s="76">
        <f>SUM(K304:K316)</f>
        <v>369.42091914047052</v>
      </c>
      <c r="L303" s="78">
        <f>K303/I303*100</f>
        <v>109.17619889370395</v>
      </c>
    </row>
    <row r="304" spans="1:12" ht="18" customHeight="1">
      <c r="A304" s="79" t="s">
        <v>318</v>
      </c>
      <c r="B304" s="74" t="s">
        <v>1532</v>
      </c>
      <c r="C304" s="80">
        <v>29.59</v>
      </c>
      <c r="D304" s="80">
        <v>203.8</v>
      </c>
      <c r="E304" s="81">
        <f t="shared" si="36"/>
        <v>37.312989999999999</v>
      </c>
      <c r="F304" s="81">
        <v>126.1</v>
      </c>
      <c r="G304" s="81">
        <f t="shared" si="37"/>
        <v>40.932350030000002</v>
      </c>
      <c r="H304" s="82">
        <v>109.7</v>
      </c>
      <c r="I304" s="81">
        <f t="shared" si="38"/>
        <v>44.902787982910006</v>
      </c>
      <c r="J304" s="82">
        <v>109.7</v>
      </c>
      <c r="K304" s="81">
        <f t="shared" si="39"/>
        <v>49.348163993218094</v>
      </c>
      <c r="L304" s="82">
        <v>109.9</v>
      </c>
    </row>
    <row r="305" spans="1:12" ht="18" customHeight="1">
      <c r="A305" s="79" t="s">
        <v>441</v>
      </c>
      <c r="B305" s="74" t="s">
        <v>1532</v>
      </c>
      <c r="C305" s="80">
        <v>5.5</v>
      </c>
      <c r="D305" s="80">
        <v>114.6</v>
      </c>
      <c r="E305" s="81">
        <f t="shared" si="36"/>
        <v>6.8475000000000001</v>
      </c>
      <c r="F305" s="81">
        <v>124.5</v>
      </c>
      <c r="G305" s="81">
        <f t="shared" si="37"/>
        <v>7.4569275000000008</v>
      </c>
      <c r="H305" s="82">
        <v>108.9</v>
      </c>
      <c r="I305" s="81">
        <f t="shared" si="38"/>
        <v>8.1205940475000009</v>
      </c>
      <c r="J305" s="82">
        <v>108.9</v>
      </c>
      <c r="K305" s="81">
        <f t="shared" si="39"/>
        <v>8.9082916701075003</v>
      </c>
      <c r="L305" s="82">
        <v>109.7</v>
      </c>
    </row>
    <row r="306" spans="1:12" ht="18" customHeight="1">
      <c r="A306" s="79" t="s">
        <v>221</v>
      </c>
      <c r="B306" s="74" t="s">
        <v>1532</v>
      </c>
      <c r="C306" s="80">
        <v>42.49</v>
      </c>
      <c r="D306" s="80">
        <v>173.3</v>
      </c>
      <c r="E306" s="81">
        <f t="shared" si="36"/>
        <v>52.390169999999998</v>
      </c>
      <c r="F306" s="81">
        <v>123.3</v>
      </c>
      <c r="G306" s="81">
        <f t="shared" si="37"/>
        <v>56.895724619999989</v>
      </c>
      <c r="H306" s="82">
        <v>108.6</v>
      </c>
      <c r="I306" s="81">
        <f t="shared" si="38"/>
        <v>61.788756937319988</v>
      </c>
      <c r="J306" s="82">
        <v>108.6</v>
      </c>
      <c r="K306" s="81">
        <f t="shared" si="39"/>
        <v>67.287956304741471</v>
      </c>
      <c r="L306" s="82">
        <v>108.9</v>
      </c>
    </row>
    <row r="307" spans="1:12" ht="18" customHeight="1">
      <c r="A307" s="79" t="s">
        <v>539</v>
      </c>
      <c r="B307" s="74" t="s">
        <v>1532</v>
      </c>
      <c r="C307" s="80">
        <v>10.06</v>
      </c>
      <c r="D307" s="80">
        <v>306.7</v>
      </c>
      <c r="E307" s="81">
        <f t="shared" si="36"/>
        <v>12.645420000000001</v>
      </c>
      <c r="F307" s="81">
        <v>125.7</v>
      </c>
      <c r="G307" s="81">
        <f t="shared" si="37"/>
        <v>13.834089480000003</v>
      </c>
      <c r="H307" s="82">
        <v>109.4</v>
      </c>
      <c r="I307" s="81">
        <f t="shared" si="38"/>
        <v>15.134493891120004</v>
      </c>
      <c r="J307" s="82">
        <v>109.4</v>
      </c>
      <c r="K307" s="81">
        <f t="shared" si="39"/>
        <v>16.436060365756322</v>
      </c>
      <c r="L307" s="82">
        <v>108.6</v>
      </c>
    </row>
    <row r="308" spans="1:12" ht="30" customHeight="1">
      <c r="A308" s="79" t="s">
        <v>390</v>
      </c>
      <c r="B308" s="74" t="s">
        <v>1532</v>
      </c>
      <c r="C308" s="80">
        <v>11.95</v>
      </c>
      <c r="D308" s="80">
        <v>150.9</v>
      </c>
      <c r="E308" s="81">
        <f t="shared" si="36"/>
        <v>14.973349999999998</v>
      </c>
      <c r="F308" s="81">
        <v>125.3</v>
      </c>
      <c r="G308" s="81">
        <f t="shared" si="37"/>
        <v>16.470685</v>
      </c>
      <c r="H308" s="82">
        <v>110</v>
      </c>
      <c r="I308" s="81">
        <f t="shared" si="38"/>
        <v>18.117753499999999</v>
      </c>
      <c r="J308" s="82">
        <v>110</v>
      </c>
      <c r="K308" s="81">
        <f t="shared" si="39"/>
        <v>19.820822328999999</v>
      </c>
      <c r="L308" s="82">
        <v>109.4</v>
      </c>
    </row>
    <row r="309" spans="1:12" ht="18" customHeight="1">
      <c r="A309" s="79" t="s">
        <v>412</v>
      </c>
      <c r="B309" s="74" t="s">
        <v>1532</v>
      </c>
      <c r="C309" s="80">
        <v>2.2400000000000002</v>
      </c>
      <c r="D309" s="80">
        <v>77</v>
      </c>
      <c r="E309" s="81">
        <f t="shared" si="36"/>
        <v>2.8156800000000004</v>
      </c>
      <c r="F309" s="81">
        <v>125.7</v>
      </c>
      <c r="G309" s="81">
        <f t="shared" si="37"/>
        <v>3.05782848</v>
      </c>
      <c r="H309" s="82">
        <v>108.6</v>
      </c>
      <c r="I309" s="81">
        <f t="shared" si="38"/>
        <v>3.3789004704000001</v>
      </c>
      <c r="J309" s="82">
        <v>110.5</v>
      </c>
      <c r="K309" s="81">
        <f t="shared" si="39"/>
        <v>3.6796226122656002</v>
      </c>
      <c r="L309" s="82">
        <v>108.9</v>
      </c>
    </row>
    <row r="310" spans="1:12" ht="30" customHeight="1">
      <c r="A310" s="79" t="s">
        <v>250</v>
      </c>
      <c r="B310" s="74" t="s">
        <v>1532</v>
      </c>
      <c r="C310" s="80">
        <v>0.15</v>
      </c>
      <c r="D310" s="80">
        <v>25</v>
      </c>
      <c r="E310" s="81">
        <f t="shared" si="36"/>
        <v>0.18794999999999998</v>
      </c>
      <c r="F310" s="81">
        <v>125.3</v>
      </c>
      <c r="G310" s="81">
        <f t="shared" si="37"/>
        <v>0.20561729999999998</v>
      </c>
      <c r="H310" s="82">
        <v>109.4</v>
      </c>
      <c r="I310" s="81">
        <f t="shared" si="38"/>
        <v>0.22617902999999998</v>
      </c>
      <c r="J310" s="82">
        <v>110</v>
      </c>
      <c r="K310" s="81">
        <f t="shared" si="39"/>
        <v>0.24563042657999998</v>
      </c>
      <c r="L310" s="82">
        <v>108.6</v>
      </c>
    </row>
    <row r="311" spans="1:12" ht="30" customHeight="1">
      <c r="A311" s="79" t="s">
        <v>389</v>
      </c>
      <c r="B311" s="74" t="s">
        <v>1532</v>
      </c>
      <c r="C311" s="80">
        <v>0.5</v>
      </c>
      <c r="D311" s="80">
        <v>0</v>
      </c>
      <c r="E311" s="81">
        <f t="shared" si="36"/>
        <v>0.625</v>
      </c>
      <c r="F311" s="81">
        <v>125</v>
      </c>
      <c r="G311" s="81">
        <f t="shared" si="37"/>
        <v>0.6875</v>
      </c>
      <c r="H311" s="82">
        <v>110</v>
      </c>
      <c r="I311" s="81">
        <f t="shared" si="38"/>
        <v>0.75968749999999996</v>
      </c>
      <c r="J311" s="82">
        <v>110.5</v>
      </c>
      <c r="K311" s="81">
        <f t="shared" si="39"/>
        <v>0.83109812500000002</v>
      </c>
      <c r="L311" s="82">
        <v>109.4</v>
      </c>
    </row>
    <row r="312" spans="1:12" ht="30" customHeight="1">
      <c r="A312" s="79" t="s">
        <v>391</v>
      </c>
      <c r="B312" s="74" t="s">
        <v>1532</v>
      </c>
      <c r="C312" s="80">
        <v>15.5</v>
      </c>
      <c r="D312" s="80">
        <v>126.8</v>
      </c>
      <c r="E312" s="81">
        <f t="shared" si="36"/>
        <v>19.312999999999999</v>
      </c>
      <c r="F312" s="81">
        <v>124.6</v>
      </c>
      <c r="G312" s="81">
        <f t="shared" si="37"/>
        <v>21.340864999999997</v>
      </c>
      <c r="H312" s="82">
        <v>110.5</v>
      </c>
      <c r="I312" s="81">
        <f t="shared" si="38"/>
        <v>23.410928904999995</v>
      </c>
      <c r="J312" s="82">
        <v>109.7</v>
      </c>
      <c r="K312" s="81">
        <f t="shared" si="39"/>
        <v>25.752021795499996</v>
      </c>
      <c r="L312" s="82">
        <v>110</v>
      </c>
    </row>
    <row r="313" spans="1:12" ht="29.25" customHeight="1">
      <c r="A313" s="79" t="s">
        <v>431</v>
      </c>
      <c r="B313" s="74" t="s">
        <v>1532</v>
      </c>
      <c r="C313" s="80">
        <v>8.93</v>
      </c>
      <c r="D313" s="80">
        <v>112.3</v>
      </c>
      <c r="E313" s="81">
        <f t="shared" si="36"/>
        <v>11.028550000000001</v>
      </c>
      <c r="F313" s="81">
        <v>123.5</v>
      </c>
      <c r="G313" s="81">
        <f t="shared" si="37"/>
        <v>12.098319350000002</v>
      </c>
      <c r="H313" s="82">
        <v>109.7</v>
      </c>
      <c r="I313" s="81">
        <f t="shared" si="38"/>
        <v>13.175069772150003</v>
      </c>
      <c r="J313" s="82">
        <v>108.9</v>
      </c>
      <c r="K313" s="81">
        <f t="shared" si="39"/>
        <v>14.558452098225752</v>
      </c>
      <c r="L313" s="82">
        <v>110.5</v>
      </c>
    </row>
    <row r="314" spans="1:12" ht="18" customHeight="1">
      <c r="A314" s="79" t="s">
        <v>375</v>
      </c>
      <c r="B314" s="74" t="s">
        <v>1532</v>
      </c>
      <c r="C314" s="80">
        <v>21.3</v>
      </c>
      <c r="D314" s="80">
        <v>0</v>
      </c>
      <c r="E314" s="81">
        <f t="shared" si="36"/>
        <v>26.092500000000001</v>
      </c>
      <c r="F314" s="81">
        <v>122.5</v>
      </c>
      <c r="G314" s="81">
        <f t="shared" si="37"/>
        <v>28.414732500000003</v>
      </c>
      <c r="H314" s="82">
        <v>108.9</v>
      </c>
      <c r="I314" s="81">
        <f t="shared" si="38"/>
        <v>30.858399495000004</v>
      </c>
      <c r="J314" s="82">
        <v>108.6</v>
      </c>
      <c r="K314" s="81">
        <f t="shared" si="39"/>
        <v>33.851664246015005</v>
      </c>
      <c r="L314" s="82">
        <v>109.7</v>
      </c>
    </row>
    <row r="315" spans="1:12" ht="44.25" customHeight="1">
      <c r="A315" s="79" t="s">
        <v>187</v>
      </c>
      <c r="B315" s="74" t="s">
        <v>1532</v>
      </c>
      <c r="C315" s="80">
        <v>2.8</v>
      </c>
      <c r="D315" s="80">
        <v>0</v>
      </c>
      <c r="E315" s="81">
        <f t="shared" si="36"/>
        <v>3.5307999999999997</v>
      </c>
      <c r="F315" s="81">
        <v>126.1</v>
      </c>
      <c r="G315" s="81">
        <f t="shared" si="37"/>
        <v>3.8344487999999997</v>
      </c>
      <c r="H315" s="82">
        <v>108.6</v>
      </c>
      <c r="I315" s="81">
        <f t="shared" si="38"/>
        <v>4.1948869872000003</v>
      </c>
      <c r="J315" s="82">
        <v>109.4</v>
      </c>
      <c r="K315" s="81">
        <f t="shared" si="39"/>
        <v>4.5682319290608007</v>
      </c>
      <c r="L315" s="82">
        <v>108.9</v>
      </c>
    </row>
    <row r="316" spans="1:12" ht="18" customHeight="1">
      <c r="A316" s="79" t="s">
        <v>319</v>
      </c>
      <c r="B316" s="74" t="s">
        <v>1532</v>
      </c>
      <c r="C316" s="80">
        <v>76.2</v>
      </c>
      <c r="D316" s="80">
        <v>184.1</v>
      </c>
      <c r="E316" s="81">
        <f t="shared" si="36"/>
        <v>95.25</v>
      </c>
      <c r="F316" s="81">
        <v>125</v>
      </c>
      <c r="G316" s="81">
        <f t="shared" si="37"/>
        <v>103.44149999999999</v>
      </c>
      <c r="H316" s="82">
        <v>108.6</v>
      </c>
      <c r="I316" s="81">
        <f t="shared" si="38"/>
        <v>114.30285749999999</v>
      </c>
      <c r="J316" s="82">
        <v>110.5</v>
      </c>
      <c r="K316" s="81">
        <f t="shared" si="39"/>
        <v>124.13290324499998</v>
      </c>
      <c r="L316" s="82">
        <v>108.6</v>
      </c>
    </row>
    <row r="317" spans="1:12" ht="43.5" customHeight="1">
      <c r="A317" s="73" t="s">
        <v>1581</v>
      </c>
      <c r="B317" s="74" t="s">
        <v>1532</v>
      </c>
      <c r="C317" s="75">
        <v>419.58</v>
      </c>
      <c r="D317" s="75">
        <v>108.1</v>
      </c>
      <c r="E317" s="76">
        <f>SUM(E318:E333)</f>
        <v>524.17919999999992</v>
      </c>
      <c r="F317" s="76">
        <f>E317/C317*100</f>
        <v>124.92950092950093</v>
      </c>
      <c r="G317" s="76">
        <f>SUM(G318:G333)</f>
        <v>571.32292176999999</v>
      </c>
      <c r="H317" s="78">
        <f>G317/E317*100</f>
        <v>108.99381771920748</v>
      </c>
      <c r="I317" s="76">
        <f>SUM(I318:I333)</f>
        <v>629.61099421258007</v>
      </c>
      <c r="J317" s="78">
        <f>I317/G317*100</f>
        <v>110.20229894890254</v>
      </c>
      <c r="K317" s="76">
        <f>SUM(K318:K333)</f>
        <v>684.7117954497744</v>
      </c>
      <c r="L317" s="78">
        <f>K317/I317*100</f>
        <v>108.75156274964763</v>
      </c>
    </row>
    <row r="318" spans="1:12" ht="30" customHeight="1">
      <c r="A318" s="79" t="s">
        <v>389</v>
      </c>
      <c r="B318" s="74" t="s">
        <v>1532</v>
      </c>
      <c r="C318" s="80">
        <v>2.84</v>
      </c>
      <c r="D318" s="80">
        <v>0</v>
      </c>
      <c r="E318" s="81">
        <f t="shared" si="36"/>
        <v>3.5074000000000001</v>
      </c>
      <c r="F318" s="81">
        <v>123.5</v>
      </c>
      <c r="G318" s="81">
        <f t="shared" si="37"/>
        <v>3.8581400000000001</v>
      </c>
      <c r="H318" s="82">
        <v>110</v>
      </c>
      <c r="I318" s="81">
        <f t="shared" si="38"/>
        <v>4.2439539999999996</v>
      </c>
      <c r="J318" s="82">
        <v>110</v>
      </c>
      <c r="K318" s="81">
        <f t="shared" si="39"/>
        <v>4.6004461359999995</v>
      </c>
      <c r="L318" s="82">
        <v>108.4</v>
      </c>
    </row>
    <row r="319" spans="1:12" ht="18" customHeight="1">
      <c r="A319" s="79" t="s">
        <v>318</v>
      </c>
      <c r="B319" s="74" t="s">
        <v>1532</v>
      </c>
      <c r="C319" s="80">
        <v>19.54</v>
      </c>
      <c r="D319" s="80">
        <v>93.5</v>
      </c>
      <c r="E319" s="81">
        <f t="shared" ref="E319:E382" si="40">C319*F319/100</f>
        <v>23.936500000000002</v>
      </c>
      <c r="F319" s="81">
        <v>122.5</v>
      </c>
      <c r="G319" s="81">
        <f t="shared" ref="G319:G382" si="41">E319*H319/100</f>
        <v>26.449832500000003</v>
      </c>
      <c r="H319" s="82">
        <v>110.5</v>
      </c>
      <c r="I319" s="81">
        <f t="shared" ref="I319:I382" si="42">G319*J319/100</f>
        <v>29.227064912500005</v>
      </c>
      <c r="J319" s="82">
        <v>110.5</v>
      </c>
      <c r="K319" s="81">
        <f t="shared" ref="K319:K382" si="43">I319*L319/100</f>
        <v>31.711365430062507</v>
      </c>
      <c r="L319" s="82">
        <v>108.5</v>
      </c>
    </row>
    <row r="320" spans="1:12" ht="18" customHeight="1">
      <c r="A320" s="79" t="s">
        <v>657</v>
      </c>
      <c r="B320" s="74" t="s">
        <v>1532</v>
      </c>
      <c r="C320" s="80">
        <v>1</v>
      </c>
      <c r="D320" s="80">
        <v>77.5</v>
      </c>
      <c r="E320" s="81">
        <f t="shared" si="40"/>
        <v>1.2609999999999999</v>
      </c>
      <c r="F320" s="81">
        <v>126.1</v>
      </c>
      <c r="G320" s="81">
        <f t="shared" si="41"/>
        <v>1.3833169999999999</v>
      </c>
      <c r="H320" s="82">
        <v>109.7</v>
      </c>
      <c r="I320" s="81">
        <f t="shared" si="42"/>
        <v>1.5174987489999998</v>
      </c>
      <c r="J320" s="82">
        <v>109.7</v>
      </c>
      <c r="K320" s="81">
        <f t="shared" si="43"/>
        <v>1.6677311251509999</v>
      </c>
      <c r="L320" s="82">
        <v>109.9</v>
      </c>
    </row>
    <row r="321" spans="1:12" ht="18" customHeight="1">
      <c r="A321" s="79" t="s">
        <v>464</v>
      </c>
      <c r="B321" s="74" t="s">
        <v>1532</v>
      </c>
      <c r="C321" s="80">
        <v>11.05</v>
      </c>
      <c r="D321" s="80">
        <v>100.3</v>
      </c>
      <c r="E321" s="81">
        <f t="shared" si="40"/>
        <v>13.757250000000001</v>
      </c>
      <c r="F321" s="81">
        <v>124.5</v>
      </c>
      <c r="G321" s="81">
        <f t="shared" si="41"/>
        <v>14.981645250000001</v>
      </c>
      <c r="H321" s="82">
        <v>108.9</v>
      </c>
      <c r="I321" s="81">
        <f t="shared" si="42"/>
        <v>16.315011677250002</v>
      </c>
      <c r="J321" s="82">
        <v>108.9</v>
      </c>
      <c r="K321" s="81">
        <f t="shared" si="43"/>
        <v>17.897567809943254</v>
      </c>
      <c r="L321" s="82">
        <v>109.7</v>
      </c>
    </row>
    <row r="322" spans="1:12" ht="18" customHeight="1">
      <c r="A322" s="79" t="s">
        <v>375</v>
      </c>
      <c r="B322" s="74" t="s">
        <v>1532</v>
      </c>
      <c r="C322" s="80">
        <v>3.78</v>
      </c>
      <c r="D322" s="80">
        <v>0</v>
      </c>
      <c r="E322" s="81">
        <f t="shared" si="40"/>
        <v>4.6607399999999997</v>
      </c>
      <c r="F322" s="81">
        <v>123.3</v>
      </c>
      <c r="G322" s="81">
        <f t="shared" si="41"/>
        <v>5.0615636399999993</v>
      </c>
      <c r="H322" s="82">
        <v>108.6</v>
      </c>
      <c r="I322" s="81">
        <f t="shared" si="42"/>
        <v>5.4968581130399992</v>
      </c>
      <c r="J322" s="82">
        <v>108.6</v>
      </c>
      <c r="K322" s="81">
        <f t="shared" si="43"/>
        <v>5.9860784851005597</v>
      </c>
      <c r="L322" s="82">
        <v>108.9</v>
      </c>
    </row>
    <row r="323" spans="1:12" ht="43.5" customHeight="1">
      <c r="A323" s="79" t="s">
        <v>173</v>
      </c>
      <c r="B323" s="74" t="s">
        <v>1532</v>
      </c>
      <c r="C323" s="80">
        <v>11.61</v>
      </c>
      <c r="D323" s="80">
        <v>99.7</v>
      </c>
      <c r="E323" s="81">
        <f t="shared" si="40"/>
        <v>14.593769999999999</v>
      </c>
      <c r="F323" s="81">
        <v>125.7</v>
      </c>
      <c r="G323" s="81">
        <f t="shared" si="41"/>
        <v>15.965584380000001</v>
      </c>
      <c r="H323" s="82">
        <v>109.4</v>
      </c>
      <c r="I323" s="81">
        <f t="shared" si="42"/>
        <v>17.466349311720002</v>
      </c>
      <c r="J323" s="82">
        <v>109.4</v>
      </c>
      <c r="K323" s="81">
        <f t="shared" si="43"/>
        <v>18.968455352527922</v>
      </c>
      <c r="L323" s="82">
        <v>108.6</v>
      </c>
    </row>
    <row r="324" spans="1:12" ht="30" customHeight="1">
      <c r="A324" s="79" t="s">
        <v>250</v>
      </c>
      <c r="B324" s="74" t="s">
        <v>1532</v>
      </c>
      <c r="C324" s="80">
        <v>1.73</v>
      </c>
      <c r="D324" s="80">
        <v>99.4</v>
      </c>
      <c r="E324" s="81">
        <f t="shared" si="40"/>
        <v>2.1676899999999999</v>
      </c>
      <c r="F324" s="81">
        <v>125.3</v>
      </c>
      <c r="G324" s="81">
        <f t="shared" si="41"/>
        <v>2.3844590000000001</v>
      </c>
      <c r="H324" s="82">
        <v>110</v>
      </c>
      <c r="I324" s="81">
        <f t="shared" si="42"/>
        <v>2.6229049000000004</v>
      </c>
      <c r="J324" s="82">
        <v>110</v>
      </c>
      <c r="K324" s="81">
        <f t="shared" si="43"/>
        <v>2.8694579606000006</v>
      </c>
      <c r="L324" s="82">
        <v>109.4</v>
      </c>
    </row>
    <row r="325" spans="1:12" ht="29.25" customHeight="1">
      <c r="A325" s="79" t="s">
        <v>391</v>
      </c>
      <c r="B325" s="74" t="s">
        <v>1532</v>
      </c>
      <c r="C325" s="80">
        <v>19.260000000000002</v>
      </c>
      <c r="D325" s="80">
        <v>150.1</v>
      </c>
      <c r="E325" s="81">
        <f t="shared" si="40"/>
        <v>24.209820000000004</v>
      </c>
      <c r="F325" s="81">
        <v>125.7</v>
      </c>
      <c r="G325" s="81">
        <f t="shared" si="41"/>
        <v>26.291864520000004</v>
      </c>
      <c r="H325" s="82">
        <v>108.6</v>
      </c>
      <c r="I325" s="81">
        <f t="shared" si="42"/>
        <v>29.052510294600005</v>
      </c>
      <c r="J325" s="82">
        <v>110.5</v>
      </c>
      <c r="K325" s="81">
        <f t="shared" si="43"/>
        <v>31.638183710819408</v>
      </c>
      <c r="L325" s="82">
        <v>108.9</v>
      </c>
    </row>
    <row r="326" spans="1:12" ht="18" customHeight="1">
      <c r="A326" s="79" t="s">
        <v>319</v>
      </c>
      <c r="B326" s="74" t="s">
        <v>1532</v>
      </c>
      <c r="C326" s="80">
        <v>84.81</v>
      </c>
      <c r="D326" s="80">
        <v>80.099999999999994</v>
      </c>
      <c r="E326" s="81">
        <f t="shared" si="40"/>
        <v>106.26692999999999</v>
      </c>
      <c r="F326" s="81">
        <v>125.3</v>
      </c>
      <c r="G326" s="81">
        <f t="shared" si="41"/>
        <v>116.25602142</v>
      </c>
      <c r="H326" s="82">
        <v>109.4</v>
      </c>
      <c r="I326" s="81">
        <f t="shared" si="42"/>
        <v>127.881623562</v>
      </c>
      <c r="J326" s="82">
        <v>110</v>
      </c>
      <c r="K326" s="81">
        <f t="shared" si="43"/>
        <v>138.87944318833198</v>
      </c>
      <c r="L326" s="82">
        <v>108.6</v>
      </c>
    </row>
    <row r="327" spans="1:12" ht="30" customHeight="1">
      <c r="A327" s="79" t="s">
        <v>431</v>
      </c>
      <c r="B327" s="74" t="s">
        <v>1532</v>
      </c>
      <c r="C327" s="80">
        <v>11.2</v>
      </c>
      <c r="D327" s="80">
        <v>127.1</v>
      </c>
      <c r="E327" s="81">
        <f t="shared" si="40"/>
        <v>14</v>
      </c>
      <c r="F327" s="81">
        <v>125</v>
      </c>
      <c r="G327" s="81">
        <f t="shared" si="41"/>
        <v>15.4</v>
      </c>
      <c r="H327" s="82">
        <v>110</v>
      </c>
      <c r="I327" s="81">
        <f t="shared" si="42"/>
        <v>17.016999999999999</v>
      </c>
      <c r="J327" s="82">
        <v>110.5</v>
      </c>
      <c r="K327" s="81">
        <f t="shared" si="43"/>
        <v>18.616598</v>
      </c>
      <c r="L327" s="82">
        <v>109.4</v>
      </c>
    </row>
    <row r="328" spans="1:12" ht="30" customHeight="1">
      <c r="A328" s="79" t="s">
        <v>390</v>
      </c>
      <c r="B328" s="74" t="s">
        <v>1532</v>
      </c>
      <c r="C328" s="80">
        <v>6.56</v>
      </c>
      <c r="D328" s="80">
        <v>218.7</v>
      </c>
      <c r="E328" s="81">
        <f t="shared" si="40"/>
        <v>8.1737599999999979</v>
      </c>
      <c r="F328" s="81">
        <v>124.6</v>
      </c>
      <c r="G328" s="81">
        <f t="shared" si="41"/>
        <v>9.0320047999999975</v>
      </c>
      <c r="H328" s="82">
        <v>110.5</v>
      </c>
      <c r="I328" s="81">
        <f t="shared" si="42"/>
        <v>9.9081092655999967</v>
      </c>
      <c r="J328" s="82">
        <v>109.7</v>
      </c>
      <c r="K328" s="81">
        <f t="shared" si="43"/>
        <v>10.898920192159997</v>
      </c>
      <c r="L328" s="82">
        <v>110</v>
      </c>
    </row>
    <row r="329" spans="1:12" ht="18" customHeight="1">
      <c r="A329" s="79" t="s">
        <v>412</v>
      </c>
      <c r="B329" s="74" t="s">
        <v>1532</v>
      </c>
      <c r="C329" s="80">
        <v>9.31</v>
      </c>
      <c r="D329" s="80">
        <v>68.400000000000006</v>
      </c>
      <c r="E329" s="81">
        <f t="shared" si="40"/>
        <v>11.497850000000001</v>
      </c>
      <c r="F329" s="81">
        <v>123.5</v>
      </c>
      <c r="G329" s="81">
        <f t="shared" si="41"/>
        <v>12.613141450000002</v>
      </c>
      <c r="H329" s="82">
        <v>109.7</v>
      </c>
      <c r="I329" s="81">
        <f t="shared" si="42"/>
        <v>13.735711039050004</v>
      </c>
      <c r="J329" s="82">
        <v>108.9</v>
      </c>
      <c r="K329" s="81">
        <f t="shared" si="43"/>
        <v>15.177960698150255</v>
      </c>
      <c r="L329" s="82">
        <v>110.5</v>
      </c>
    </row>
    <row r="330" spans="1:12" ht="30" customHeight="1">
      <c r="A330" s="79" t="s">
        <v>392</v>
      </c>
      <c r="B330" s="74" t="s">
        <v>1532</v>
      </c>
      <c r="C330" s="80">
        <v>3.65</v>
      </c>
      <c r="D330" s="80">
        <v>114.1</v>
      </c>
      <c r="E330" s="81">
        <f t="shared" si="40"/>
        <v>4.4712500000000004</v>
      </c>
      <c r="F330" s="81">
        <v>122.5</v>
      </c>
      <c r="G330" s="81">
        <f t="shared" si="41"/>
        <v>4.869191250000001</v>
      </c>
      <c r="H330" s="82">
        <v>108.9</v>
      </c>
      <c r="I330" s="81">
        <f t="shared" si="42"/>
        <v>5.2879416975</v>
      </c>
      <c r="J330" s="82">
        <v>108.6</v>
      </c>
      <c r="K330" s="81">
        <f t="shared" si="43"/>
        <v>5.8008720421575006</v>
      </c>
      <c r="L330" s="82">
        <v>109.7</v>
      </c>
    </row>
    <row r="331" spans="1:12" ht="43.5" customHeight="1">
      <c r="A331" s="79" t="s">
        <v>187</v>
      </c>
      <c r="B331" s="74" t="s">
        <v>1532</v>
      </c>
      <c r="C331" s="80">
        <v>12</v>
      </c>
      <c r="D331" s="80">
        <v>117.6</v>
      </c>
      <c r="E331" s="81">
        <f t="shared" si="40"/>
        <v>15.131999999999998</v>
      </c>
      <c r="F331" s="81">
        <v>126.1</v>
      </c>
      <c r="G331" s="81">
        <f t="shared" si="41"/>
        <v>16.433351999999999</v>
      </c>
      <c r="H331" s="82">
        <v>108.6</v>
      </c>
      <c r="I331" s="81">
        <f t="shared" si="42"/>
        <v>17.978087087999999</v>
      </c>
      <c r="J331" s="82">
        <v>109.4</v>
      </c>
      <c r="K331" s="81">
        <f t="shared" si="43"/>
        <v>19.578136838831998</v>
      </c>
      <c r="L331" s="82">
        <v>108.9</v>
      </c>
    </row>
    <row r="332" spans="1:12" ht="18" customHeight="1">
      <c r="A332" s="79" t="s">
        <v>221</v>
      </c>
      <c r="B332" s="74" t="s">
        <v>1532</v>
      </c>
      <c r="C332" s="80">
        <v>219.55</v>
      </c>
      <c r="D332" s="80">
        <v>125.5</v>
      </c>
      <c r="E332" s="81">
        <f t="shared" si="40"/>
        <v>274.4375</v>
      </c>
      <c r="F332" s="81">
        <v>125</v>
      </c>
      <c r="G332" s="81">
        <f t="shared" si="41"/>
        <v>298.03912500000001</v>
      </c>
      <c r="H332" s="82">
        <v>108.6</v>
      </c>
      <c r="I332" s="81">
        <f t="shared" si="42"/>
        <v>329.33323312500005</v>
      </c>
      <c r="J332" s="82">
        <v>110.5</v>
      </c>
      <c r="K332" s="81">
        <f t="shared" si="43"/>
        <v>357.65589117375004</v>
      </c>
      <c r="L332" s="82">
        <v>108.6</v>
      </c>
    </row>
    <row r="333" spans="1:12" ht="30" customHeight="1">
      <c r="A333" s="79" t="s">
        <v>486</v>
      </c>
      <c r="B333" s="74" t="s">
        <v>1532</v>
      </c>
      <c r="C333" s="80">
        <v>1.69</v>
      </c>
      <c r="D333" s="80">
        <v>18.8</v>
      </c>
      <c r="E333" s="81">
        <f t="shared" si="40"/>
        <v>2.1057399999999999</v>
      </c>
      <c r="F333" s="81">
        <v>124.6</v>
      </c>
      <c r="G333" s="81">
        <f t="shared" si="41"/>
        <v>2.30367956</v>
      </c>
      <c r="H333" s="82">
        <v>109.4</v>
      </c>
      <c r="I333" s="81">
        <f t="shared" si="42"/>
        <v>2.52713647732</v>
      </c>
      <c r="J333" s="82">
        <v>109.7</v>
      </c>
      <c r="K333" s="81">
        <f t="shared" si="43"/>
        <v>2.7646873061880801</v>
      </c>
      <c r="L333" s="82">
        <v>109.4</v>
      </c>
    </row>
    <row r="334" spans="1:12" ht="43.5" customHeight="1">
      <c r="A334" s="73" t="s">
        <v>1582</v>
      </c>
      <c r="B334" s="74" t="s">
        <v>1532</v>
      </c>
      <c r="C334" s="75">
        <v>312.54000000000002</v>
      </c>
      <c r="D334" s="75">
        <v>179.9</v>
      </c>
      <c r="E334" s="76">
        <f>SUM(E335:E338)</f>
        <v>387.33250000000004</v>
      </c>
      <c r="F334" s="76">
        <f>E334/C334*100</f>
        <v>123.93053689127794</v>
      </c>
      <c r="G334" s="76">
        <f>SUM(G335:G338)</f>
        <v>424.71757134000001</v>
      </c>
      <c r="H334" s="78">
        <f>G334/E334*100</f>
        <v>109.6519324714554</v>
      </c>
      <c r="I334" s="76">
        <f>SUM(I335:I338)</f>
        <v>465.73212917662005</v>
      </c>
      <c r="J334" s="78">
        <f>I334/G334*100</f>
        <v>109.65690157513794</v>
      </c>
      <c r="K334" s="76">
        <f>SUM(K335:K338)</f>
        <v>508.77507571604752</v>
      </c>
      <c r="L334" s="78">
        <f>K334/I334*100</f>
        <v>109.24199638438607</v>
      </c>
    </row>
    <row r="335" spans="1:12" ht="18" customHeight="1">
      <c r="A335" s="79" t="s">
        <v>221</v>
      </c>
      <c r="B335" s="74" t="s">
        <v>1532</v>
      </c>
      <c r="C335" s="80">
        <v>124.91</v>
      </c>
      <c r="D335" s="80">
        <v>178.5</v>
      </c>
      <c r="E335" s="81">
        <f t="shared" si="40"/>
        <v>153.01474999999999</v>
      </c>
      <c r="F335" s="81">
        <v>122.5</v>
      </c>
      <c r="G335" s="81">
        <f t="shared" si="41"/>
        <v>169.08129874999997</v>
      </c>
      <c r="H335" s="82">
        <v>110.5</v>
      </c>
      <c r="I335" s="81">
        <f t="shared" si="42"/>
        <v>186.83483511874999</v>
      </c>
      <c r="J335" s="82">
        <v>110.5</v>
      </c>
      <c r="K335" s="81">
        <f t="shared" si="43"/>
        <v>202.71579610384376</v>
      </c>
      <c r="L335" s="82">
        <v>108.5</v>
      </c>
    </row>
    <row r="336" spans="1:12" ht="18" customHeight="1">
      <c r="A336" s="79" t="s">
        <v>318</v>
      </c>
      <c r="B336" s="74" t="s">
        <v>1532</v>
      </c>
      <c r="C336" s="80">
        <v>47.09</v>
      </c>
      <c r="D336" s="80">
        <v>160.6</v>
      </c>
      <c r="E336" s="81">
        <f t="shared" si="40"/>
        <v>59.380490000000002</v>
      </c>
      <c r="F336" s="81">
        <v>126.1</v>
      </c>
      <c r="G336" s="81">
        <f t="shared" si="41"/>
        <v>65.140397530000001</v>
      </c>
      <c r="H336" s="82">
        <v>109.7</v>
      </c>
      <c r="I336" s="81">
        <f t="shared" si="42"/>
        <v>71.459016090410003</v>
      </c>
      <c r="J336" s="82">
        <v>109.7</v>
      </c>
      <c r="K336" s="81">
        <f t="shared" si="43"/>
        <v>78.533458683360593</v>
      </c>
      <c r="L336" s="82">
        <v>109.9</v>
      </c>
    </row>
    <row r="337" spans="1:12" ht="18" customHeight="1">
      <c r="A337" s="79" t="s">
        <v>319</v>
      </c>
      <c r="B337" s="74" t="s">
        <v>1532</v>
      </c>
      <c r="C337" s="80">
        <v>137.62</v>
      </c>
      <c r="D337" s="80">
        <v>184.9</v>
      </c>
      <c r="E337" s="81">
        <f t="shared" si="40"/>
        <v>171.33690000000001</v>
      </c>
      <c r="F337" s="81">
        <v>124.5</v>
      </c>
      <c r="G337" s="81">
        <f t="shared" si="41"/>
        <v>186.58588410000004</v>
      </c>
      <c r="H337" s="82">
        <v>108.9</v>
      </c>
      <c r="I337" s="81">
        <f t="shared" si="42"/>
        <v>203.19202778490006</v>
      </c>
      <c r="J337" s="82">
        <v>108.9</v>
      </c>
      <c r="K337" s="81">
        <f t="shared" si="43"/>
        <v>222.90165448003535</v>
      </c>
      <c r="L337" s="82">
        <v>109.7</v>
      </c>
    </row>
    <row r="338" spans="1:12" ht="30" customHeight="1">
      <c r="A338" s="79" t="s">
        <v>390</v>
      </c>
      <c r="B338" s="74" t="s">
        <v>1532</v>
      </c>
      <c r="C338" s="80">
        <v>2.92</v>
      </c>
      <c r="D338" s="80">
        <v>0</v>
      </c>
      <c r="E338" s="81">
        <f t="shared" si="40"/>
        <v>3.6003600000000002</v>
      </c>
      <c r="F338" s="81">
        <v>123.3</v>
      </c>
      <c r="G338" s="81">
        <f t="shared" si="41"/>
        <v>3.90999096</v>
      </c>
      <c r="H338" s="82">
        <v>108.6</v>
      </c>
      <c r="I338" s="81">
        <f t="shared" si="42"/>
        <v>4.2462501825599999</v>
      </c>
      <c r="J338" s="82">
        <v>108.6</v>
      </c>
      <c r="K338" s="81">
        <f t="shared" si="43"/>
        <v>4.6241664488078404</v>
      </c>
      <c r="L338" s="82">
        <v>108.9</v>
      </c>
    </row>
    <row r="339" spans="1:12" ht="43.5" customHeight="1">
      <c r="A339" s="73" t="s">
        <v>1583</v>
      </c>
      <c r="B339" s="74" t="s">
        <v>1532</v>
      </c>
      <c r="C339" s="75">
        <v>12.08</v>
      </c>
      <c r="D339" s="75">
        <v>106.4</v>
      </c>
      <c r="E339" s="76">
        <f>SUM(E340:E344)</f>
        <v>15.093910000000001</v>
      </c>
      <c r="F339" s="76">
        <f>E339/C339*100</f>
        <v>124.94958609271525</v>
      </c>
      <c r="G339" s="76">
        <f>SUM(G340:G344)</f>
        <v>16.54089025</v>
      </c>
      <c r="H339" s="78">
        <f>G339/E339*100</f>
        <v>109.58651701249048</v>
      </c>
      <c r="I339" s="76">
        <f>SUM(I340:I344)</f>
        <v>18.169545702050002</v>
      </c>
      <c r="J339" s="78">
        <f>I339/G339*100</f>
        <v>109.84623818569862</v>
      </c>
      <c r="K339" s="76">
        <f>SUM(K340:K344)</f>
        <v>19.842082514698948</v>
      </c>
      <c r="L339" s="78">
        <f>K339/I339*100</f>
        <v>109.20516583119763</v>
      </c>
    </row>
    <row r="340" spans="1:12" ht="30" customHeight="1">
      <c r="A340" s="79" t="s">
        <v>250</v>
      </c>
      <c r="B340" s="74" t="s">
        <v>1532</v>
      </c>
      <c r="C340" s="80">
        <v>0.08</v>
      </c>
      <c r="D340" s="80">
        <v>160</v>
      </c>
      <c r="E340" s="81">
        <f t="shared" si="40"/>
        <v>0.10024</v>
      </c>
      <c r="F340" s="81">
        <v>125.3</v>
      </c>
      <c r="G340" s="81">
        <f t="shared" si="41"/>
        <v>0.11026399999999999</v>
      </c>
      <c r="H340" s="82">
        <v>110</v>
      </c>
      <c r="I340" s="81">
        <f t="shared" si="42"/>
        <v>0.12129039999999998</v>
      </c>
      <c r="J340" s="82">
        <v>110</v>
      </c>
      <c r="K340" s="81">
        <f t="shared" si="43"/>
        <v>0.13269169759999999</v>
      </c>
      <c r="L340" s="82">
        <v>109.4</v>
      </c>
    </row>
    <row r="341" spans="1:12" ht="18" customHeight="1">
      <c r="A341" s="79" t="s">
        <v>439</v>
      </c>
      <c r="B341" s="74" t="s">
        <v>1532</v>
      </c>
      <c r="C341" s="80">
        <v>1.48</v>
      </c>
      <c r="D341" s="80">
        <v>121.3</v>
      </c>
      <c r="E341" s="81">
        <f t="shared" si="40"/>
        <v>1.86036</v>
      </c>
      <c r="F341" s="81">
        <v>125.7</v>
      </c>
      <c r="G341" s="81">
        <f t="shared" si="41"/>
        <v>2.02035096</v>
      </c>
      <c r="H341" s="82">
        <v>108.6</v>
      </c>
      <c r="I341" s="81">
        <f t="shared" si="42"/>
        <v>2.2324878108000004</v>
      </c>
      <c r="J341" s="82">
        <v>110.5</v>
      </c>
      <c r="K341" s="81">
        <f t="shared" si="43"/>
        <v>2.4311792259612006</v>
      </c>
      <c r="L341" s="82">
        <v>108.9</v>
      </c>
    </row>
    <row r="342" spans="1:12" ht="30" customHeight="1">
      <c r="A342" s="79" t="s">
        <v>342</v>
      </c>
      <c r="B342" s="74" t="s">
        <v>1532</v>
      </c>
      <c r="C342" s="80">
        <v>6.22</v>
      </c>
      <c r="D342" s="80">
        <v>211.6</v>
      </c>
      <c r="E342" s="81">
        <f t="shared" si="40"/>
        <v>7.79366</v>
      </c>
      <c r="F342" s="81">
        <v>125.3</v>
      </c>
      <c r="G342" s="81">
        <f t="shared" si="41"/>
        <v>8.5262640400000009</v>
      </c>
      <c r="H342" s="82">
        <v>109.4</v>
      </c>
      <c r="I342" s="81">
        <f t="shared" si="42"/>
        <v>9.3788904440000014</v>
      </c>
      <c r="J342" s="82">
        <v>110</v>
      </c>
      <c r="K342" s="81">
        <f t="shared" si="43"/>
        <v>10.185475022184001</v>
      </c>
      <c r="L342" s="82">
        <v>108.6</v>
      </c>
    </row>
    <row r="343" spans="1:12" ht="30" customHeight="1">
      <c r="A343" s="79" t="s">
        <v>392</v>
      </c>
      <c r="B343" s="74" t="s">
        <v>1532</v>
      </c>
      <c r="C343" s="80">
        <v>2.65</v>
      </c>
      <c r="D343" s="80">
        <v>101.9</v>
      </c>
      <c r="E343" s="81">
        <f t="shared" si="40"/>
        <v>3.3018999999999998</v>
      </c>
      <c r="F343" s="81">
        <v>124.6</v>
      </c>
      <c r="G343" s="81">
        <f t="shared" si="41"/>
        <v>3.6485994999999996</v>
      </c>
      <c r="H343" s="82">
        <v>110.5</v>
      </c>
      <c r="I343" s="81">
        <f t="shared" si="42"/>
        <v>4.0025136514999993</v>
      </c>
      <c r="J343" s="82">
        <v>109.7</v>
      </c>
      <c r="K343" s="81">
        <f t="shared" si="43"/>
        <v>4.4027650166499992</v>
      </c>
      <c r="L343" s="82">
        <v>110</v>
      </c>
    </row>
    <row r="344" spans="1:12" ht="30" customHeight="1">
      <c r="A344" s="79" t="s">
        <v>259</v>
      </c>
      <c r="B344" s="74" t="s">
        <v>1532</v>
      </c>
      <c r="C344" s="80">
        <v>1.65</v>
      </c>
      <c r="D344" s="80">
        <v>0</v>
      </c>
      <c r="E344" s="81">
        <f t="shared" si="40"/>
        <v>2.03775</v>
      </c>
      <c r="F344" s="81">
        <v>123.5</v>
      </c>
      <c r="G344" s="81">
        <f t="shared" si="41"/>
        <v>2.2354117499999999</v>
      </c>
      <c r="H344" s="82">
        <v>109.7</v>
      </c>
      <c r="I344" s="81">
        <f t="shared" si="42"/>
        <v>2.4343633957500002</v>
      </c>
      <c r="J344" s="82">
        <v>108.9</v>
      </c>
      <c r="K344" s="81">
        <f t="shared" si="43"/>
        <v>2.6899715523037502</v>
      </c>
      <c r="L344" s="82">
        <v>110.5</v>
      </c>
    </row>
    <row r="345" spans="1:12" ht="43.5" customHeight="1">
      <c r="A345" s="73" t="s">
        <v>1584</v>
      </c>
      <c r="B345" s="74" t="s">
        <v>1532</v>
      </c>
      <c r="C345" s="75">
        <v>287.61</v>
      </c>
      <c r="D345" s="75">
        <v>115.9</v>
      </c>
      <c r="E345" s="76">
        <f>SUM(E346:E357)</f>
        <v>359.95361000000003</v>
      </c>
      <c r="F345" s="76">
        <f>E345/C345*100</f>
        <v>125.15337088418346</v>
      </c>
      <c r="G345" s="76">
        <f>SUM(G346:G357)</f>
        <v>393.34549263000002</v>
      </c>
      <c r="H345" s="78">
        <f>G345/E345*100</f>
        <v>109.27671836101325</v>
      </c>
      <c r="I345" s="76">
        <f>SUM(I346:I357)</f>
        <v>430.56034484920997</v>
      </c>
      <c r="J345" s="78">
        <f>I345/G345*100</f>
        <v>109.46111063085601</v>
      </c>
      <c r="K345" s="76">
        <f>SUM(K346:K357)</f>
        <v>471.68120575382397</v>
      </c>
      <c r="L345" s="78">
        <f>K345/I345*100</f>
        <v>109.5505453292535</v>
      </c>
    </row>
    <row r="346" spans="1:12" ht="30" customHeight="1">
      <c r="A346" s="79" t="s">
        <v>250</v>
      </c>
      <c r="B346" s="74" t="s">
        <v>1532</v>
      </c>
      <c r="C346" s="80">
        <v>4.7699999999999996</v>
      </c>
      <c r="D346" s="80">
        <v>239.7</v>
      </c>
      <c r="E346" s="81">
        <f t="shared" si="40"/>
        <v>6.0149699999999999</v>
      </c>
      <c r="F346" s="81">
        <v>126.1</v>
      </c>
      <c r="G346" s="81">
        <f t="shared" si="41"/>
        <v>6.5322574199999996</v>
      </c>
      <c r="H346" s="82">
        <v>108.6</v>
      </c>
      <c r="I346" s="81">
        <f t="shared" si="42"/>
        <v>7.1462896174800008</v>
      </c>
      <c r="J346" s="82">
        <v>109.4</v>
      </c>
      <c r="K346" s="81">
        <f t="shared" si="43"/>
        <v>7.782309393435721</v>
      </c>
      <c r="L346" s="82">
        <v>108.9</v>
      </c>
    </row>
    <row r="347" spans="1:12" ht="30" customHeight="1">
      <c r="A347" s="79" t="s">
        <v>391</v>
      </c>
      <c r="B347" s="74" t="s">
        <v>1532</v>
      </c>
      <c r="C347" s="80">
        <v>20.34</v>
      </c>
      <c r="D347" s="80">
        <v>153.69999999999999</v>
      </c>
      <c r="E347" s="81">
        <f t="shared" si="40"/>
        <v>25.425000000000001</v>
      </c>
      <c r="F347" s="81">
        <v>125</v>
      </c>
      <c r="G347" s="81">
        <f t="shared" si="41"/>
        <v>27.611549999999998</v>
      </c>
      <c r="H347" s="82">
        <v>108.6</v>
      </c>
      <c r="I347" s="81">
        <f t="shared" si="42"/>
        <v>30.510762749999998</v>
      </c>
      <c r="J347" s="82">
        <v>110.5</v>
      </c>
      <c r="K347" s="81">
        <f t="shared" si="43"/>
        <v>33.134688346499999</v>
      </c>
      <c r="L347" s="82">
        <v>108.6</v>
      </c>
    </row>
    <row r="348" spans="1:12" ht="30" customHeight="1">
      <c r="A348" s="79" t="s">
        <v>486</v>
      </c>
      <c r="B348" s="74" t="s">
        <v>1532</v>
      </c>
      <c r="C348" s="80">
        <v>0.44</v>
      </c>
      <c r="D348" s="80">
        <v>5.0999999999999996</v>
      </c>
      <c r="E348" s="81">
        <f t="shared" si="40"/>
        <v>0.54823999999999995</v>
      </c>
      <c r="F348" s="81">
        <v>124.6</v>
      </c>
      <c r="G348" s="81">
        <f t="shared" si="41"/>
        <v>0.59977455999999996</v>
      </c>
      <c r="H348" s="82">
        <v>109.4</v>
      </c>
      <c r="I348" s="81">
        <f t="shared" si="42"/>
        <v>0.65795269231999998</v>
      </c>
      <c r="J348" s="82">
        <v>109.7</v>
      </c>
      <c r="K348" s="81">
        <f t="shared" si="43"/>
        <v>0.71980024539807996</v>
      </c>
      <c r="L348" s="82">
        <v>109.4</v>
      </c>
    </row>
    <row r="349" spans="1:12" ht="18" customHeight="1">
      <c r="A349" s="79" t="s">
        <v>464</v>
      </c>
      <c r="B349" s="74" t="s">
        <v>1532</v>
      </c>
      <c r="C349" s="80">
        <v>11.99</v>
      </c>
      <c r="D349" s="80">
        <v>108.8</v>
      </c>
      <c r="E349" s="81">
        <f t="shared" si="40"/>
        <v>14.807650000000001</v>
      </c>
      <c r="F349" s="81">
        <v>123.5</v>
      </c>
      <c r="G349" s="81">
        <f t="shared" si="41"/>
        <v>16.288415000000001</v>
      </c>
      <c r="H349" s="82">
        <v>110</v>
      </c>
      <c r="I349" s="81">
        <f t="shared" si="42"/>
        <v>17.917256500000001</v>
      </c>
      <c r="J349" s="82">
        <v>110</v>
      </c>
      <c r="K349" s="81">
        <f t="shared" si="43"/>
        <v>19.422306046000003</v>
      </c>
      <c r="L349" s="82">
        <v>108.4</v>
      </c>
    </row>
    <row r="350" spans="1:12" ht="29.25" customHeight="1">
      <c r="A350" s="79" t="s">
        <v>195</v>
      </c>
      <c r="B350" s="74" t="s">
        <v>1532</v>
      </c>
      <c r="C350" s="80">
        <v>1.1499999999999999</v>
      </c>
      <c r="D350" s="80">
        <v>0</v>
      </c>
      <c r="E350" s="81">
        <f t="shared" si="40"/>
        <v>1.4087499999999999</v>
      </c>
      <c r="F350" s="81">
        <v>122.5</v>
      </c>
      <c r="G350" s="81">
        <f t="shared" si="41"/>
        <v>1.55666875</v>
      </c>
      <c r="H350" s="82">
        <v>110.5</v>
      </c>
      <c r="I350" s="81">
        <f t="shared" si="42"/>
        <v>1.7201189687499998</v>
      </c>
      <c r="J350" s="82">
        <v>110.5</v>
      </c>
      <c r="K350" s="81">
        <f t="shared" si="43"/>
        <v>1.8663290810937496</v>
      </c>
      <c r="L350" s="82">
        <v>108.5</v>
      </c>
    </row>
    <row r="351" spans="1:12" ht="18" customHeight="1">
      <c r="A351" s="79" t="s">
        <v>221</v>
      </c>
      <c r="B351" s="74" t="s">
        <v>1532</v>
      </c>
      <c r="C351" s="80">
        <v>113</v>
      </c>
      <c r="D351" s="80">
        <v>155.19999999999999</v>
      </c>
      <c r="E351" s="81">
        <f t="shared" si="40"/>
        <v>142.49299999999999</v>
      </c>
      <c r="F351" s="81">
        <v>126.1</v>
      </c>
      <c r="G351" s="81">
        <f t="shared" si="41"/>
        <v>156.31482099999999</v>
      </c>
      <c r="H351" s="82">
        <v>109.7</v>
      </c>
      <c r="I351" s="81">
        <f t="shared" si="42"/>
        <v>171.47735863700001</v>
      </c>
      <c r="J351" s="82">
        <v>109.7</v>
      </c>
      <c r="K351" s="81">
        <f t="shared" si="43"/>
        <v>188.45361714206302</v>
      </c>
      <c r="L351" s="82">
        <v>109.9</v>
      </c>
    </row>
    <row r="352" spans="1:12" ht="18" customHeight="1">
      <c r="A352" s="79" t="s">
        <v>319</v>
      </c>
      <c r="B352" s="74" t="s">
        <v>1532</v>
      </c>
      <c r="C352" s="80">
        <v>102.5</v>
      </c>
      <c r="D352" s="80">
        <v>156.80000000000001</v>
      </c>
      <c r="E352" s="81">
        <f t="shared" si="40"/>
        <v>127.6125</v>
      </c>
      <c r="F352" s="81">
        <v>124.5</v>
      </c>
      <c r="G352" s="81">
        <f t="shared" si="41"/>
        <v>138.97001250000002</v>
      </c>
      <c r="H352" s="82">
        <v>108.9</v>
      </c>
      <c r="I352" s="81">
        <f t="shared" si="42"/>
        <v>151.33834361250004</v>
      </c>
      <c r="J352" s="82">
        <v>108.9</v>
      </c>
      <c r="K352" s="81">
        <f t="shared" si="43"/>
        <v>166.01816294291254</v>
      </c>
      <c r="L352" s="82">
        <v>109.7</v>
      </c>
    </row>
    <row r="353" spans="1:12" ht="18" customHeight="1">
      <c r="A353" s="79" t="s">
        <v>291</v>
      </c>
      <c r="B353" s="74" t="s">
        <v>1532</v>
      </c>
      <c r="C353" s="80">
        <v>12.82</v>
      </c>
      <c r="D353" s="80">
        <v>154.5</v>
      </c>
      <c r="E353" s="81">
        <f t="shared" si="40"/>
        <v>15.80706</v>
      </c>
      <c r="F353" s="81">
        <v>123.3</v>
      </c>
      <c r="G353" s="81">
        <f t="shared" si="41"/>
        <v>17.16646716</v>
      </c>
      <c r="H353" s="82">
        <v>108.6</v>
      </c>
      <c r="I353" s="81">
        <f t="shared" si="42"/>
        <v>18.642783335759997</v>
      </c>
      <c r="J353" s="82">
        <v>108.6</v>
      </c>
      <c r="K353" s="81">
        <f t="shared" si="43"/>
        <v>20.301991052642638</v>
      </c>
      <c r="L353" s="82">
        <v>108.9</v>
      </c>
    </row>
    <row r="354" spans="1:12" ht="30" customHeight="1">
      <c r="A354" s="79" t="s">
        <v>389</v>
      </c>
      <c r="B354" s="74" t="s">
        <v>1532</v>
      </c>
      <c r="C354" s="80">
        <v>1.9</v>
      </c>
      <c r="D354" s="80">
        <v>0</v>
      </c>
      <c r="E354" s="81">
        <f t="shared" si="40"/>
        <v>2.3882999999999996</v>
      </c>
      <c r="F354" s="81">
        <v>125.7</v>
      </c>
      <c r="G354" s="81">
        <f t="shared" si="41"/>
        <v>2.6128001999999997</v>
      </c>
      <c r="H354" s="82">
        <v>109.4</v>
      </c>
      <c r="I354" s="81">
        <f t="shared" si="42"/>
        <v>2.8584034188</v>
      </c>
      <c r="J354" s="82">
        <v>109.4</v>
      </c>
      <c r="K354" s="81">
        <f t="shared" si="43"/>
        <v>3.1042261128167996</v>
      </c>
      <c r="L354" s="82">
        <v>108.6</v>
      </c>
    </row>
    <row r="355" spans="1:12" ht="18" customHeight="1">
      <c r="A355" s="79" t="s">
        <v>318</v>
      </c>
      <c r="B355" s="74" t="s">
        <v>1532</v>
      </c>
      <c r="C355" s="80">
        <v>11.08</v>
      </c>
      <c r="D355" s="80">
        <v>19.100000000000001</v>
      </c>
      <c r="E355" s="81">
        <f t="shared" si="40"/>
        <v>13.883240000000001</v>
      </c>
      <c r="F355" s="81">
        <v>125.3</v>
      </c>
      <c r="G355" s="81">
        <f t="shared" si="41"/>
        <v>15.271564000000001</v>
      </c>
      <c r="H355" s="82">
        <v>110</v>
      </c>
      <c r="I355" s="81">
        <f t="shared" si="42"/>
        <v>16.798720400000001</v>
      </c>
      <c r="J355" s="82">
        <v>110</v>
      </c>
      <c r="K355" s="81">
        <f t="shared" si="43"/>
        <v>18.377800117600003</v>
      </c>
      <c r="L355" s="82">
        <v>109.4</v>
      </c>
    </row>
    <row r="356" spans="1:12" ht="30" customHeight="1">
      <c r="A356" s="79" t="s">
        <v>431</v>
      </c>
      <c r="B356" s="74" t="s">
        <v>1532</v>
      </c>
      <c r="C356" s="80">
        <v>4.26</v>
      </c>
      <c r="D356" s="80">
        <v>122.4</v>
      </c>
      <c r="E356" s="81">
        <f t="shared" si="40"/>
        <v>5.3548200000000001</v>
      </c>
      <c r="F356" s="81">
        <v>125.7</v>
      </c>
      <c r="G356" s="81">
        <f t="shared" si="41"/>
        <v>5.8153345200000004</v>
      </c>
      <c r="H356" s="82">
        <v>108.6</v>
      </c>
      <c r="I356" s="81">
        <f t="shared" si="42"/>
        <v>6.4259446446000004</v>
      </c>
      <c r="J356" s="82">
        <v>110.5</v>
      </c>
      <c r="K356" s="81">
        <f t="shared" si="43"/>
        <v>6.9978537179694014</v>
      </c>
      <c r="L356" s="82">
        <v>108.9</v>
      </c>
    </row>
    <row r="357" spans="1:12" ht="18" customHeight="1">
      <c r="A357" s="79" t="s">
        <v>412</v>
      </c>
      <c r="B357" s="74" t="s">
        <v>1532</v>
      </c>
      <c r="C357" s="80">
        <v>3.36</v>
      </c>
      <c r="D357" s="80">
        <v>66.5</v>
      </c>
      <c r="E357" s="81">
        <f t="shared" si="40"/>
        <v>4.2100799999999996</v>
      </c>
      <c r="F357" s="81">
        <v>125.3</v>
      </c>
      <c r="G357" s="81">
        <f t="shared" si="41"/>
        <v>4.6058275200000001</v>
      </c>
      <c r="H357" s="82">
        <v>109.4</v>
      </c>
      <c r="I357" s="81">
        <f t="shared" si="42"/>
        <v>5.0664102719999997</v>
      </c>
      <c r="J357" s="82">
        <v>110</v>
      </c>
      <c r="K357" s="81">
        <f t="shared" si="43"/>
        <v>5.5021215553919989</v>
      </c>
      <c r="L357" s="82">
        <v>108.6</v>
      </c>
    </row>
    <row r="358" spans="1:12" ht="18" customHeight="1">
      <c r="A358" s="73" t="s">
        <v>1585</v>
      </c>
      <c r="B358" s="74" t="s">
        <v>1532</v>
      </c>
      <c r="C358" s="75">
        <v>3.63</v>
      </c>
      <c r="D358" s="75">
        <v>148.19999999999999</v>
      </c>
      <c r="E358" s="76">
        <f t="shared" si="40"/>
        <v>4.5229799999999996</v>
      </c>
      <c r="F358" s="76">
        <v>124.6</v>
      </c>
      <c r="G358" s="76">
        <f t="shared" si="41"/>
        <v>4.9978928999999992</v>
      </c>
      <c r="H358" s="78">
        <v>110.5</v>
      </c>
      <c r="I358" s="76">
        <f t="shared" si="42"/>
        <v>5.4826885112999992</v>
      </c>
      <c r="J358" s="78">
        <v>109.7</v>
      </c>
      <c r="K358" s="76">
        <f t="shared" si="43"/>
        <v>6.0309573624299988</v>
      </c>
      <c r="L358" s="78">
        <v>110</v>
      </c>
    </row>
    <row r="359" spans="1:12" ht="30" customHeight="1">
      <c r="A359" s="79" t="s">
        <v>390</v>
      </c>
      <c r="B359" s="74" t="s">
        <v>1532</v>
      </c>
      <c r="C359" s="80">
        <v>3.63</v>
      </c>
      <c r="D359" s="80">
        <v>148.19999999999999</v>
      </c>
      <c r="E359" s="81">
        <f t="shared" si="40"/>
        <v>4.5229799999999996</v>
      </c>
      <c r="F359" s="81">
        <v>124.6</v>
      </c>
      <c r="G359" s="81">
        <f t="shared" si="41"/>
        <v>4.9978928999999992</v>
      </c>
      <c r="H359" s="82">
        <v>110.5</v>
      </c>
      <c r="I359" s="81">
        <f t="shared" si="42"/>
        <v>5.4826885112999992</v>
      </c>
      <c r="J359" s="82">
        <v>109.7</v>
      </c>
      <c r="K359" s="81">
        <f t="shared" si="43"/>
        <v>6.0309573624299988</v>
      </c>
      <c r="L359" s="82">
        <v>110</v>
      </c>
    </row>
    <row r="360" spans="1:12" ht="18" customHeight="1">
      <c r="A360" s="73" t="s">
        <v>1586</v>
      </c>
      <c r="B360" s="74" t="s">
        <v>1532</v>
      </c>
      <c r="C360" s="75">
        <v>29.53</v>
      </c>
      <c r="D360" s="75">
        <v>289.5</v>
      </c>
      <c r="E360" s="76">
        <v>36.174250000000001</v>
      </c>
      <c r="F360" s="76">
        <v>122.5</v>
      </c>
      <c r="G360" s="76">
        <v>39.393758249999998</v>
      </c>
      <c r="H360" s="78">
        <v>108.9</v>
      </c>
      <c r="I360" s="76">
        <v>42.781621459499995</v>
      </c>
      <c r="J360" s="78">
        <v>108.6</v>
      </c>
      <c r="K360" s="76">
        <v>46.931438741071496</v>
      </c>
      <c r="L360" s="78">
        <v>109.7</v>
      </c>
    </row>
    <row r="361" spans="1:12" ht="18" customHeight="1">
      <c r="A361" s="79" t="s">
        <v>222</v>
      </c>
      <c r="B361" s="74" t="s">
        <v>1532</v>
      </c>
      <c r="C361" s="80">
        <v>29.53</v>
      </c>
      <c r="D361" s="80">
        <v>289.5</v>
      </c>
      <c r="E361" s="81">
        <f t="shared" si="40"/>
        <v>36.174250000000001</v>
      </c>
      <c r="F361" s="81">
        <v>122.5</v>
      </c>
      <c r="G361" s="81">
        <f t="shared" si="41"/>
        <v>39.393758249999998</v>
      </c>
      <c r="H361" s="82">
        <v>108.9</v>
      </c>
      <c r="I361" s="81">
        <f t="shared" si="42"/>
        <v>42.781621459499995</v>
      </c>
      <c r="J361" s="82">
        <v>108.6</v>
      </c>
      <c r="K361" s="81">
        <f t="shared" si="43"/>
        <v>46.931438741071496</v>
      </c>
      <c r="L361" s="82">
        <v>109.7</v>
      </c>
    </row>
    <row r="362" spans="1:12" ht="43.5" customHeight="1">
      <c r="A362" s="73" t="s">
        <v>1587</v>
      </c>
      <c r="B362" s="74" t="s">
        <v>1532</v>
      </c>
      <c r="C362" s="75">
        <v>168.85</v>
      </c>
      <c r="D362" s="75">
        <v>143.80000000000001</v>
      </c>
      <c r="E362" s="76">
        <f>SUM(E363:E367)</f>
        <v>209.99800999999997</v>
      </c>
      <c r="F362" s="76">
        <f>E362/C362*100</f>
        <v>124.36956470239858</v>
      </c>
      <c r="G362" s="76">
        <f>SUM(G363:G367)</f>
        <v>230.08383053999998</v>
      </c>
      <c r="H362" s="78">
        <f>G362/E362*100</f>
        <v>109.56476708517383</v>
      </c>
      <c r="I362" s="76">
        <f>SUM(I363:I367)</f>
        <v>252.93181727737996</v>
      </c>
      <c r="J362" s="78">
        <f>I362/G362*100</f>
        <v>109.93028787975079</v>
      </c>
      <c r="K362" s="76">
        <f>SUM(K363:K367)</f>
        <v>276.19388361176118</v>
      </c>
      <c r="L362" s="78">
        <f>K362/I362*100</f>
        <v>109.19697117775841</v>
      </c>
    </row>
    <row r="363" spans="1:12" ht="43.5" customHeight="1">
      <c r="A363" s="79" t="s">
        <v>193</v>
      </c>
      <c r="B363" s="74" t="s">
        <v>1532</v>
      </c>
      <c r="C363" s="80">
        <v>15.9</v>
      </c>
      <c r="D363" s="80">
        <v>41.1</v>
      </c>
      <c r="E363" s="81">
        <f t="shared" si="40"/>
        <v>19.875</v>
      </c>
      <c r="F363" s="81">
        <v>125</v>
      </c>
      <c r="G363" s="81">
        <f t="shared" si="41"/>
        <v>21.584249999999997</v>
      </c>
      <c r="H363" s="82">
        <v>108.6</v>
      </c>
      <c r="I363" s="81">
        <f t="shared" si="42"/>
        <v>23.850596249999999</v>
      </c>
      <c r="J363" s="82">
        <v>110.5</v>
      </c>
      <c r="K363" s="81">
        <f t="shared" si="43"/>
        <v>25.901747527499996</v>
      </c>
      <c r="L363" s="82">
        <v>108.6</v>
      </c>
    </row>
    <row r="364" spans="1:12" ht="18" customHeight="1">
      <c r="A364" s="79" t="s">
        <v>221</v>
      </c>
      <c r="B364" s="74" t="s">
        <v>1532</v>
      </c>
      <c r="C364" s="80">
        <v>103.96</v>
      </c>
      <c r="D364" s="80">
        <v>275.7</v>
      </c>
      <c r="E364" s="81">
        <f t="shared" si="40"/>
        <v>129.53415999999999</v>
      </c>
      <c r="F364" s="81">
        <v>124.6</v>
      </c>
      <c r="G364" s="81">
        <f t="shared" si="41"/>
        <v>141.71037103999998</v>
      </c>
      <c r="H364" s="82">
        <v>109.4</v>
      </c>
      <c r="I364" s="81">
        <f t="shared" si="42"/>
        <v>155.45627703087999</v>
      </c>
      <c r="J364" s="82">
        <v>109.7</v>
      </c>
      <c r="K364" s="81">
        <f t="shared" si="43"/>
        <v>170.06916707178272</v>
      </c>
      <c r="L364" s="82">
        <v>109.4</v>
      </c>
    </row>
    <row r="365" spans="1:12" ht="18" customHeight="1">
      <c r="A365" s="79" t="s">
        <v>318</v>
      </c>
      <c r="B365" s="74" t="s">
        <v>1532</v>
      </c>
      <c r="C365" s="80">
        <v>0.01</v>
      </c>
      <c r="D365" s="80">
        <v>0.3</v>
      </c>
      <c r="E365" s="81">
        <f t="shared" si="40"/>
        <v>1.2350000000000002E-2</v>
      </c>
      <c r="F365" s="81">
        <v>123.5</v>
      </c>
      <c r="G365" s="81">
        <f t="shared" si="41"/>
        <v>1.3585000000000003E-2</v>
      </c>
      <c r="H365" s="82">
        <v>110</v>
      </c>
      <c r="I365" s="81">
        <f t="shared" si="42"/>
        <v>1.4943500000000004E-2</v>
      </c>
      <c r="J365" s="82">
        <v>110</v>
      </c>
      <c r="K365" s="81">
        <f t="shared" si="43"/>
        <v>1.6198754000000003E-2</v>
      </c>
      <c r="L365" s="82">
        <v>108.4</v>
      </c>
    </row>
    <row r="366" spans="1:12" ht="18" customHeight="1">
      <c r="A366" s="79" t="s">
        <v>222</v>
      </c>
      <c r="B366" s="74" t="s">
        <v>1532</v>
      </c>
      <c r="C366" s="80">
        <v>32.979999999999997</v>
      </c>
      <c r="D366" s="80">
        <v>174.5</v>
      </c>
      <c r="E366" s="81">
        <f t="shared" si="40"/>
        <v>40.400499999999994</v>
      </c>
      <c r="F366" s="81">
        <v>122.5</v>
      </c>
      <c r="G366" s="81">
        <f t="shared" si="41"/>
        <v>44.642552499999994</v>
      </c>
      <c r="H366" s="82">
        <v>110.5</v>
      </c>
      <c r="I366" s="81">
        <f t="shared" si="42"/>
        <v>49.330020512499999</v>
      </c>
      <c r="J366" s="82">
        <v>110.5</v>
      </c>
      <c r="K366" s="81">
        <f t="shared" si="43"/>
        <v>53.523072256062498</v>
      </c>
      <c r="L366" s="82">
        <v>108.5</v>
      </c>
    </row>
    <row r="367" spans="1:12" ht="18" customHeight="1">
      <c r="A367" s="79" t="s">
        <v>319</v>
      </c>
      <c r="B367" s="74" t="s">
        <v>1532</v>
      </c>
      <c r="C367" s="80">
        <v>16</v>
      </c>
      <c r="D367" s="80">
        <v>84.3</v>
      </c>
      <c r="E367" s="81">
        <f t="shared" si="40"/>
        <v>20.175999999999998</v>
      </c>
      <c r="F367" s="81">
        <v>126.1</v>
      </c>
      <c r="G367" s="81">
        <f t="shared" si="41"/>
        <v>22.133071999999999</v>
      </c>
      <c r="H367" s="82">
        <v>109.7</v>
      </c>
      <c r="I367" s="81">
        <f t="shared" si="42"/>
        <v>24.279979983999997</v>
      </c>
      <c r="J367" s="82">
        <v>109.7</v>
      </c>
      <c r="K367" s="81">
        <f t="shared" si="43"/>
        <v>26.683698002415998</v>
      </c>
      <c r="L367" s="82">
        <v>109.9</v>
      </c>
    </row>
    <row r="368" spans="1:12" ht="43.5" customHeight="1">
      <c r="A368" s="73" t="s">
        <v>1588</v>
      </c>
      <c r="B368" s="74" t="s">
        <v>1532</v>
      </c>
      <c r="C368" s="75">
        <v>1232.4099999999999</v>
      </c>
      <c r="D368" s="75">
        <v>105.6</v>
      </c>
      <c r="E368" s="76">
        <f>SUM(E369:E389)</f>
        <v>1532.7975099999999</v>
      </c>
      <c r="F368" s="76">
        <f>E368/C368*100</f>
        <v>124.373991609935</v>
      </c>
      <c r="G368" s="76">
        <f>SUM(G369:G389)</f>
        <v>1676.6323996899998</v>
      </c>
      <c r="H368" s="78">
        <f>G368/E368*100</f>
        <v>109.38381545844238</v>
      </c>
      <c r="I368" s="76">
        <f>SUM(I369:I389)</f>
        <v>1836.0939490524797</v>
      </c>
      <c r="J368" s="78">
        <f>I368/G368*100</f>
        <v>109.51082356466233</v>
      </c>
      <c r="K368" s="76">
        <f>SUM(K369:K389)</f>
        <v>2007.0335246269478</v>
      </c>
      <c r="L368" s="78">
        <f>K368/I368*100</f>
        <v>109.30995800420136</v>
      </c>
    </row>
    <row r="369" spans="1:12" ht="44.25" customHeight="1">
      <c r="A369" s="79" t="s">
        <v>190</v>
      </c>
      <c r="B369" s="74" t="s">
        <v>1532</v>
      </c>
      <c r="C369" s="80">
        <v>169</v>
      </c>
      <c r="D369" s="80">
        <v>102.4</v>
      </c>
      <c r="E369" s="81">
        <f t="shared" si="40"/>
        <v>208.37700000000001</v>
      </c>
      <c r="F369" s="81">
        <v>123.3</v>
      </c>
      <c r="G369" s="81">
        <f t="shared" si="41"/>
        <v>226.29742200000001</v>
      </c>
      <c r="H369" s="82">
        <v>108.6</v>
      </c>
      <c r="I369" s="81">
        <f t="shared" si="42"/>
        <v>245.759000292</v>
      </c>
      <c r="J369" s="82">
        <v>108.6</v>
      </c>
      <c r="K369" s="81">
        <f t="shared" si="43"/>
        <v>267.631551317988</v>
      </c>
      <c r="L369" s="82">
        <v>108.9</v>
      </c>
    </row>
    <row r="370" spans="1:12" ht="43.5" customHeight="1">
      <c r="A370" s="79" t="s">
        <v>184</v>
      </c>
      <c r="B370" s="74" t="s">
        <v>1532</v>
      </c>
      <c r="C370" s="80">
        <v>62.5</v>
      </c>
      <c r="D370" s="80">
        <v>35.1</v>
      </c>
      <c r="E370" s="81">
        <f t="shared" si="40"/>
        <v>78.5625</v>
      </c>
      <c r="F370" s="81">
        <v>125.7</v>
      </c>
      <c r="G370" s="81">
        <f t="shared" si="41"/>
        <v>85.947375000000008</v>
      </c>
      <c r="H370" s="82">
        <v>109.4</v>
      </c>
      <c r="I370" s="81">
        <f t="shared" si="42"/>
        <v>94.026428250000009</v>
      </c>
      <c r="J370" s="82">
        <v>109.4</v>
      </c>
      <c r="K370" s="81">
        <f t="shared" si="43"/>
        <v>102.1127010795</v>
      </c>
      <c r="L370" s="82">
        <v>108.6</v>
      </c>
    </row>
    <row r="371" spans="1:12" ht="18" customHeight="1">
      <c r="A371" s="79" t="s">
        <v>319</v>
      </c>
      <c r="B371" s="74" t="s">
        <v>1532</v>
      </c>
      <c r="C371" s="80">
        <v>18.28</v>
      </c>
      <c r="D371" s="80">
        <v>0</v>
      </c>
      <c r="E371" s="81">
        <f t="shared" si="40"/>
        <v>22.90484</v>
      </c>
      <c r="F371" s="81">
        <v>125.3</v>
      </c>
      <c r="G371" s="81">
        <f t="shared" si="41"/>
        <v>25.195323999999999</v>
      </c>
      <c r="H371" s="82">
        <v>110</v>
      </c>
      <c r="I371" s="81">
        <f t="shared" si="42"/>
        <v>27.714856399999999</v>
      </c>
      <c r="J371" s="82">
        <v>110</v>
      </c>
      <c r="K371" s="81">
        <f t="shared" si="43"/>
        <v>30.3200529016</v>
      </c>
      <c r="L371" s="82">
        <v>109.4</v>
      </c>
    </row>
    <row r="372" spans="1:12" ht="30" customHeight="1">
      <c r="A372" s="79" t="s">
        <v>482</v>
      </c>
      <c r="B372" s="74" t="s">
        <v>1532</v>
      </c>
      <c r="C372" s="80">
        <v>8.01</v>
      </c>
      <c r="D372" s="80">
        <v>279.10000000000002</v>
      </c>
      <c r="E372" s="81">
        <f t="shared" si="40"/>
        <v>10.068569999999999</v>
      </c>
      <c r="F372" s="81">
        <v>125.7</v>
      </c>
      <c r="G372" s="81">
        <f t="shared" si="41"/>
        <v>10.93446702</v>
      </c>
      <c r="H372" s="82">
        <v>108.6</v>
      </c>
      <c r="I372" s="81">
        <f t="shared" si="42"/>
        <v>12.0825860571</v>
      </c>
      <c r="J372" s="82">
        <v>110.5</v>
      </c>
      <c r="K372" s="81">
        <f t="shared" si="43"/>
        <v>13.157936216181902</v>
      </c>
      <c r="L372" s="82">
        <v>108.9</v>
      </c>
    </row>
    <row r="373" spans="1:12" ht="18" customHeight="1">
      <c r="A373" s="79" t="s">
        <v>412</v>
      </c>
      <c r="B373" s="74" t="s">
        <v>1532</v>
      </c>
      <c r="C373" s="80">
        <v>0.9</v>
      </c>
      <c r="D373" s="80">
        <v>0</v>
      </c>
      <c r="E373" s="81">
        <f t="shared" si="40"/>
        <v>1.1276999999999999</v>
      </c>
      <c r="F373" s="81">
        <v>125.3</v>
      </c>
      <c r="G373" s="81">
        <f t="shared" si="41"/>
        <v>1.2337038</v>
      </c>
      <c r="H373" s="82">
        <v>109.4</v>
      </c>
      <c r="I373" s="81">
        <f t="shared" si="42"/>
        <v>1.3570741799999999</v>
      </c>
      <c r="J373" s="82">
        <v>110</v>
      </c>
      <c r="K373" s="81">
        <f t="shared" si="43"/>
        <v>1.4737825594799998</v>
      </c>
      <c r="L373" s="82">
        <v>108.6</v>
      </c>
    </row>
    <row r="374" spans="1:12" ht="29.25" customHeight="1">
      <c r="A374" s="79" t="s">
        <v>455</v>
      </c>
      <c r="B374" s="74" t="s">
        <v>1532</v>
      </c>
      <c r="C374" s="80">
        <v>64.06</v>
      </c>
      <c r="D374" s="80">
        <v>129.80000000000001</v>
      </c>
      <c r="E374" s="81">
        <f t="shared" si="40"/>
        <v>80.075000000000003</v>
      </c>
      <c r="F374" s="81">
        <v>125</v>
      </c>
      <c r="G374" s="81">
        <f t="shared" si="41"/>
        <v>88.082499999999996</v>
      </c>
      <c r="H374" s="82">
        <v>110</v>
      </c>
      <c r="I374" s="81">
        <f t="shared" si="42"/>
        <v>97.331162499999991</v>
      </c>
      <c r="J374" s="82">
        <v>110.5</v>
      </c>
      <c r="K374" s="81">
        <f t="shared" si="43"/>
        <v>106.48029177499998</v>
      </c>
      <c r="L374" s="82">
        <v>109.4</v>
      </c>
    </row>
    <row r="375" spans="1:12" ht="44.25" customHeight="1">
      <c r="A375" s="79" t="s">
        <v>193</v>
      </c>
      <c r="B375" s="74" t="s">
        <v>1532</v>
      </c>
      <c r="C375" s="80">
        <v>45</v>
      </c>
      <c r="D375" s="80">
        <v>135.5</v>
      </c>
      <c r="E375" s="81">
        <f t="shared" si="40"/>
        <v>56.07</v>
      </c>
      <c r="F375" s="81">
        <v>124.6</v>
      </c>
      <c r="G375" s="81">
        <f t="shared" si="41"/>
        <v>61.957349999999998</v>
      </c>
      <c r="H375" s="82">
        <v>110.5</v>
      </c>
      <c r="I375" s="81">
        <f t="shared" si="42"/>
        <v>67.967212950000004</v>
      </c>
      <c r="J375" s="82">
        <v>109.7</v>
      </c>
      <c r="K375" s="81">
        <f t="shared" si="43"/>
        <v>74.763934245000002</v>
      </c>
      <c r="L375" s="82">
        <v>110</v>
      </c>
    </row>
    <row r="376" spans="1:12" ht="18" customHeight="1">
      <c r="A376" s="79" t="s">
        <v>454</v>
      </c>
      <c r="B376" s="74" t="s">
        <v>1532</v>
      </c>
      <c r="C376" s="80">
        <v>102.07</v>
      </c>
      <c r="D376" s="80">
        <v>276.5</v>
      </c>
      <c r="E376" s="81">
        <f t="shared" si="40"/>
        <v>125.03574999999999</v>
      </c>
      <c r="F376" s="81">
        <v>122.5</v>
      </c>
      <c r="G376" s="81">
        <f t="shared" si="41"/>
        <v>136.16393174999999</v>
      </c>
      <c r="H376" s="82">
        <v>108.9</v>
      </c>
      <c r="I376" s="81">
        <f t="shared" si="42"/>
        <v>147.87402988049999</v>
      </c>
      <c r="J376" s="82">
        <v>108.6</v>
      </c>
      <c r="K376" s="81">
        <f t="shared" si="43"/>
        <v>162.2178107789085</v>
      </c>
      <c r="L376" s="82">
        <v>109.7</v>
      </c>
    </row>
    <row r="377" spans="1:12" ht="29.25" customHeight="1">
      <c r="A377" s="79" t="s">
        <v>457</v>
      </c>
      <c r="B377" s="74" t="s">
        <v>1532</v>
      </c>
      <c r="C377" s="80">
        <v>7.96</v>
      </c>
      <c r="D377" s="80">
        <v>29</v>
      </c>
      <c r="E377" s="81">
        <f t="shared" si="40"/>
        <v>10.037559999999999</v>
      </c>
      <c r="F377" s="81">
        <v>126.1</v>
      </c>
      <c r="G377" s="81">
        <f t="shared" si="41"/>
        <v>10.90079016</v>
      </c>
      <c r="H377" s="82">
        <v>108.6</v>
      </c>
      <c r="I377" s="81">
        <f t="shared" si="42"/>
        <v>11.92546443504</v>
      </c>
      <c r="J377" s="82">
        <v>109.4</v>
      </c>
      <c r="K377" s="81">
        <f t="shared" si="43"/>
        <v>12.98683076975856</v>
      </c>
      <c r="L377" s="82">
        <v>108.9</v>
      </c>
    </row>
    <row r="378" spans="1:12" ht="18" customHeight="1">
      <c r="A378" s="79" t="s">
        <v>200</v>
      </c>
      <c r="B378" s="74" t="s">
        <v>1532</v>
      </c>
      <c r="C378" s="80">
        <v>23.71</v>
      </c>
      <c r="D378" s="80">
        <v>0</v>
      </c>
      <c r="E378" s="81">
        <f t="shared" si="40"/>
        <v>29.637499999999999</v>
      </c>
      <c r="F378" s="81">
        <v>125</v>
      </c>
      <c r="G378" s="81">
        <f t="shared" si="41"/>
        <v>32.186324999999997</v>
      </c>
      <c r="H378" s="82">
        <v>108.6</v>
      </c>
      <c r="I378" s="81">
        <f t="shared" si="42"/>
        <v>35.565889124999991</v>
      </c>
      <c r="J378" s="82">
        <v>110.5</v>
      </c>
      <c r="K378" s="81">
        <f t="shared" si="43"/>
        <v>38.624555589749988</v>
      </c>
      <c r="L378" s="82">
        <v>108.6</v>
      </c>
    </row>
    <row r="379" spans="1:12" ht="18" customHeight="1">
      <c r="A379" s="79" t="s">
        <v>499</v>
      </c>
      <c r="B379" s="74" t="s">
        <v>1532</v>
      </c>
      <c r="C379" s="80">
        <v>536.79999999999995</v>
      </c>
      <c r="D379" s="80">
        <v>112.6</v>
      </c>
      <c r="E379" s="81">
        <f t="shared" si="40"/>
        <v>668.85279999999989</v>
      </c>
      <c r="F379" s="81">
        <v>124.6</v>
      </c>
      <c r="G379" s="81">
        <f t="shared" si="41"/>
        <v>731.72496319999993</v>
      </c>
      <c r="H379" s="82">
        <v>109.4</v>
      </c>
      <c r="I379" s="81">
        <f t="shared" si="42"/>
        <v>802.70228463039996</v>
      </c>
      <c r="J379" s="82">
        <v>109.7</v>
      </c>
      <c r="K379" s="81">
        <f t="shared" si="43"/>
        <v>878.15629938565758</v>
      </c>
      <c r="L379" s="82">
        <v>109.4</v>
      </c>
    </row>
    <row r="380" spans="1:12" ht="30" customHeight="1">
      <c r="A380" s="79" t="s">
        <v>426</v>
      </c>
      <c r="B380" s="74" t="s">
        <v>1532</v>
      </c>
      <c r="C380" s="80">
        <v>5.6</v>
      </c>
      <c r="D380" s="80">
        <v>169.7</v>
      </c>
      <c r="E380" s="81">
        <f t="shared" si="40"/>
        <v>6.9159999999999995</v>
      </c>
      <c r="F380" s="81">
        <v>123.5</v>
      </c>
      <c r="G380" s="81">
        <f t="shared" si="41"/>
        <v>7.6075999999999997</v>
      </c>
      <c r="H380" s="82">
        <v>110</v>
      </c>
      <c r="I380" s="81">
        <f t="shared" si="42"/>
        <v>8.3683600000000009</v>
      </c>
      <c r="J380" s="82">
        <v>110</v>
      </c>
      <c r="K380" s="81">
        <f t="shared" si="43"/>
        <v>9.0713022400000014</v>
      </c>
      <c r="L380" s="82">
        <v>108.4</v>
      </c>
    </row>
    <row r="381" spans="1:12" ht="30" customHeight="1">
      <c r="A381" s="79" t="s">
        <v>302</v>
      </c>
      <c r="B381" s="74" t="s">
        <v>1532</v>
      </c>
      <c r="C381" s="80">
        <v>14.9</v>
      </c>
      <c r="D381" s="80">
        <v>124.6</v>
      </c>
      <c r="E381" s="81">
        <f t="shared" si="40"/>
        <v>18.252500000000001</v>
      </c>
      <c r="F381" s="81">
        <v>122.5</v>
      </c>
      <c r="G381" s="81">
        <f t="shared" si="41"/>
        <v>20.169012500000001</v>
      </c>
      <c r="H381" s="82">
        <v>110.5</v>
      </c>
      <c r="I381" s="81">
        <f t="shared" si="42"/>
        <v>22.2867588125</v>
      </c>
      <c r="J381" s="82">
        <v>110.5</v>
      </c>
      <c r="K381" s="81">
        <f t="shared" si="43"/>
        <v>24.181133311562498</v>
      </c>
      <c r="L381" s="82">
        <v>108.5</v>
      </c>
    </row>
    <row r="382" spans="1:12" ht="43.5" customHeight="1">
      <c r="A382" s="79" t="s">
        <v>176</v>
      </c>
      <c r="B382" s="74" t="s">
        <v>1532</v>
      </c>
      <c r="C382" s="80">
        <v>4.3</v>
      </c>
      <c r="D382" s="80">
        <v>0</v>
      </c>
      <c r="E382" s="81">
        <f t="shared" si="40"/>
        <v>5.422299999999999</v>
      </c>
      <c r="F382" s="81">
        <v>126.1</v>
      </c>
      <c r="G382" s="81">
        <f t="shared" si="41"/>
        <v>5.9482630999999992</v>
      </c>
      <c r="H382" s="82">
        <v>109.7</v>
      </c>
      <c r="I382" s="81">
        <f t="shared" si="42"/>
        <v>6.5252446206999988</v>
      </c>
      <c r="J382" s="82">
        <v>109.7</v>
      </c>
      <c r="K382" s="81">
        <f t="shared" si="43"/>
        <v>7.1712438381492998</v>
      </c>
      <c r="L382" s="82">
        <v>109.9</v>
      </c>
    </row>
    <row r="383" spans="1:12" ht="43.5" customHeight="1">
      <c r="A383" s="79" t="s">
        <v>179</v>
      </c>
      <c r="B383" s="74" t="s">
        <v>1532</v>
      </c>
      <c r="C383" s="80">
        <v>10.5</v>
      </c>
      <c r="D383" s="80">
        <v>16.100000000000001</v>
      </c>
      <c r="E383" s="81">
        <f t="shared" ref="E383:E446" si="44">C383*F383/100</f>
        <v>13.0725</v>
      </c>
      <c r="F383" s="81">
        <v>124.5</v>
      </c>
      <c r="G383" s="81">
        <f t="shared" ref="G383:G446" si="45">E383*H383/100</f>
        <v>14.235952500000002</v>
      </c>
      <c r="H383" s="82">
        <v>108.9</v>
      </c>
      <c r="I383" s="81">
        <f t="shared" ref="I383:I446" si="46">G383*J383/100</f>
        <v>15.502952272500002</v>
      </c>
      <c r="J383" s="82">
        <v>108.9</v>
      </c>
      <c r="K383" s="81">
        <f t="shared" ref="K383:K446" si="47">I383*L383/100</f>
        <v>17.006738642932504</v>
      </c>
      <c r="L383" s="82">
        <v>109.7</v>
      </c>
    </row>
    <row r="384" spans="1:12" ht="43.5" customHeight="1">
      <c r="A384" s="79" t="s">
        <v>188</v>
      </c>
      <c r="B384" s="74" t="s">
        <v>1532</v>
      </c>
      <c r="C384" s="80">
        <v>11.7</v>
      </c>
      <c r="D384" s="80">
        <v>180</v>
      </c>
      <c r="E384" s="81">
        <f t="shared" si="44"/>
        <v>14.426099999999998</v>
      </c>
      <c r="F384" s="81">
        <v>123.3</v>
      </c>
      <c r="G384" s="81">
        <f t="shared" si="45"/>
        <v>15.666744599999998</v>
      </c>
      <c r="H384" s="82">
        <v>108.6</v>
      </c>
      <c r="I384" s="81">
        <f t="shared" si="46"/>
        <v>17.014084635599996</v>
      </c>
      <c r="J384" s="82">
        <v>108.6</v>
      </c>
      <c r="K384" s="81">
        <f t="shared" si="47"/>
        <v>18.528338168168396</v>
      </c>
      <c r="L384" s="82">
        <v>108.9</v>
      </c>
    </row>
    <row r="385" spans="1:12" ht="44.25" customHeight="1">
      <c r="A385" s="79" t="s">
        <v>192</v>
      </c>
      <c r="B385" s="74" t="s">
        <v>1532</v>
      </c>
      <c r="C385" s="80">
        <v>38.32</v>
      </c>
      <c r="D385" s="80">
        <v>0</v>
      </c>
      <c r="E385" s="81">
        <f t="shared" si="44"/>
        <v>48.168240000000004</v>
      </c>
      <c r="F385" s="81">
        <v>125.7</v>
      </c>
      <c r="G385" s="81">
        <f t="shared" si="45"/>
        <v>52.696054560000015</v>
      </c>
      <c r="H385" s="82">
        <v>109.4</v>
      </c>
      <c r="I385" s="81">
        <f t="shared" si="46"/>
        <v>57.649483688640018</v>
      </c>
      <c r="J385" s="82">
        <v>109.4</v>
      </c>
      <c r="K385" s="81">
        <f t="shared" si="47"/>
        <v>62.607339285863056</v>
      </c>
      <c r="L385" s="82">
        <v>108.6</v>
      </c>
    </row>
    <row r="386" spans="1:12" ht="43.5" customHeight="1">
      <c r="A386" s="79" t="s">
        <v>187</v>
      </c>
      <c r="B386" s="74" t="s">
        <v>1532</v>
      </c>
      <c r="C386" s="80">
        <v>12.3</v>
      </c>
      <c r="D386" s="80">
        <v>232.1</v>
      </c>
      <c r="E386" s="81">
        <f t="shared" si="44"/>
        <v>15.411900000000001</v>
      </c>
      <c r="F386" s="81">
        <v>125.3</v>
      </c>
      <c r="G386" s="81">
        <f t="shared" si="45"/>
        <v>16.953090000000003</v>
      </c>
      <c r="H386" s="82">
        <v>110</v>
      </c>
      <c r="I386" s="81">
        <f t="shared" si="46"/>
        <v>18.648399000000005</v>
      </c>
      <c r="J386" s="82">
        <v>110</v>
      </c>
      <c r="K386" s="81">
        <f t="shared" si="47"/>
        <v>20.401348506000005</v>
      </c>
      <c r="L386" s="82">
        <v>109.4</v>
      </c>
    </row>
    <row r="387" spans="1:12" ht="30" customHeight="1">
      <c r="A387" s="79" t="s">
        <v>481</v>
      </c>
      <c r="B387" s="74" t="s">
        <v>1532</v>
      </c>
      <c r="C387" s="80">
        <v>10.25</v>
      </c>
      <c r="D387" s="80">
        <v>132.30000000000001</v>
      </c>
      <c r="E387" s="81">
        <f t="shared" si="44"/>
        <v>12.88425</v>
      </c>
      <c r="F387" s="81">
        <v>125.7</v>
      </c>
      <c r="G387" s="81">
        <f t="shared" si="45"/>
        <v>13.992295499999997</v>
      </c>
      <c r="H387" s="82">
        <v>108.6</v>
      </c>
      <c r="I387" s="81">
        <f t="shared" si="46"/>
        <v>15.461486527499996</v>
      </c>
      <c r="J387" s="82">
        <v>110.5</v>
      </c>
      <c r="K387" s="81">
        <f t="shared" si="47"/>
        <v>16.837558828447499</v>
      </c>
      <c r="L387" s="82">
        <v>108.9</v>
      </c>
    </row>
    <row r="388" spans="1:12" ht="30" customHeight="1">
      <c r="A388" s="79" t="s">
        <v>351</v>
      </c>
      <c r="B388" s="74" t="s">
        <v>1532</v>
      </c>
      <c r="C388" s="80">
        <v>6.75</v>
      </c>
      <c r="D388" s="80">
        <v>0</v>
      </c>
      <c r="E388" s="81">
        <f t="shared" si="44"/>
        <v>8.4375</v>
      </c>
      <c r="F388" s="81">
        <v>125</v>
      </c>
      <c r="G388" s="81">
        <f t="shared" si="45"/>
        <v>9.28125</v>
      </c>
      <c r="H388" s="82">
        <v>110</v>
      </c>
      <c r="I388" s="81">
        <f t="shared" si="46"/>
        <v>10.25578125</v>
      </c>
      <c r="J388" s="82">
        <v>110.5</v>
      </c>
      <c r="K388" s="81">
        <f t="shared" si="47"/>
        <v>11.219824687499999</v>
      </c>
      <c r="L388" s="82">
        <v>109.4</v>
      </c>
    </row>
    <row r="389" spans="1:12" ht="29.25" customHeight="1">
      <c r="A389" s="79" t="s">
        <v>248</v>
      </c>
      <c r="B389" s="74" t="s">
        <v>1532</v>
      </c>
      <c r="C389" s="80">
        <v>79.5</v>
      </c>
      <c r="D389" s="80">
        <v>102.6</v>
      </c>
      <c r="E389" s="81">
        <f t="shared" si="44"/>
        <v>99.056999999999988</v>
      </c>
      <c r="F389" s="81">
        <v>124.6</v>
      </c>
      <c r="G389" s="81">
        <f t="shared" si="45"/>
        <v>109.45798499999999</v>
      </c>
      <c r="H389" s="82">
        <v>110.5</v>
      </c>
      <c r="I389" s="81">
        <f t="shared" si="46"/>
        <v>120.075409545</v>
      </c>
      <c r="J389" s="82">
        <v>109.7</v>
      </c>
      <c r="K389" s="81">
        <f t="shared" si="47"/>
        <v>132.08295049950001</v>
      </c>
      <c r="L389" s="82">
        <v>110</v>
      </c>
    </row>
    <row r="390" spans="1:12" ht="51" customHeight="1">
      <c r="A390" s="73" t="s">
        <v>1589</v>
      </c>
      <c r="B390" s="74" t="s">
        <v>1590</v>
      </c>
      <c r="C390" s="75">
        <v>42693.17</v>
      </c>
      <c r="D390" s="75">
        <v>87.8</v>
      </c>
      <c r="E390" s="76">
        <f>SUM(E391:E417)</f>
        <v>53372.615430000005</v>
      </c>
      <c r="F390" s="76">
        <f>E390/C390*100</f>
        <v>125.0144119773725</v>
      </c>
      <c r="G390" s="76">
        <f>SUM(G391:G417)</f>
        <v>58512.979789810001</v>
      </c>
      <c r="H390" s="78">
        <f>G390/E390*100</f>
        <v>109.6310894986058</v>
      </c>
      <c r="I390" s="76">
        <f>SUM(I391:I417)</f>
        <v>64171.40279841148</v>
      </c>
      <c r="J390" s="78">
        <f>I390/G390*100</f>
        <v>109.67037233264763</v>
      </c>
      <c r="K390" s="76">
        <f>SUM(K391:K417)</f>
        <v>69989.686705071275</v>
      </c>
      <c r="L390" s="78">
        <f>K390/I390*100</f>
        <v>109.06678622086132</v>
      </c>
    </row>
    <row r="391" spans="1:12" ht="51" customHeight="1">
      <c r="A391" s="79" t="s">
        <v>279</v>
      </c>
      <c r="B391" s="74" t="s">
        <v>1590</v>
      </c>
      <c r="C391" s="80">
        <v>5.41</v>
      </c>
      <c r="D391" s="80">
        <v>305.60000000000002</v>
      </c>
      <c r="E391" s="81">
        <f t="shared" si="44"/>
        <v>6.6272500000000001</v>
      </c>
      <c r="F391" s="81">
        <v>122.5</v>
      </c>
      <c r="G391" s="81">
        <f t="shared" si="45"/>
        <v>7.2170752500000006</v>
      </c>
      <c r="H391" s="82">
        <v>108.9</v>
      </c>
      <c r="I391" s="81">
        <f t="shared" si="46"/>
        <v>7.8377437214999999</v>
      </c>
      <c r="J391" s="82">
        <v>108.6</v>
      </c>
      <c r="K391" s="81">
        <f t="shared" si="47"/>
        <v>8.5980048624854994</v>
      </c>
      <c r="L391" s="82">
        <v>109.7</v>
      </c>
    </row>
    <row r="392" spans="1:12" ht="51" customHeight="1">
      <c r="A392" s="79" t="s">
        <v>181</v>
      </c>
      <c r="B392" s="74" t="s">
        <v>1590</v>
      </c>
      <c r="C392" s="80">
        <v>608</v>
      </c>
      <c r="D392" s="80">
        <v>101.3</v>
      </c>
      <c r="E392" s="81">
        <f t="shared" si="44"/>
        <v>766.68799999999999</v>
      </c>
      <c r="F392" s="81">
        <v>126.1</v>
      </c>
      <c r="G392" s="81">
        <f t="shared" si="45"/>
        <v>832.62316799999996</v>
      </c>
      <c r="H392" s="82">
        <v>108.6</v>
      </c>
      <c r="I392" s="81">
        <f t="shared" si="46"/>
        <v>910.88974579199999</v>
      </c>
      <c r="J392" s="82">
        <v>109.4</v>
      </c>
      <c r="K392" s="81">
        <f t="shared" si="47"/>
        <v>991.958933167488</v>
      </c>
      <c r="L392" s="82">
        <v>108.9</v>
      </c>
    </row>
    <row r="393" spans="1:12" ht="51" customHeight="1">
      <c r="A393" s="79" t="s">
        <v>236</v>
      </c>
      <c r="B393" s="74" t="s">
        <v>1590</v>
      </c>
      <c r="C393" s="80">
        <v>160</v>
      </c>
      <c r="D393" s="80">
        <v>66.5</v>
      </c>
      <c r="E393" s="81">
        <f t="shared" si="44"/>
        <v>200</v>
      </c>
      <c r="F393" s="81">
        <v>125</v>
      </c>
      <c r="G393" s="81">
        <f t="shared" si="45"/>
        <v>217.2</v>
      </c>
      <c r="H393" s="82">
        <v>108.6</v>
      </c>
      <c r="I393" s="81">
        <f t="shared" si="46"/>
        <v>240.00599999999997</v>
      </c>
      <c r="J393" s="82">
        <v>110.5</v>
      </c>
      <c r="K393" s="81">
        <f t="shared" si="47"/>
        <v>260.64651599999996</v>
      </c>
      <c r="L393" s="82">
        <v>108.6</v>
      </c>
    </row>
    <row r="394" spans="1:12" ht="51" customHeight="1">
      <c r="A394" s="79" t="s">
        <v>183</v>
      </c>
      <c r="B394" s="74" t="s">
        <v>1590</v>
      </c>
      <c r="C394" s="80">
        <v>260</v>
      </c>
      <c r="D394" s="80">
        <v>104</v>
      </c>
      <c r="E394" s="81">
        <f t="shared" si="44"/>
        <v>323.95999999999998</v>
      </c>
      <c r="F394" s="81">
        <v>124.6</v>
      </c>
      <c r="G394" s="81">
        <f t="shared" si="45"/>
        <v>354.41224</v>
      </c>
      <c r="H394" s="82">
        <v>109.4</v>
      </c>
      <c r="I394" s="81">
        <f t="shared" si="46"/>
        <v>388.79022728000001</v>
      </c>
      <c r="J394" s="82">
        <v>109.7</v>
      </c>
      <c r="K394" s="81">
        <f t="shared" si="47"/>
        <v>425.33650864432008</v>
      </c>
      <c r="L394" s="82">
        <v>109.4</v>
      </c>
    </row>
    <row r="395" spans="1:12" ht="51" customHeight="1">
      <c r="A395" s="79" t="s">
        <v>176</v>
      </c>
      <c r="B395" s="74" t="s">
        <v>1590</v>
      </c>
      <c r="C395" s="80">
        <v>1140</v>
      </c>
      <c r="D395" s="80">
        <v>84.4</v>
      </c>
      <c r="E395" s="81">
        <f t="shared" si="44"/>
        <v>1407.9</v>
      </c>
      <c r="F395" s="81">
        <v>123.5</v>
      </c>
      <c r="G395" s="81">
        <f t="shared" si="45"/>
        <v>1548.69</v>
      </c>
      <c r="H395" s="82">
        <v>110</v>
      </c>
      <c r="I395" s="81">
        <f t="shared" si="46"/>
        <v>1703.559</v>
      </c>
      <c r="J395" s="82">
        <v>110</v>
      </c>
      <c r="K395" s="81">
        <f t="shared" si="47"/>
        <v>1846.657956</v>
      </c>
      <c r="L395" s="82">
        <v>108.4</v>
      </c>
    </row>
    <row r="396" spans="1:12" ht="51" customHeight="1">
      <c r="A396" s="79" t="s">
        <v>179</v>
      </c>
      <c r="B396" s="74" t="s">
        <v>1590</v>
      </c>
      <c r="C396" s="80">
        <v>3140</v>
      </c>
      <c r="D396" s="80">
        <v>96</v>
      </c>
      <c r="E396" s="81">
        <f t="shared" si="44"/>
        <v>3846.5</v>
      </c>
      <c r="F396" s="81">
        <v>122.5</v>
      </c>
      <c r="G396" s="81">
        <f t="shared" si="45"/>
        <v>4250.3824999999997</v>
      </c>
      <c r="H396" s="82">
        <v>110.5</v>
      </c>
      <c r="I396" s="81">
        <f t="shared" si="46"/>
        <v>4696.6726625000001</v>
      </c>
      <c r="J396" s="82">
        <v>110.5</v>
      </c>
      <c r="K396" s="81">
        <f t="shared" si="47"/>
        <v>5095.8898388124999</v>
      </c>
      <c r="L396" s="82">
        <v>108.5</v>
      </c>
    </row>
    <row r="397" spans="1:12" ht="51" customHeight="1">
      <c r="A397" s="79" t="s">
        <v>551</v>
      </c>
      <c r="B397" s="74" t="s">
        <v>1590</v>
      </c>
      <c r="C397" s="80">
        <v>343.5</v>
      </c>
      <c r="D397" s="80">
        <v>105.9</v>
      </c>
      <c r="E397" s="81">
        <f t="shared" si="44"/>
        <v>433.15350000000001</v>
      </c>
      <c r="F397" s="81">
        <v>126.1</v>
      </c>
      <c r="G397" s="81">
        <f t="shared" si="45"/>
        <v>475.16938950000002</v>
      </c>
      <c r="H397" s="82">
        <v>109.7</v>
      </c>
      <c r="I397" s="81">
        <f t="shared" si="46"/>
        <v>521.26082028150006</v>
      </c>
      <c r="J397" s="82">
        <v>109.7</v>
      </c>
      <c r="K397" s="81">
        <f t="shared" si="47"/>
        <v>572.86564148936861</v>
      </c>
      <c r="L397" s="82">
        <v>109.9</v>
      </c>
    </row>
    <row r="398" spans="1:12" ht="51" customHeight="1">
      <c r="A398" s="79" t="s">
        <v>290</v>
      </c>
      <c r="B398" s="74" t="s">
        <v>1590</v>
      </c>
      <c r="C398" s="80">
        <v>44.8</v>
      </c>
      <c r="D398" s="80">
        <v>520.9</v>
      </c>
      <c r="E398" s="81">
        <f t="shared" si="44"/>
        <v>55.775999999999996</v>
      </c>
      <c r="F398" s="81">
        <v>124.5</v>
      </c>
      <c r="G398" s="81">
        <f t="shared" si="45"/>
        <v>60.740064000000004</v>
      </c>
      <c r="H398" s="82">
        <v>108.9</v>
      </c>
      <c r="I398" s="81">
        <f t="shared" si="46"/>
        <v>66.14592969600001</v>
      </c>
      <c r="J398" s="82">
        <v>108.9</v>
      </c>
      <c r="K398" s="81">
        <f t="shared" si="47"/>
        <v>72.562084876512017</v>
      </c>
      <c r="L398" s="82">
        <v>109.7</v>
      </c>
    </row>
    <row r="399" spans="1:12" ht="51" customHeight="1">
      <c r="A399" s="79" t="s">
        <v>336</v>
      </c>
      <c r="B399" s="74" t="s">
        <v>1590</v>
      </c>
      <c r="C399" s="80">
        <v>101.65</v>
      </c>
      <c r="D399" s="80">
        <v>232.6</v>
      </c>
      <c r="E399" s="81">
        <f t="shared" si="44"/>
        <v>125.33445</v>
      </c>
      <c r="F399" s="81">
        <v>123.3</v>
      </c>
      <c r="G399" s="81">
        <f t="shared" si="45"/>
        <v>136.11321269999999</v>
      </c>
      <c r="H399" s="82">
        <v>108.6</v>
      </c>
      <c r="I399" s="81">
        <f t="shared" si="46"/>
        <v>147.81894899219998</v>
      </c>
      <c r="J399" s="82">
        <v>108.6</v>
      </c>
      <c r="K399" s="81">
        <f t="shared" si="47"/>
        <v>160.97483545250577</v>
      </c>
      <c r="L399" s="82">
        <v>108.9</v>
      </c>
    </row>
    <row r="400" spans="1:12" ht="51" customHeight="1">
      <c r="A400" s="79" t="s">
        <v>334</v>
      </c>
      <c r="B400" s="74" t="s">
        <v>1590</v>
      </c>
      <c r="C400" s="80">
        <v>1909.33</v>
      </c>
      <c r="D400" s="80">
        <v>83.3</v>
      </c>
      <c r="E400" s="81">
        <f t="shared" si="44"/>
        <v>2400.02781</v>
      </c>
      <c r="F400" s="81">
        <v>125.7</v>
      </c>
      <c r="G400" s="81">
        <f t="shared" si="45"/>
        <v>2625.6304241400003</v>
      </c>
      <c r="H400" s="82">
        <v>109.4</v>
      </c>
      <c r="I400" s="81">
        <f t="shared" si="46"/>
        <v>2872.4396840091604</v>
      </c>
      <c r="J400" s="82">
        <v>109.4</v>
      </c>
      <c r="K400" s="81">
        <f t="shared" si="47"/>
        <v>3119.4694968339481</v>
      </c>
      <c r="L400" s="82">
        <v>108.6</v>
      </c>
    </row>
    <row r="401" spans="1:12" ht="51" customHeight="1">
      <c r="A401" s="79" t="s">
        <v>192</v>
      </c>
      <c r="B401" s="74" t="s">
        <v>1590</v>
      </c>
      <c r="C401" s="80">
        <v>9930.1</v>
      </c>
      <c r="D401" s="80">
        <v>100.1</v>
      </c>
      <c r="E401" s="81">
        <f t="shared" si="44"/>
        <v>12442.415300000001</v>
      </c>
      <c r="F401" s="81">
        <v>125.3</v>
      </c>
      <c r="G401" s="81">
        <f t="shared" si="45"/>
        <v>13686.65683</v>
      </c>
      <c r="H401" s="82">
        <v>110</v>
      </c>
      <c r="I401" s="81">
        <f t="shared" si="46"/>
        <v>15055.322512999999</v>
      </c>
      <c r="J401" s="82">
        <v>110</v>
      </c>
      <c r="K401" s="81">
        <f t="shared" si="47"/>
        <v>16470.522829221998</v>
      </c>
      <c r="L401" s="82">
        <v>109.4</v>
      </c>
    </row>
    <row r="402" spans="1:12" ht="51" customHeight="1">
      <c r="A402" s="79" t="s">
        <v>178</v>
      </c>
      <c r="B402" s="74" t="s">
        <v>1590</v>
      </c>
      <c r="C402" s="80">
        <v>200</v>
      </c>
      <c r="D402" s="80">
        <v>22.7</v>
      </c>
      <c r="E402" s="81">
        <f t="shared" si="44"/>
        <v>251.4</v>
      </c>
      <c r="F402" s="81">
        <v>125.7</v>
      </c>
      <c r="G402" s="81">
        <f t="shared" si="45"/>
        <v>273.0204</v>
      </c>
      <c r="H402" s="82">
        <v>108.6</v>
      </c>
      <c r="I402" s="81">
        <f t="shared" si="46"/>
        <v>301.68754200000001</v>
      </c>
      <c r="J402" s="82">
        <v>110.5</v>
      </c>
      <c r="K402" s="81">
        <f t="shared" si="47"/>
        <v>328.53773323799999</v>
      </c>
      <c r="L402" s="82">
        <v>108.9</v>
      </c>
    </row>
    <row r="403" spans="1:12" ht="51" customHeight="1">
      <c r="A403" s="79" t="s">
        <v>193</v>
      </c>
      <c r="B403" s="74" t="s">
        <v>1590</v>
      </c>
      <c r="C403" s="80">
        <v>2270</v>
      </c>
      <c r="D403" s="80">
        <v>100.2</v>
      </c>
      <c r="E403" s="81">
        <f t="shared" si="44"/>
        <v>2844.31</v>
      </c>
      <c r="F403" s="81">
        <v>125.3</v>
      </c>
      <c r="G403" s="81">
        <f t="shared" si="45"/>
        <v>3111.6751400000003</v>
      </c>
      <c r="H403" s="82">
        <v>109.4</v>
      </c>
      <c r="I403" s="81">
        <f t="shared" si="46"/>
        <v>3422.8426540000005</v>
      </c>
      <c r="J403" s="82">
        <v>110</v>
      </c>
      <c r="K403" s="81">
        <f t="shared" si="47"/>
        <v>3717.2071222440004</v>
      </c>
      <c r="L403" s="82">
        <v>108.6</v>
      </c>
    </row>
    <row r="404" spans="1:12" ht="51" customHeight="1">
      <c r="A404" s="79" t="s">
        <v>243</v>
      </c>
      <c r="B404" s="74" t="s">
        <v>1590</v>
      </c>
      <c r="C404" s="80">
        <v>21.05</v>
      </c>
      <c r="D404" s="80">
        <v>88.4</v>
      </c>
      <c r="E404" s="81">
        <f t="shared" si="44"/>
        <v>26.3125</v>
      </c>
      <c r="F404" s="81">
        <v>125</v>
      </c>
      <c r="G404" s="81">
        <f t="shared" si="45"/>
        <v>28.943750000000001</v>
      </c>
      <c r="H404" s="82">
        <v>110</v>
      </c>
      <c r="I404" s="81">
        <f t="shared" si="46"/>
        <v>31.982843750000001</v>
      </c>
      <c r="J404" s="82">
        <v>110.5</v>
      </c>
      <c r="K404" s="81">
        <f t="shared" si="47"/>
        <v>34.989231062500004</v>
      </c>
      <c r="L404" s="82">
        <v>109.4</v>
      </c>
    </row>
    <row r="405" spans="1:12" ht="51" customHeight="1">
      <c r="A405" s="79" t="s">
        <v>382</v>
      </c>
      <c r="B405" s="74" t="s">
        <v>1590</v>
      </c>
      <c r="C405" s="80">
        <v>4.46</v>
      </c>
      <c r="D405" s="80">
        <v>36.9</v>
      </c>
      <c r="E405" s="81">
        <f t="shared" si="44"/>
        <v>5.5571599999999997</v>
      </c>
      <c r="F405" s="81">
        <v>124.6</v>
      </c>
      <c r="G405" s="81">
        <f t="shared" si="45"/>
        <v>6.1406617999999993</v>
      </c>
      <c r="H405" s="82">
        <v>110.5</v>
      </c>
      <c r="I405" s="81">
        <f t="shared" si="46"/>
        <v>6.7363059945999995</v>
      </c>
      <c r="J405" s="82">
        <v>109.7</v>
      </c>
      <c r="K405" s="81">
        <f t="shared" si="47"/>
        <v>7.4099365940599986</v>
      </c>
      <c r="L405" s="82">
        <v>110</v>
      </c>
    </row>
    <row r="406" spans="1:12" ht="51" customHeight="1">
      <c r="A406" s="79" t="s">
        <v>190</v>
      </c>
      <c r="B406" s="74" t="s">
        <v>1590</v>
      </c>
      <c r="C406" s="80">
        <v>2250</v>
      </c>
      <c r="D406" s="80">
        <v>109.8</v>
      </c>
      <c r="E406" s="81">
        <f t="shared" si="44"/>
        <v>2778.75</v>
      </c>
      <c r="F406" s="81">
        <v>123.5</v>
      </c>
      <c r="G406" s="81">
        <f t="shared" si="45"/>
        <v>3048.2887500000002</v>
      </c>
      <c r="H406" s="82">
        <v>109.7</v>
      </c>
      <c r="I406" s="81">
        <f t="shared" si="46"/>
        <v>3319.5864487500007</v>
      </c>
      <c r="J406" s="82">
        <v>108.9</v>
      </c>
      <c r="K406" s="81">
        <f t="shared" si="47"/>
        <v>3668.143025868751</v>
      </c>
      <c r="L406" s="82">
        <v>110.5</v>
      </c>
    </row>
    <row r="407" spans="1:12" ht="51" customHeight="1">
      <c r="A407" s="79" t="s">
        <v>221</v>
      </c>
      <c r="B407" s="74" t="s">
        <v>1590</v>
      </c>
      <c r="C407" s="80">
        <v>42.34</v>
      </c>
      <c r="D407" s="80">
        <v>0</v>
      </c>
      <c r="E407" s="81">
        <f t="shared" si="44"/>
        <v>51.866500000000002</v>
      </c>
      <c r="F407" s="81">
        <v>122.5</v>
      </c>
      <c r="G407" s="81">
        <f t="shared" si="45"/>
        <v>56.482618500000008</v>
      </c>
      <c r="H407" s="82">
        <v>108.9</v>
      </c>
      <c r="I407" s="81">
        <f t="shared" si="46"/>
        <v>61.340123691000009</v>
      </c>
      <c r="J407" s="82">
        <v>108.6</v>
      </c>
      <c r="K407" s="81">
        <f t="shared" si="47"/>
        <v>67.290115689027019</v>
      </c>
      <c r="L407" s="82">
        <v>109.7</v>
      </c>
    </row>
    <row r="408" spans="1:12" ht="51" customHeight="1">
      <c r="A408" s="79" t="s">
        <v>509</v>
      </c>
      <c r="B408" s="74" t="s">
        <v>1590</v>
      </c>
      <c r="C408" s="80">
        <v>570.04999999999995</v>
      </c>
      <c r="D408" s="80">
        <v>150.9</v>
      </c>
      <c r="E408" s="81">
        <f t="shared" si="44"/>
        <v>718.83304999999996</v>
      </c>
      <c r="F408" s="81">
        <v>126.1</v>
      </c>
      <c r="G408" s="81">
        <f t="shared" si="45"/>
        <v>780.6526922999999</v>
      </c>
      <c r="H408" s="82">
        <v>108.6</v>
      </c>
      <c r="I408" s="81">
        <f t="shared" si="46"/>
        <v>854.03404537619997</v>
      </c>
      <c r="J408" s="82">
        <v>109.4</v>
      </c>
      <c r="K408" s="81">
        <f t="shared" si="47"/>
        <v>930.04307541468177</v>
      </c>
      <c r="L408" s="82">
        <v>108.9</v>
      </c>
    </row>
    <row r="409" spans="1:12" ht="51" customHeight="1">
      <c r="A409" s="79" t="s">
        <v>528</v>
      </c>
      <c r="B409" s="74" t="s">
        <v>1590</v>
      </c>
      <c r="C409" s="80">
        <v>2.4</v>
      </c>
      <c r="D409" s="80">
        <v>18.100000000000001</v>
      </c>
      <c r="E409" s="81">
        <f t="shared" si="44"/>
        <v>3</v>
      </c>
      <c r="F409" s="81">
        <v>125</v>
      </c>
      <c r="G409" s="81">
        <f t="shared" si="45"/>
        <v>3.2579999999999996</v>
      </c>
      <c r="H409" s="82">
        <v>108.6</v>
      </c>
      <c r="I409" s="81">
        <f t="shared" si="46"/>
        <v>3.6000899999999998</v>
      </c>
      <c r="J409" s="82">
        <v>110.5</v>
      </c>
      <c r="K409" s="81">
        <f t="shared" si="47"/>
        <v>3.9096977399999999</v>
      </c>
      <c r="L409" s="82">
        <v>108.6</v>
      </c>
    </row>
    <row r="410" spans="1:12" ht="51" customHeight="1">
      <c r="A410" s="79" t="s">
        <v>318</v>
      </c>
      <c r="B410" s="74" t="s">
        <v>1590</v>
      </c>
      <c r="C410" s="80">
        <v>125.83</v>
      </c>
      <c r="D410" s="80">
        <v>141</v>
      </c>
      <c r="E410" s="81">
        <f t="shared" si="44"/>
        <v>156.78417999999999</v>
      </c>
      <c r="F410" s="81">
        <v>124.6</v>
      </c>
      <c r="G410" s="81">
        <f t="shared" si="45"/>
        <v>171.52189292</v>
      </c>
      <c r="H410" s="82">
        <v>109.4</v>
      </c>
      <c r="I410" s="81">
        <f t="shared" si="46"/>
        <v>188.15951653324001</v>
      </c>
      <c r="J410" s="82">
        <v>109.7</v>
      </c>
      <c r="K410" s="81">
        <f t="shared" si="47"/>
        <v>205.8465110873646</v>
      </c>
      <c r="L410" s="82">
        <v>109.4</v>
      </c>
    </row>
    <row r="411" spans="1:12" ht="51" customHeight="1">
      <c r="A411" s="79" t="s">
        <v>184</v>
      </c>
      <c r="B411" s="74" t="s">
        <v>1590</v>
      </c>
      <c r="C411" s="80">
        <v>1156.3</v>
      </c>
      <c r="D411" s="80">
        <v>70.5</v>
      </c>
      <c r="E411" s="81">
        <f t="shared" si="44"/>
        <v>1428.0304999999998</v>
      </c>
      <c r="F411" s="81">
        <v>123.5</v>
      </c>
      <c r="G411" s="81">
        <f t="shared" si="45"/>
        <v>1570.8335499999998</v>
      </c>
      <c r="H411" s="82">
        <v>110</v>
      </c>
      <c r="I411" s="81">
        <f t="shared" si="46"/>
        <v>1727.9169049999996</v>
      </c>
      <c r="J411" s="82">
        <v>110</v>
      </c>
      <c r="K411" s="81">
        <f t="shared" si="47"/>
        <v>1873.0619250199995</v>
      </c>
      <c r="L411" s="82">
        <v>108.4</v>
      </c>
    </row>
    <row r="412" spans="1:12" ht="51" customHeight="1">
      <c r="A412" s="79" t="s">
        <v>327</v>
      </c>
      <c r="B412" s="74" t="s">
        <v>1590</v>
      </c>
      <c r="C412" s="80">
        <v>1709</v>
      </c>
      <c r="D412" s="80">
        <v>103.4</v>
      </c>
      <c r="E412" s="81">
        <f t="shared" si="44"/>
        <v>2155.049</v>
      </c>
      <c r="F412" s="81">
        <v>126.1</v>
      </c>
      <c r="G412" s="81">
        <f t="shared" si="45"/>
        <v>2364.088753</v>
      </c>
      <c r="H412" s="82">
        <v>109.7</v>
      </c>
      <c r="I412" s="81">
        <f t="shared" si="46"/>
        <v>2593.405362041</v>
      </c>
      <c r="J412" s="82">
        <v>109.7</v>
      </c>
      <c r="K412" s="81">
        <f t="shared" si="47"/>
        <v>2850.1524928830595</v>
      </c>
      <c r="L412" s="82">
        <v>109.9</v>
      </c>
    </row>
    <row r="413" spans="1:12" ht="51" customHeight="1">
      <c r="A413" s="79" t="s">
        <v>188</v>
      </c>
      <c r="B413" s="74" t="s">
        <v>1590</v>
      </c>
      <c r="C413" s="80">
        <v>3300</v>
      </c>
      <c r="D413" s="80">
        <v>136.1</v>
      </c>
      <c r="E413" s="81">
        <f t="shared" si="44"/>
        <v>4108.5</v>
      </c>
      <c r="F413" s="81">
        <v>124.5</v>
      </c>
      <c r="G413" s="81">
        <f t="shared" si="45"/>
        <v>4474.1565000000001</v>
      </c>
      <c r="H413" s="82">
        <v>108.9</v>
      </c>
      <c r="I413" s="81">
        <f t="shared" si="46"/>
        <v>4872.3564285000002</v>
      </c>
      <c r="J413" s="82">
        <v>108.9</v>
      </c>
      <c r="K413" s="81">
        <f t="shared" si="47"/>
        <v>5344.9750020644997</v>
      </c>
      <c r="L413" s="82">
        <v>109.7</v>
      </c>
    </row>
    <row r="414" spans="1:12" ht="51" customHeight="1">
      <c r="A414" s="79" t="s">
        <v>345</v>
      </c>
      <c r="B414" s="74" t="s">
        <v>1590</v>
      </c>
      <c r="C414" s="80">
        <v>5.83</v>
      </c>
      <c r="D414" s="80">
        <v>233.2</v>
      </c>
      <c r="E414" s="81">
        <f t="shared" si="44"/>
        <v>7.1883899999999992</v>
      </c>
      <c r="F414" s="81">
        <v>123.3</v>
      </c>
      <c r="G414" s="81">
        <f t="shared" si="45"/>
        <v>7.8065915399999986</v>
      </c>
      <c r="H414" s="82">
        <v>108.6</v>
      </c>
      <c r="I414" s="81">
        <f t="shared" si="46"/>
        <v>8.4779584124399978</v>
      </c>
      <c r="J414" s="82">
        <v>108.6</v>
      </c>
      <c r="K414" s="81">
        <f t="shared" si="47"/>
        <v>9.2324967111471583</v>
      </c>
      <c r="L414" s="82">
        <v>108.9</v>
      </c>
    </row>
    <row r="415" spans="1:12" ht="51" customHeight="1">
      <c r="A415" s="79" t="s">
        <v>555</v>
      </c>
      <c r="B415" s="74" t="s">
        <v>1590</v>
      </c>
      <c r="C415" s="80">
        <v>11620.32</v>
      </c>
      <c r="D415" s="80">
        <v>67.5</v>
      </c>
      <c r="E415" s="81">
        <f t="shared" si="44"/>
        <v>14606.74224</v>
      </c>
      <c r="F415" s="81">
        <v>125.7</v>
      </c>
      <c r="G415" s="81">
        <f t="shared" si="45"/>
        <v>15979.776010559999</v>
      </c>
      <c r="H415" s="82">
        <v>109.4</v>
      </c>
      <c r="I415" s="81">
        <f t="shared" si="46"/>
        <v>17481.874955552641</v>
      </c>
      <c r="J415" s="82">
        <v>109.4</v>
      </c>
      <c r="K415" s="81">
        <f t="shared" si="47"/>
        <v>18985.316201730169</v>
      </c>
      <c r="L415" s="82">
        <v>108.6</v>
      </c>
    </row>
    <row r="416" spans="1:12" ht="51" customHeight="1">
      <c r="A416" s="79" t="s">
        <v>191</v>
      </c>
      <c r="B416" s="74" t="s">
        <v>1590</v>
      </c>
      <c r="C416" s="80">
        <v>1625</v>
      </c>
      <c r="D416" s="80">
        <v>112.1</v>
      </c>
      <c r="E416" s="81">
        <f t="shared" si="44"/>
        <v>2036.125</v>
      </c>
      <c r="F416" s="81">
        <v>125.3</v>
      </c>
      <c r="G416" s="81">
        <f t="shared" si="45"/>
        <v>2239.7375000000002</v>
      </c>
      <c r="H416" s="82">
        <v>110</v>
      </c>
      <c r="I416" s="81">
        <f t="shared" si="46"/>
        <v>2463.7112500000003</v>
      </c>
      <c r="J416" s="82">
        <v>110</v>
      </c>
      <c r="K416" s="81">
        <f t="shared" si="47"/>
        <v>2695.3001075000006</v>
      </c>
      <c r="L416" s="82">
        <v>109.4</v>
      </c>
    </row>
    <row r="417" spans="1:12" ht="51" customHeight="1">
      <c r="A417" s="79" t="s">
        <v>490</v>
      </c>
      <c r="B417" s="74" t="s">
        <v>1590</v>
      </c>
      <c r="C417" s="80">
        <v>147.80000000000001</v>
      </c>
      <c r="D417" s="80">
        <v>290.2</v>
      </c>
      <c r="E417" s="81">
        <f t="shared" si="44"/>
        <v>185.78460000000004</v>
      </c>
      <c r="F417" s="81">
        <v>125.7</v>
      </c>
      <c r="G417" s="81">
        <f t="shared" si="45"/>
        <v>201.76207560000003</v>
      </c>
      <c r="H417" s="82">
        <v>108.6</v>
      </c>
      <c r="I417" s="81">
        <f t="shared" si="46"/>
        <v>222.94709353800005</v>
      </c>
      <c r="J417" s="82">
        <v>110.5</v>
      </c>
      <c r="K417" s="81">
        <f t="shared" si="47"/>
        <v>242.78938486288206</v>
      </c>
      <c r="L417" s="82">
        <v>108.9</v>
      </c>
    </row>
    <row r="418" spans="1:12" ht="51" customHeight="1">
      <c r="A418" s="73" t="s">
        <v>1591</v>
      </c>
      <c r="B418" s="74" t="s">
        <v>1590</v>
      </c>
      <c r="C418" s="75">
        <v>7.57</v>
      </c>
      <c r="D418" s="75">
        <v>427.7</v>
      </c>
      <c r="E418" s="76">
        <f>SUM(E419:E420)</f>
        <v>9.4538600000000006</v>
      </c>
      <c r="F418" s="76">
        <f>E418/C418*100</f>
        <v>124.88586525759577</v>
      </c>
      <c r="G418" s="76">
        <f>SUM(G419:G420)</f>
        <v>10.4127028</v>
      </c>
      <c r="H418" s="78">
        <f>G418/E418*100</f>
        <v>110.14234185824625</v>
      </c>
      <c r="I418" s="76">
        <f>SUM(I419:I420)</f>
        <v>11.4822449716</v>
      </c>
      <c r="J418" s="78">
        <f>I418/G418*100</f>
        <v>110.27151347870986</v>
      </c>
      <c r="K418" s="76">
        <f>SUM(K419:K420)</f>
        <v>12.581150556260001</v>
      </c>
      <c r="L418" s="78">
        <f>K418/I418*100</f>
        <v>109.57047674368572</v>
      </c>
    </row>
    <row r="419" spans="1:12" ht="51" customHeight="1">
      <c r="A419" s="79" t="s">
        <v>279</v>
      </c>
      <c r="B419" s="74" t="s">
        <v>1590</v>
      </c>
      <c r="C419" s="80">
        <v>5.41</v>
      </c>
      <c r="D419" s="80">
        <v>305.60000000000002</v>
      </c>
      <c r="E419" s="81">
        <f t="shared" si="44"/>
        <v>6.7625000000000002</v>
      </c>
      <c r="F419" s="81">
        <v>125</v>
      </c>
      <c r="G419" s="81">
        <f t="shared" si="45"/>
        <v>7.4387499999999998</v>
      </c>
      <c r="H419" s="82">
        <v>110</v>
      </c>
      <c r="I419" s="81">
        <f t="shared" si="46"/>
        <v>8.21981875</v>
      </c>
      <c r="J419" s="82">
        <v>110.5</v>
      </c>
      <c r="K419" s="81">
        <f t="shared" si="47"/>
        <v>8.9924817125000001</v>
      </c>
      <c r="L419" s="82">
        <v>109.4</v>
      </c>
    </row>
    <row r="420" spans="1:12" ht="51" customHeight="1">
      <c r="A420" s="79" t="s">
        <v>318</v>
      </c>
      <c r="B420" s="74" t="s">
        <v>1590</v>
      </c>
      <c r="C420" s="80">
        <v>2.16</v>
      </c>
      <c r="D420" s="80">
        <v>0</v>
      </c>
      <c r="E420" s="81">
        <f t="shared" si="44"/>
        <v>2.6913600000000004</v>
      </c>
      <c r="F420" s="81">
        <v>124.6</v>
      </c>
      <c r="G420" s="81">
        <f t="shared" si="45"/>
        <v>2.9739528000000006</v>
      </c>
      <c r="H420" s="82">
        <v>110.5</v>
      </c>
      <c r="I420" s="81">
        <f t="shared" si="46"/>
        <v>3.2624262216000006</v>
      </c>
      <c r="J420" s="82">
        <v>109.7</v>
      </c>
      <c r="K420" s="81">
        <f t="shared" si="47"/>
        <v>3.5886688437600007</v>
      </c>
      <c r="L420" s="82">
        <v>110</v>
      </c>
    </row>
    <row r="421" spans="1:12" ht="51" customHeight="1">
      <c r="A421" s="73" t="s">
        <v>1592</v>
      </c>
      <c r="B421" s="74" t="s">
        <v>1590</v>
      </c>
      <c r="C421" s="75">
        <v>42685.57</v>
      </c>
      <c r="D421" s="75">
        <v>87.9</v>
      </c>
      <c r="E421" s="76">
        <f>SUM(E422:E447)</f>
        <v>52985.596890000001</v>
      </c>
      <c r="F421" s="76">
        <f>E421/C421*100</f>
        <v>124.12999730353842</v>
      </c>
      <c r="G421" s="76">
        <f>SUM(G422:G447)</f>
        <v>58059.450412010003</v>
      </c>
      <c r="H421" s="78">
        <f>G421/E421*100</f>
        <v>109.57591085091201</v>
      </c>
      <c r="I421" s="76">
        <f>SUM(I422:I447)</f>
        <v>63615.893241641228</v>
      </c>
      <c r="J421" s="78">
        <f>I421/G421*100</f>
        <v>109.5702642553465</v>
      </c>
      <c r="K421" s="76">
        <f>SUM(K422:K447)</f>
        <v>69532.175761569335</v>
      </c>
      <c r="L421" s="78">
        <f>K421/I421*100</f>
        <v>109.30000699267941</v>
      </c>
    </row>
    <row r="422" spans="1:12" ht="51" customHeight="1">
      <c r="A422" s="79" t="s">
        <v>334</v>
      </c>
      <c r="B422" s="74" t="s">
        <v>1590</v>
      </c>
      <c r="C422" s="80">
        <v>1909.33</v>
      </c>
      <c r="D422" s="80">
        <v>83.3</v>
      </c>
      <c r="E422" s="81">
        <f t="shared" si="44"/>
        <v>2338.9292499999997</v>
      </c>
      <c r="F422" s="81">
        <v>122.5</v>
      </c>
      <c r="G422" s="81">
        <f t="shared" si="45"/>
        <v>2547.0939532499997</v>
      </c>
      <c r="H422" s="82">
        <v>108.9</v>
      </c>
      <c r="I422" s="81">
        <f t="shared" si="46"/>
        <v>2766.1440332294997</v>
      </c>
      <c r="J422" s="82">
        <v>108.6</v>
      </c>
      <c r="K422" s="81">
        <f t="shared" si="47"/>
        <v>3034.460004452761</v>
      </c>
      <c r="L422" s="82">
        <v>109.7</v>
      </c>
    </row>
    <row r="423" spans="1:12" ht="51" customHeight="1">
      <c r="A423" s="79" t="s">
        <v>336</v>
      </c>
      <c r="B423" s="74" t="s">
        <v>1590</v>
      </c>
      <c r="C423" s="80">
        <v>101.65</v>
      </c>
      <c r="D423" s="80">
        <v>232.6</v>
      </c>
      <c r="E423" s="81">
        <f t="shared" si="44"/>
        <v>128.18065000000001</v>
      </c>
      <c r="F423" s="81">
        <v>126.1</v>
      </c>
      <c r="G423" s="81">
        <f t="shared" si="45"/>
        <v>139.2041859</v>
      </c>
      <c r="H423" s="82">
        <v>108.6</v>
      </c>
      <c r="I423" s="81">
        <f t="shared" si="46"/>
        <v>152.2893793746</v>
      </c>
      <c r="J423" s="82">
        <v>109.4</v>
      </c>
      <c r="K423" s="81">
        <f t="shared" si="47"/>
        <v>165.84313413893943</v>
      </c>
      <c r="L423" s="82">
        <v>108.9</v>
      </c>
    </row>
    <row r="424" spans="1:12" ht="51" customHeight="1">
      <c r="A424" s="79" t="s">
        <v>243</v>
      </c>
      <c r="B424" s="74" t="s">
        <v>1590</v>
      </c>
      <c r="C424" s="80">
        <v>21.05</v>
      </c>
      <c r="D424" s="80">
        <v>88.4</v>
      </c>
      <c r="E424" s="81">
        <f t="shared" si="44"/>
        <v>26.3125</v>
      </c>
      <c r="F424" s="81">
        <v>125</v>
      </c>
      <c r="G424" s="81">
        <f t="shared" si="45"/>
        <v>28.575374999999998</v>
      </c>
      <c r="H424" s="82">
        <v>108.6</v>
      </c>
      <c r="I424" s="81">
        <f t="shared" si="46"/>
        <v>31.575789374999999</v>
      </c>
      <c r="J424" s="82">
        <v>110.5</v>
      </c>
      <c r="K424" s="81">
        <f t="shared" si="47"/>
        <v>34.291307261249997</v>
      </c>
      <c r="L424" s="82">
        <v>108.6</v>
      </c>
    </row>
    <row r="425" spans="1:12" ht="51" customHeight="1">
      <c r="A425" s="79" t="s">
        <v>179</v>
      </c>
      <c r="B425" s="74" t="s">
        <v>1590</v>
      </c>
      <c r="C425" s="80">
        <v>3140</v>
      </c>
      <c r="D425" s="80">
        <v>96</v>
      </c>
      <c r="E425" s="81">
        <f t="shared" si="44"/>
        <v>3912.44</v>
      </c>
      <c r="F425" s="81">
        <v>124.6</v>
      </c>
      <c r="G425" s="81">
        <f t="shared" si="45"/>
        <v>4280.2093600000007</v>
      </c>
      <c r="H425" s="82">
        <v>109.4</v>
      </c>
      <c r="I425" s="81">
        <f t="shared" si="46"/>
        <v>4695.3896679200006</v>
      </c>
      <c r="J425" s="82">
        <v>109.7</v>
      </c>
      <c r="K425" s="81">
        <f t="shared" si="47"/>
        <v>5136.7562967044805</v>
      </c>
      <c r="L425" s="82">
        <v>109.4</v>
      </c>
    </row>
    <row r="426" spans="1:12" ht="51" customHeight="1">
      <c r="A426" s="79" t="s">
        <v>221</v>
      </c>
      <c r="B426" s="74" t="s">
        <v>1590</v>
      </c>
      <c r="C426" s="80">
        <v>42.34</v>
      </c>
      <c r="D426" s="80">
        <v>0</v>
      </c>
      <c r="E426" s="81">
        <f t="shared" si="44"/>
        <v>52.28990000000001</v>
      </c>
      <c r="F426" s="81">
        <v>123.5</v>
      </c>
      <c r="G426" s="81">
        <f t="shared" si="45"/>
        <v>57.518890000000013</v>
      </c>
      <c r="H426" s="82">
        <v>110</v>
      </c>
      <c r="I426" s="81">
        <f t="shared" si="46"/>
        <v>63.270779000000012</v>
      </c>
      <c r="J426" s="82">
        <v>110</v>
      </c>
      <c r="K426" s="81">
        <f t="shared" si="47"/>
        <v>68.585524436000014</v>
      </c>
      <c r="L426" s="82">
        <v>108.4</v>
      </c>
    </row>
    <row r="427" spans="1:12" ht="51" customHeight="1">
      <c r="A427" s="79" t="s">
        <v>192</v>
      </c>
      <c r="B427" s="74" t="s">
        <v>1590</v>
      </c>
      <c r="C427" s="80">
        <v>9930.1</v>
      </c>
      <c r="D427" s="80">
        <v>100.1</v>
      </c>
      <c r="E427" s="81">
        <f t="shared" si="44"/>
        <v>12164.372499999999</v>
      </c>
      <c r="F427" s="81">
        <v>122.5</v>
      </c>
      <c r="G427" s="81">
        <f t="shared" si="45"/>
        <v>13441.631612499999</v>
      </c>
      <c r="H427" s="82">
        <v>110.5</v>
      </c>
      <c r="I427" s="81">
        <f t="shared" si="46"/>
        <v>14853.002931812498</v>
      </c>
      <c r="J427" s="82">
        <v>110.5</v>
      </c>
      <c r="K427" s="81">
        <f t="shared" si="47"/>
        <v>16115.508181016559</v>
      </c>
      <c r="L427" s="82">
        <v>108.5</v>
      </c>
    </row>
    <row r="428" spans="1:12" ht="51" customHeight="1">
      <c r="A428" s="79" t="s">
        <v>191</v>
      </c>
      <c r="B428" s="74" t="s">
        <v>1590</v>
      </c>
      <c r="C428" s="80">
        <v>1625</v>
      </c>
      <c r="D428" s="80">
        <v>112.1</v>
      </c>
      <c r="E428" s="81">
        <f t="shared" si="44"/>
        <v>2049.125</v>
      </c>
      <c r="F428" s="81">
        <v>126.1</v>
      </c>
      <c r="G428" s="81">
        <f t="shared" si="45"/>
        <v>2247.8901249999999</v>
      </c>
      <c r="H428" s="82">
        <v>109.7</v>
      </c>
      <c r="I428" s="81">
        <f t="shared" si="46"/>
        <v>2465.9354671249998</v>
      </c>
      <c r="J428" s="82">
        <v>109.7</v>
      </c>
      <c r="K428" s="81">
        <f t="shared" si="47"/>
        <v>2710.063078370375</v>
      </c>
      <c r="L428" s="82">
        <v>109.9</v>
      </c>
    </row>
    <row r="429" spans="1:12" ht="51" customHeight="1">
      <c r="A429" s="79" t="s">
        <v>555</v>
      </c>
      <c r="B429" s="74" t="s">
        <v>1590</v>
      </c>
      <c r="C429" s="80">
        <v>11620.32</v>
      </c>
      <c r="D429" s="80">
        <v>67.5</v>
      </c>
      <c r="E429" s="81">
        <f t="shared" si="44"/>
        <v>14467.298399999998</v>
      </c>
      <c r="F429" s="81">
        <v>124.5</v>
      </c>
      <c r="G429" s="81">
        <f t="shared" si="45"/>
        <v>15754.887957599998</v>
      </c>
      <c r="H429" s="82">
        <v>108.9</v>
      </c>
      <c r="I429" s="81">
        <f t="shared" si="46"/>
        <v>17157.072985826399</v>
      </c>
      <c r="J429" s="82">
        <v>108.9</v>
      </c>
      <c r="K429" s="81">
        <f t="shared" si="47"/>
        <v>18821.309065451558</v>
      </c>
      <c r="L429" s="82">
        <v>109.7</v>
      </c>
    </row>
    <row r="430" spans="1:12" ht="51" customHeight="1">
      <c r="A430" s="79" t="s">
        <v>509</v>
      </c>
      <c r="B430" s="74" t="s">
        <v>1590</v>
      </c>
      <c r="C430" s="80">
        <v>570.04999999999995</v>
      </c>
      <c r="D430" s="80">
        <v>150.9</v>
      </c>
      <c r="E430" s="81">
        <f t="shared" si="44"/>
        <v>702.87164999999993</v>
      </c>
      <c r="F430" s="81">
        <v>123.3</v>
      </c>
      <c r="G430" s="81">
        <f t="shared" si="45"/>
        <v>763.31861189999984</v>
      </c>
      <c r="H430" s="82">
        <v>108.6</v>
      </c>
      <c r="I430" s="81">
        <f t="shared" si="46"/>
        <v>828.96401252339967</v>
      </c>
      <c r="J430" s="82">
        <v>108.6</v>
      </c>
      <c r="K430" s="81">
        <f t="shared" si="47"/>
        <v>902.74180963798221</v>
      </c>
      <c r="L430" s="82">
        <v>108.9</v>
      </c>
    </row>
    <row r="431" spans="1:12" ht="51" customHeight="1">
      <c r="A431" s="79" t="s">
        <v>193</v>
      </c>
      <c r="B431" s="74" t="s">
        <v>1590</v>
      </c>
      <c r="C431" s="80">
        <v>2270</v>
      </c>
      <c r="D431" s="80">
        <v>100.2</v>
      </c>
      <c r="E431" s="81">
        <f t="shared" si="44"/>
        <v>2853.39</v>
      </c>
      <c r="F431" s="81">
        <v>125.7</v>
      </c>
      <c r="G431" s="81">
        <f t="shared" si="45"/>
        <v>3121.6086599999999</v>
      </c>
      <c r="H431" s="82">
        <v>109.4</v>
      </c>
      <c r="I431" s="81">
        <f t="shared" si="46"/>
        <v>3415.0398740400001</v>
      </c>
      <c r="J431" s="82">
        <v>109.4</v>
      </c>
      <c r="K431" s="81">
        <f t="shared" si="47"/>
        <v>3708.7333032074403</v>
      </c>
      <c r="L431" s="82">
        <v>108.6</v>
      </c>
    </row>
    <row r="432" spans="1:12" ht="51" customHeight="1">
      <c r="A432" s="79" t="s">
        <v>190</v>
      </c>
      <c r="B432" s="74" t="s">
        <v>1590</v>
      </c>
      <c r="C432" s="80">
        <v>2250</v>
      </c>
      <c r="D432" s="80">
        <v>109.8</v>
      </c>
      <c r="E432" s="81">
        <f t="shared" si="44"/>
        <v>2819.25</v>
      </c>
      <c r="F432" s="81">
        <v>125.3</v>
      </c>
      <c r="G432" s="81">
        <f t="shared" si="45"/>
        <v>3101.1750000000002</v>
      </c>
      <c r="H432" s="82">
        <v>110</v>
      </c>
      <c r="I432" s="81">
        <f t="shared" si="46"/>
        <v>3411.2925</v>
      </c>
      <c r="J432" s="82">
        <v>110</v>
      </c>
      <c r="K432" s="81">
        <f t="shared" si="47"/>
        <v>3731.9539949999998</v>
      </c>
      <c r="L432" s="82">
        <v>109.4</v>
      </c>
    </row>
    <row r="433" spans="1:12" ht="51" customHeight="1">
      <c r="A433" s="79" t="s">
        <v>184</v>
      </c>
      <c r="B433" s="74" t="s">
        <v>1590</v>
      </c>
      <c r="C433" s="80">
        <v>1156.3</v>
      </c>
      <c r="D433" s="80">
        <v>70.5</v>
      </c>
      <c r="E433" s="81">
        <f t="shared" si="44"/>
        <v>1453.4691</v>
      </c>
      <c r="F433" s="81">
        <v>125.7</v>
      </c>
      <c r="G433" s="81">
        <f t="shared" si="45"/>
        <v>1578.4674426000001</v>
      </c>
      <c r="H433" s="82">
        <v>108.6</v>
      </c>
      <c r="I433" s="81">
        <f t="shared" si="46"/>
        <v>1744.2065240730001</v>
      </c>
      <c r="J433" s="82">
        <v>110.5</v>
      </c>
      <c r="K433" s="81">
        <f t="shared" si="47"/>
        <v>1899.4409047154973</v>
      </c>
      <c r="L433" s="82">
        <v>108.9</v>
      </c>
    </row>
    <row r="434" spans="1:12" ht="51" customHeight="1">
      <c r="A434" s="79" t="s">
        <v>236</v>
      </c>
      <c r="B434" s="74" t="s">
        <v>1590</v>
      </c>
      <c r="C434" s="80">
        <v>160</v>
      </c>
      <c r="D434" s="80">
        <v>66.5</v>
      </c>
      <c r="E434" s="81">
        <f t="shared" si="44"/>
        <v>200.48</v>
      </c>
      <c r="F434" s="81">
        <v>125.3</v>
      </c>
      <c r="G434" s="81">
        <f t="shared" si="45"/>
        <v>219.32512</v>
      </c>
      <c r="H434" s="82">
        <v>109.4</v>
      </c>
      <c r="I434" s="81">
        <f t="shared" si="46"/>
        <v>241.257632</v>
      </c>
      <c r="J434" s="82">
        <v>110</v>
      </c>
      <c r="K434" s="81">
        <f t="shared" si="47"/>
        <v>262.00578835199997</v>
      </c>
      <c r="L434" s="82">
        <v>108.6</v>
      </c>
    </row>
    <row r="435" spans="1:12" ht="51" customHeight="1">
      <c r="A435" s="79" t="s">
        <v>528</v>
      </c>
      <c r="B435" s="74" t="s">
        <v>1590</v>
      </c>
      <c r="C435" s="80">
        <v>2.4</v>
      </c>
      <c r="D435" s="80">
        <v>18.100000000000001</v>
      </c>
      <c r="E435" s="81">
        <f t="shared" si="44"/>
        <v>3</v>
      </c>
      <c r="F435" s="81">
        <v>125</v>
      </c>
      <c r="G435" s="81">
        <f t="shared" si="45"/>
        <v>3.3</v>
      </c>
      <c r="H435" s="82">
        <v>110</v>
      </c>
      <c r="I435" s="81">
        <f t="shared" si="46"/>
        <v>3.6464999999999996</v>
      </c>
      <c r="J435" s="82">
        <v>110.5</v>
      </c>
      <c r="K435" s="81">
        <f t="shared" si="47"/>
        <v>3.989271</v>
      </c>
      <c r="L435" s="82">
        <v>109.4</v>
      </c>
    </row>
    <row r="436" spans="1:12" ht="51" customHeight="1">
      <c r="A436" s="79" t="s">
        <v>188</v>
      </c>
      <c r="B436" s="74" t="s">
        <v>1590</v>
      </c>
      <c r="C436" s="80">
        <v>3300</v>
      </c>
      <c r="D436" s="80">
        <v>136.1</v>
      </c>
      <c r="E436" s="81">
        <f t="shared" si="44"/>
        <v>4111.8</v>
      </c>
      <c r="F436" s="81">
        <v>124.6</v>
      </c>
      <c r="G436" s="81">
        <f t="shared" si="45"/>
        <v>4543.5390000000007</v>
      </c>
      <c r="H436" s="82">
        <v>110.5</v>
      </c>
      <c r="I436" s="81">
        <f t="shared" si="46"/>
        <v>4984.2622830000009</v>
      </c>
      <c r="J436" s="82">
        <v>109.7</v>
      </c>
      <c r="K436" s="81">
        <f t="shared" si="47"/>
        <v>5482.6885113000008</v>
      </c>
      <c r="L436" s="82">
        <v>110</v>
      </c>
    </row>
    <row r="437" spans="1:12" ht="51" customHeight="1">
      <c r="A437" s="79" t="s">
        <v>551</v>
      </c>
      <c r="B437" s="74" t="s">
        <v>1590</v>
      </c>
      <c r="C437" s="80">
        <v>343.5</v>
      </c>
      <c r="D437" s="80">
        <v>105.9</v>
      </c>
      <c r="E437" s="81">
        <f t="shared" si="44"/>
        <v>424.22250000000003</v>
      </c>
      <c r="F437" s="81">
        <v>123.5</v>
      </c>
      <c r="G437" s="81">
        <f t="shared" si="45"/>
        <v>465.37208250000003</v>
      </c>
      <c r="H437" s="82">
        <v>109.7</v>
      </c>
      <c r="I437" s="81">
        <f t="shared" si="46"/>
        <v>506.79019784250005</v>
      </c>
      <c r="J437" s="82">
        <v>108.9</v>
      </c>
      <c r="K437" s="81">
        <f t="shared" si="47"/>
        <v>560.00316861596252</v>
      </c>
      <c r="L437" s="82">
        <v>110.5</v>
      </c>
    </row>
    <row r="438" spans="1:12" ht="51" customHeight="1">
      <c r="A438" s="79" t="s">
        <v>327</v>
      </c>
      <c r="B438" s="74" t="s">
        <v>1590</v>
      </c>
      <c r="C438" s="80">
        <v>1709</v>
      </c>
      <c r="D438" s="80">
        <v>103.4</v>
      </c>
      <c r="E438" s="81">
        <f t="shared" si="44"/>
        <v>2093.5250000000001</v>
      </c>
      <c r="F438" s="81">
        <v>122.5</v>
      </c>
      <c r="G438" s="81">
        <f t="shared" si="45"/>
        <v>2279.8487250000003</v>
      </c>
      <c r="H438" s="82">
        <v>108.9</v>
      </c>
      <c r="I438" s="81">
        <f t="shared" si="46"/>
        <v>2475.91571535</v>
      </c>
      <c r="J438" s="82">
        <v>108.6</v>
      </c>
      <c r="K438" s="81">
        <f t="shared" si="47"/>
        <v>2716.0795397389502</v>
      </c>
      <c r="L438" s="82">
        <v>109.7</v>
      </c>
    </row>
    <row r="439" spans="1:12" ht="51" customHeight="1">
      <c r="A439" s="79" t="s">
        <v>178</v>
      </c>
      <c r="B439" s="74" t="s">
        <v>1590</v>
      </c>
      <c r="C439" s="80">
        <v>200</v>
      </c>
      <c r="D439" s="80">
        <v>22.7</v>
      </c>
      <c r="E439" s="81">
        <f t="shared" si="44"/>
        <v>252.2</v>
      </c>
      <c r="F439" s="81">
        <v>126.1</v>
      </c>
      <c r="G439" s="81">
        <f t="shared" si="45"/>
        <v>273.88919999999996</v>
      </c>
      <c r="H439" s="82">
        <v>108.6</v>
      </c>
      <c r="I439" s="81">
        <f t="shared" si="46"/>
        <v>299.63478479999998</v>
      </c>
      <c r="J439" s="82">
        <v>109.4</v>
      </c>
      <c r="K439" s="81">
        <f t="shared" si="47"/>
        <v>326.30228064720001</v>
      </c>
      <c r="L439" s="82">
        <v>108.9</v>
      </c>
    </row>
    <row r="440" spans="1:12" ht="51" customHeight="1">
      <c r="A440" s="79" t="s">
        <v>345</v>
      </c>
      <c r="B440" s="74" t="s">
        <v>1590</v>
      </c>
      <c r="C440" s="80">
        <v>5.83</v>
      </c>
      <c r="D440" s="80">
        <v>233.2</v>
      </c>
      <c r="E440" s="81">
        <f t="shared" si="44"/>
        <v>7.2874999999999996</v>
      </c>
      <c r="F440" s="81">
        <v>125</v>
      </c>
      <c r="G440" s="81">
        <f t="shared" si="45"/>
        <v>7.9142249999999992</v>
      </c>
      <c r="H440" s="82">
        <v>108.6</v>
      </c>
      <c r="I440" s="81">
        <f t="shared" si="46"/>
        <v>8.7452186249999997</v>
      </c>
      <c r="J440" s="82">
        <v>110.5</v>
      </c>
      <c r="K440" s="81">
        <f t="shared" si="47"/>
        <v>9.4973074267499982</v>
      </c>
      <c r="L440" s="82">
        <v>108.6</v>
      </c>
    </row>
    <row r="441" spans="1:12" ht="51" customHeight="1">
      <c r="A441" s="79" t="s">
        <v>318</v>
      </c>
      <c r="B441" s="74" t="s">
        <v>1590</v>
      </c>
      <c r="C441" s="80">
        <v>123.64</v>
      </c>
      <c r="D441" s="80">
        <v>168.6</v>
      </c>
      <c r="E441" s="81">
        <f t="shared" si="44"/>
        <v>154.05544</v>
      </c>
      <c r="F441" s="81">
        <v>124.6</v>
      </c>
      <c r="G441" s="81">
        <f t="shared" si="45"/>
        <v>168.53665136000001</v>
      </c>
      <c r="H441" s="82">
        <v>109.4</v>
      </c>
      <c r="I441" s="81">
        <f t="shared" si="46"/>
        <v>184.88470654192002</v>
      </c>
      <c r="J441" s="82">
        <v>109.7</v>
      </c>
      <c r="K441" s="81">
        <f t="shared" si="47"/>
        <v>202.26386895686053</v>
      </c>
      <c r="L441" s="82">
        <v>109.4</v>
      </c>
    </row>
    <row r="442" spans="1:12" ht="51" customHeight="1">
      <c r="A442" s="79" t="s">
        <v>382</v>
      </c>
      <c r="B442" s="74" t="s">
        <v>1590</v>
      </c>
      <c r="C442" s="80">
        <v>4.46</v>
      </c>
      <c r="D442" s="80">
        <v>36.9</v>
      </c>
      <c r="E442" s="81">
        <f t="shared" si="44"/>
        <v>5.5080999999999998</v>
      </c>
      <c r="F442" s="81">
        <v>123.5</v>
      </c>
      <c r="G442" s="81">
        <f t="shared" si="45"/>
        <v>6.05891</v>
      </c>
      <c r="H442" s="82">
        <v>110</v>
      </c>
      <c r="I442" s="81">
        <f t="shared" si="46"/>
        <v>6.6648009999999998</v>
      </c>
      <c r="J442" s="82">
        <v>110</v>
      </c>
      <c r="K442" s="81">
        <f t="shared" si="47"/>
        <v>7.224644284</v>
      </c>
      <c r="L442" s="82">
        <v>108.4</v>
      </c>
    </row>
    <row r="443" spans="1:12" ht="51" customHeight="1">
      <c r="A443" s="79" t="s">
        <v>176</v>
      </c>
      <c r="B443" s="74" t="s">
        <v>1590</v>
      </c>
      <c r="C443" s="80">
        <v>1140</v>
      </c>
      <c r="D443" s="80">
        <v>84.4</v>
      </c>
      <c r="E443" s="81">
        <f t="shared" si="44"/>
        <v>1437.54</v>
      </c>
      <c r="F443" s="81">
        <v>126.1</v>
      </c>
      <c r="G443" s="81">
        <f t="shared" si="45"/>
        <v>1576.9813800000002</v>
      </c>
      <c r="H443" s="82">
        <v>109.7</v>
      </c>
      <c r="I443" s="81">
        <f t="shared" si="46"/>
        <v>1729.9485738600001</v>
      </c>
      <c r="J443" s="82">
        <v>109.7</v>
      </c>
      <c r="K443" s="81">
        <f t="shared" si="47"/>
        <v>1901.2134826721403</v>
      </c>
      <c r="L443" s="82">
        <v>109.9</v>
      </c>
    </row>
    <row r="444" spans="1:12" ht="51" customHeight="1">
      <c r="A444" s="79" t="s">
        <v>290</v>
      </c>
      <c r="B444" s="74" t="s">
        <v>1590</v>
      </c>
      <c r="C444" s="80">
        <v>44.8</v>
      </c>
      <c r="D444" s="80">
        <v>520.9</v>
      </c>
      <c r="E444" s="81">
        <f t="shared" si="44"/>
        <v>55.775999999999996</v>
      </c>
      <c r="F444" s="81">
        <v>124.5</v>
      </c>
      <c r="G444" s="81">
        <f t="shared" si="45"/>
        <v>60.740064000000004</v>
      </c>
      <c r="H444" s="82">
        <v>108.9</v>
      </c>
      <c r="I444" s="81">
        <f t="shared" si="46"/>
        <v>66.14592969600001</v>
      </c>
      <c r="J444" s="82">
        <v>108.9</v>
      </c>
      <c r="K444" s="81">
        <f t="shared" si="47"/>
        <v>72.562084876512017</v>
      </c>
      <c r="L444" s="82">
        <v>109.7</v>
      </c>
    </row>
    <row r="445" spans="1:12" ht="51" customHeight="1">
      <c r="A445" s="79" t="s">
        <v>490</v>
      </c>
      <c r="B445" s="74" t="s">
        <v>1590</v>
      </c>
      <c r="C445" s="80">
        <v>147.80000000000001</v>
      </c>
      <c r="D445" s="80">
        <v>381</v>
      </c>
      <c r="E445" s="81">
        <f t="shared" si="44"/>
        <v>182.23740000000001</v>
      </c>
      <c r="F445" s="81">
        <v>123.3</v>
      </c>
      <c r="G445" s="81">
        <f t="shared" si="45"/>
        <v>197.90981639999998</v>
      </c>
      <c r="H445" s="82">
        <v>108.6</v>
      </c>
      <c r="I445" s="81">
        <f t="shared" si="46"/>
        <v>214.93006061039995</v>
      </c>
      <c r="J445" s="82">
        <v>108.6</v>
      </c>
      <c r="K445" s="81">
        <f t="shared" si="47"/>
        <v>234.05883600472555</v>
      </c>
      <c r="L445" s="82">
        <v>108.9</v>
      </c>
    </row>
    <row r="446" spans="1:12" ht="51" customHeight="1">
      <c r="A446" s="79" t="s">
        <v>181</v>
      </c>
      <c r="B446" s="74" t="s">
        <v>1590</v>
      </c>
      <c r="C446" s="80">
        <v>608</v>
      </c>
      <c r="D446" s="80">
        <v>101.3</v>
      </c>
      <c r="E446" s="81">
        <f t="shared" si="44"/>
        <v>764.25600000000009</v>
      </c>
      <c r="F446" s="81">
        <v>125.7</v>
      </c>
      <c r="G446" s="81">
        <f t="shared" si="45"/>
        <v>836.09606400000018</v>
      </c>
      <c r="H446" s="82">
        <v>109.4</v>
      </c>
      <c r="I446" s="81">
        <f t="shared" si="46"/>
        <v>914.68909401600035</v>
      </c>
      <c r="J446" s="82">
        <v>109.4</v>
      </c>
      <c r="K446" s="81">
        <f t="shared" si="47"/>
        <v>993.35235610137636</v>
      </c>
      <c r="L446" s="82">
        <v>108.6</v>
      </c>
    </row>
    <row r="447" spans="1:12" ht="51" customHeight="1">
      <c r="A447" s="79" t="s">
        <v>183</v>
      </c>
      <c r="B447" s="74" t="s">
        <v>1590</v>
      </c>
      <c r="C447" s="80">
        <v>260</v>
      </c>
      <c r="D447" s="80">
        <v>104</v>
      </c>
      <c r="E447" s="81">
        <f t="shared" ref="E447:E492" si="48">C447*F447/100</f>
        <v>325.77999999999997</v>
      </c>
      <c r="F447" s="81">
        <v>125.3</v>
      </c>
      <c r="G447" s="81">
        <f t="shared" ref="G447:G492" si="49">E447*H447/100</f>
        <v>358.35799999999995</v>
      </c>
      <c r="H447" s="82">
        <v>110</v>
      </c>
      <c r="I447" s="81">
        <f t="shared" ref="I447:I492" si="50">G447*J447/100</f>
        <v>394.19379999999995</v>
      </c>
      <c r="J447" s="82">
        <v>110</v>
      </c>
      <c r="K447" s="81">
        <f t="shared" ref="K447:K492" si="51">I447*L447/100</f>
        <v>431.24801719999994</v>
      </c>
      <c r="L447" s="82">
        <v>109.4</v>
      </c>
    </row>
    <row r="448" spans="1:12" ht="51" customHeight="1">
      <c r="A448" s="73" t="s">
        <v>1593</v>
      </c>
      <c r="B448" s="74" t="s">
        <v>1590</v>
      </c>
      <c r="C448" s="75">
        <v>84.8</v>
      </c>
      <c r="D448" s="75">
        <v>197.3</v>
      </c>
      <c r="E448" s="76">
        <f>SUM(E449:E450)</f>
        <v>105.95479999999999</v>
      </c>
      <c r="F448" s="76">
        <f>E448/C448*100</f>
        <v>124.94669811320753</v>
      </c>
      <c r="G448" s="76">
        <f>SUM(G449:G450)</f>
        <v>116.50116800000001</v>
      </c>
      <c r="H448" s="78">
        <f>G448/E448*100</f>
        <v>109.95364815940383</v>
      </c>
      <c r="I448" s="76">
        <f>SUM(I449:I450)</f>
        <v>127.97449982800001</v>
      </c>
      <c r="J448" s="78">
        <f>I448/G448*100</f>
        <v>109.84825476427842</v>
      </c>
      <c r="K448" s="76">
        <f>SUM(K449:K450)</f>
        <v>139.88532801320002</v>
      </c>
      <c r="L448" s="78">
        <f>K448/I448*100</f>
        <v>109.30718869869263</v>
      </c>
    </row>
    <row r="449" spans="1:12" ht="51" customHeight="1">
      <c r="A449" s="79" t="s">
        <v>193</v>
      </c>
      <c r="B449" s="74" t="s">
        <v>1590</v>
      </c>
      <c r="C449" s="80">
        <v>42</v>
      </c>
      <c r="D449" s="80">
        <v>0</v>
      </c>
      <c r="E449" s="81">
        <f t="shared" si="48"/>
        <v>52.625999999999998</v>
      </c>
      <c r="F449" s="81">
        <v>125.3</v>
      </c>
      <c r="G449" s="81">
        <f t="shared" si="49"/>
        <v>57.572844000000003</v>
      </c>
      <c r="H449" s="82">
        <v>109.4</v>
      </c>
      <c r="I449" s="81">
        <f t="shared" si="50"/>
        <v>63.330128400000007</v>
      </c>
      <c r="J449" s="82">
        <v>110</v>
      </c>
      <c r="K449" s="81">
        <f t="shared" si="51"/>
        <v>68.776519442400001</v>
      </c>
      <c r="L449" s="82">
        <v>108.6</v>
      </c>
    </row>
    <row r="450" spans="1:12" ht="51" customHeight="1">
      <c r="A450" s="79" t="s">
        <v>490</v>
      </c>
      <c r="B450" s="74" t="s">
        <v>1590</v>
      </c>
      <c r="C450" s="80">
        <v>42.8</v>
      </c>
      <c r="D450" s="80">
        <v>104.4</v>
      </c>
      <c r="E450" s="81">
        <f t="shared" si="48"/>
        <v>53.328799999999994</v>
      </c>
      <c r="F450" s="81">
        <v>124.6</v>
      </c>
      <c r="G450" s="81">
        <f t="shared" si="49"/>
        <v>58.928323999999996</v>
      </c>
      <c r="H450" s="82">
        <v>110.5</v>
      </c>
      <c r="I450" s="81">
        <f t="shared" si="50"/>
        <v>64.644371427999999</v>
      </c>
      <c r="J450" s="82">
        <v>109.7</v>
      </c>
      <c r="K450" s="81">
        <f t="shared" si="51"/>
        <v>71.108808570800008</v>
      </c>
      <c r="L450" s="82">
        <v>110</v>
      </c>
    </row>
    <row r="451" spans="1:12" ht="51" customHeight="1">
      <c r="A451" s="73" t="s">
        <v>1594</v>
      </c>
      <c r="B451" s="74" t="s">
        <v>1590</v>
      </c>
      <c r="C451" s="75">
        <v>2</v>
      </c>
      <c r="D451" s="75">
        <v>133.30000000000001</v>
      </c>
      <c r="E451" s="76">
        <f>SUM(E452:E452)</f>
        <v>2.4500000000000002</v>
      </c>
      <c r="F451" s="76">
        <f>E451/C451*100</f>
        <v>122.50000000000001</v>
      </c>
      <c r="G451" s="76">
        <f>SUM(G452:G452)</f>
        <v>2.66805</v>
      </c>
      <c r="H451" s="78">
        <f>G451/E451*100</f>
        <v>108.89999999999999</v>
      </c>
      <c r="I451" s="76">
        <f>SUM(I452:I452)</f>
        <v>2.8975022999999998</v>
      </c>
      <c r="J451" s="78">
        <f>I451/G451*100</f>
        <v>108.59999999999998</v>
      </c>
      <c r="K451" s="76">
        <f>SUM(K452:K452)</f>
        <v>3.1785600231000002</v>
      </c>
      <c r="L451" s="78">
        <f>K451/I451*100</f>
        <v>109.70000000000002</v>
      </c>
    </row>
    <row r="452" spans="1:12" ht="51" customHeight="1">
      <c r="A452" s="79" t="s">
        <v>193</v>
      </c>
      <c r="B452" s="74" t="s">
        <v>1590</v>
      </c>
      <c r="C452" s="80">
        <v>2</v>
      </c>
      <c r="D452" s="80">
        <v>0</v>
      </c>
      <c r="E452" s="81">
        <f t="shared" si="48"/>
        <v>2.4500000000000002</v>
      </c>
      <c r="F452" s="81">
        <v>122.5</v>
      </c>
      <c r="G452" s="81">
        <f t="shared" si="49"/>
        <v>2.66805</v>
      </c>
      <c r="H452" s="82">
        <v>108.9</v>
      </c>
      <c r="I452" s="81">
        <f t="shared" si="50"/>
        <v>2.8975022999999998</v>
      </c>
      <c r="J452" s="82">
        <v>108.6</v>
      </c>
      <c r="K452" s="81">
        <f t="shared" si="51"/>
        <v>3.1785600231000002</v>
      </c>
      <c r="L452" s="82">
        <v>109.7</v>
      </c>
    </row>
    <row r="453" spans="1:12" ht="51" customHeight="1">
      <c r="A453" s="73" t="s">
        <v>1595</v>
      </c>
      <c r="B453" s="74" t="s">
        <v>1590</v>
      </c>
      <c r="C453" s="75">
        <v>104</v>
      </c>
      <c r="D453" s="75">
        <v>5.0999999999999996</v>
      </c>
      <c r="E453" s="76">
        <f t="shared" si="48"/>
        <v>128.44</v>
      </c>
      <c r="F453" s="76">
        <v>123.5</v>
      </c>
      <c r="G453" s="76">
        <f t="shared" si="49"/>
        <v>141.28399999999999</v>
      </c>
      <c r="H453" s="78">
        <v>110</v>
      </c>
      <c r="I453" s="76">
        <f t="shared" si="50"/>
        <v>155.41239999999999</v>
      </c>
      <c r="J453" s="78">
        <v>110</v>
      </c>
      <c r="K453" s="76">
        <f t="shared" si="51"/>
        <v>168.46704160000002</v>
      </c>
      <c r="L453" s="78">
        <v>108.4</v>
      </c>
    </row>
    <row r="454" spans="1:12" ht="51" customHeight="1">
      <c r="A454" s="79" t="s">
        <v>177</v>
      </c>
      <c r="B454" s="74" t="s">
        <v>1590</v>
      </c>
      <c r="C454" s="80">
        <v>104</v>
      </c>
      <c r="D454" s="80">
        <v>0</v>
      </c>
      <c r="E454" s="81">
        <f t="shared" si="48"/>
        <v>128.44</v>
      </c>
      <c r="F454" s="81">
        <v>123.5</v>
      </c>
      <c r="G454" s="81">
        <f t="shared" si="49"/>
        <v>141.28399999999999</v>
      </c>
      <c r="H454" s="82">
        <v>110</v>
      </c>
      <c r="I454" s="81">
        <f t="shared" si="50"/>
        <v>155.41239999999999</v>
      </c>
      <c r="J454" s="82">
        <v>110</v>
      </c>
      <c r="K454" s="81">
        <f t="shared" si="51"/>
        <v>168.46704160000002</v>
      </c>
      <c r="L454" s="82">
        <v>108.4</v>
      </c>
    </row>
    <row r="455" spans="1:12" ht="51" customHeight="1">
      <c r="A455" s="73" t="s">
        <v>1596</v>
      </c>
      <c r="B455" s="74" t="s">
        <v>1590</v>
      </c>
      <c r="C455" s="75">
        <v>100</v>
      </c>
      <c r="D455" s="75">
        <v>110.4</v>
      </c>
      <c r="E455" s="76">
        <v>126.1</v>
      </c>
      <c r="F455" s="76">
        <v>126.1</v>
      </c>
      <c r="G455" s="76">
        <v>138.33170000000001</v>
      </c>
      <c r="H455" s="78">
        <v>109.7</v>
      </c>
      <c r="I455" s="76">
        <v>151.74987490000001</v>
      </c>
      <c r="J455" s="78">
        <v>109.7</v>
      </c>
      <c r="K455" s="76">
        <v>166.7731125151</v>
      </c>
      <c r="L455" s="78">
        <v>109.9</v>
      </c>
    </row>
    <row r="456" spans="1:12" ht="51" customHeight="1">
      <c r="A456" s="79" t="s">
        <v>236</v>
      </c>
      <c r="B456" s="74" t="s">
        <v>1590</v>
      </c>
      <c r="C456" s="80">
        <v>100</v>
      </c>
      <c r="D456" s="80">
        <v>110.4</v>
      </c>
      <c r="E456" s="81">
        <f t="shared" si="48"/>
        <v>126.1</v>
      </c>
      <c r="F456" s="81">
        <v>126.1</v>
      </c>
      <c r="G456" s="81">
        <f t="shared" si="49"/>
        <v>138.33170000000001</v>
      </c>
      <c r="H456" s="82">
        <v>109.7</v>
      </c>
      <c r="I456" s="81">
        <f t="shared" si="50"/>
        <v>151.74987490000001</v>
      </c>
      <c r="J456" s="82">
        <v>109.7</v>
      </c>
      <c r="K456" s="81">
        <f t="shared" si="51"/>
        <v>166.7731125151</v>
      </c>
      <c r="L456" s="82">
        <v>109.9</v>
      </c>
    </row>
    <row r="457" spans="1:12" ht="51" customHeight="1">
      <c r="A457" s="73" t="s">
        <v>1597</v>
      </c>
      <c r="B457" s="74" t="s">
        <v>1590</v>
      </c>
      <c r="C457" s="75">
        <v>298.49</v>
      </c>
      <c r="D457" s="75">
        <v>231.4</v>
      </c>
      <c r="E457" s="76">
        <v>368.03817000000004</v>
      </c>
      <c r="F457" s="76">
        <v>123.3</v>
      </c>
      <c r="G457" s="76">
        <v>399.68945262</v>
      </c>
      <c r="H457" s="78">
        <v>108.6</v>
      </c>
      <c r="I457" s="76">
        <v>434.06274554532001</v>
      </c>
      <c r="J457" s="78">
        <v>108.6</v>
      </c>
      <c r="K457" s="76">
        <v>472.69432989885354</v>
      </c>
      <c r="L457" s="78">
        <v>108.9</v>
      </c>
    </row>
    <row r="458" spans="1:12" ht="51" customHeight="1">
      <c r="A458" s="79" t="s">
        <v>318</v>
      </c>
      <c r="B458" s="74" t="s">
        <v>1590</v>
      </c>
      <c r="C458" s="80">
        <v>298.49</v>
      </c>
      <c r="D458" s="80">
        <v>231.4</v>
      </c>
      <c r="E458" s="81">
        <f t="shared" si="48"/>
        <v>368.03817000000004</v>
      </c>
      <c r="F458" s="81">
        <v>123.3</v>
      </c>
      <c r="G458" s="81">
        <f t="shared" si="49"/>
        <v>399.68945262</v>
      </c>
      <c r="H458" s="82">
        <v>108.6</v>
      </c>
      <c r="I458" s="81">
        <f t="shared" si="50"/>
        <v>434.06274554532001</v>
      </c>
      <c r="J458" s="82">
        <v>108.6</v>
      </c>
      <c r="K458" s="81">
        <f t="shared" si="51"/>
        <v>472.69432989885354</v>
      </c>
      <c r="L458" s="82">
        <v>108.9</v>
      </c>
    </row>
    <row r="459" spans="1:12" ht="51" customHeight="1">
      <c r="A459" s="73" t="s">
        <v>1598</v>
      </c>
      <c r="B459" s="74" t="s">
        <v>1590</v>
      </c>
      <c r="C459" s="75">
        <v>42.34</v>
      </c>
      <c r="D459" s="75">
        <v>0</v>
      </c>
      <c r="E459" s="76">
        <v>53.052019999999999</v>
      </c>
      <c r="F459" s="76">
        <v>125.3</v>
      </c>
      <c r="G459" s="76">
        <v>58.357222</v>
      </c>
      <c r="H459" s="78">
        <v>110</v>
      </c>
      <c r="I459" s="76">
        <v>64.192944199999999</v>
      </c>
      <c r="J459" s="78">
        <v>110</v>
      </c>
      <c r="K459" s="76">
        <v>70.227080954800002</v>
      </c>
      <c r="L459" s="78">
        <v>109.4</v>
      </c>
    </row>
    <row r="460" spans="1:12" ht="51" customHeight="1">
      <c r="A460" s="79" t="s">
        <v>221</v>
      </c>
      <c r="B460" s="74" t="s">
        <v>1590</v>
      </c>
      <c r="C460" s="80">
        <v>42.34</v>
      </c>
      <c r="D460" s="80">
        <v>0</v>
      </c>
      <c r="E460" s="81">
        <f t="shared" si="48"/>
        <v>53.052019999999999</v>
      </c>
      <c r="F460" s="81">
        <v>125.3</v>
      </c>
      <c r="G460" s="81">
        <f t="shared" si="49"/>
        <v>58.357222</v>
      </c>
      <c r="H460" s="82">
        <v>110</v>
      </c>
      <c r="I460" s="81">
        <f t="shared" si="50"/>
        <v>64.192944199999999</v>
      </c>
      <c r="J460" s="82">
        <v>110</v>
      </c>
      <c r="K460" s="81">
        <f t="shared" si="51"/>
        <v>70.227080954800002</v>
      </c>
      <c r="L460" s="82">
        <v>109.4</v>
      </c>
    </row>
    <row r="461" spans="1:12" ht="51" customHeight="1">
      <c r="A461" s="73" t="s">
        <v>1599</v>
      </c>
      <c r="B461" s="74" t="s">
        <v>1590</v>
      </c>
      <c r="C461" s="75">
        <v>218</v>
      </c>
      <c r="D461" s="75">
        <v>605.6</v>
      </c>
      <c r="E461" s="76">
        <v>273.154</v>
      </c>
      <c r="F461" s="76">
        <v>125.3</v>
      </c>
      <c r="G461" s="76">
        <v>298.83047600000003</v>
      </c>
      <c r="H461" s="78">
        <v>109.4</v>
      </c>
      <c r="I461" s="76">
        <v>328.71352360000003</v>
      </c>
      <c r="J461" s="78">
        <v>110</v>
      </c>
      <c r="K461" s="76">
        <v>356.98288662960005</v>
      </c>
      <c r="L461" s="78">
        <v>108.6</v>
      </c>
    </row>
    <row r="462" spans="1:12" ht="51" customHeight="1">
      <c r="A462" s="79" t="s">
        <v>538</v>
      </c>
      <c r="B462" s="74" t="s">
        <v>1590</v>
      </c>
      <c r="C462" s="80">
        <v>218</v>
      </c>
      <c r="D462" s="80">
        <v>605.6</v>
      </c>
      <c r="E462" s="81">
        <f t="shared" si="48"/>
        <v>273.154</v>
      </c>
      <c r="F462" s="81">
        <v>125.3</v>
      </c>
      <c r="G462" s="81">
        <f t="shared" si="49"/>
        <v>298.83047600000003</v>
      </c>
      <c r="H462" s="82">
        <v>109.4</v>
      </c>
      <c r="I462" s="81">
        <f t="shared" si="50"/>
        <v>328.71352360000003</v>
      </c>
      <c r="J462" s="82">
        <v>110</v>
      </c>
      <c r="K462" s="81">
        <f t="shared" si="51"/>
        <v>356.98288662960005</v>
      </c>
      <c r="L462" s="82">
        <v>108.6</v>
      </c>
    </row>
    <row r="463" spans="1:12" ht="18" customHeight="1">
      <c r="A463" s="73" t="s">
        <v>1600</v>
      </c>
      <c r="B463" s="74" t="s">
        <v>1532</v>
      </c>
      <c r="C463" s="75">
        <v>66.989999999999995</v>
      </c>
      <c r="D463" s="75">
        <v>62.2</v>
      </c>
      <c r="E463" s="76">
        <v>83.469539999999995</v>
      </c>
      <c r="F463" s="76">
        <v>124.6</v>
      </c>
      <c r="G463" s="76">
        <v>92.233841699999999</v>
      </c>
      <c r="H463" s="78">
        <v>110.5</v>
      </c>
      <c r="I463" s="76">
        <v>101.18052434490001</v>
      </c>
      <c r="J463" s="78">
        <v>109.7</v>
      </c>
      <c r="K463" s="76">
        <v>111.29857677939</v>
      </c>
      <c r="L463" s="78">
        <v>110</v>
      </c>
    </row>
    <row r="464" spans="1:12" ht="18" customHeight="1">
      <c r="A464" s="79" t="s">
        <v>318</v>
      </c>
      <c r="B464" s="74" t="s">
        <v>1532</v>
      </c>
      <c r="C464" s="80">
        <v>66.989999999999995</v>
      </c>
      <c r="D464" s="80">
        <v>62.2</v>
      </c>
      <c r="E464" s="81">
        <f t="shared" si="48"/>
        <v>83.469539999999995</v>
      </c>
      <c r="F464" s="81">
        <v>124.6</v>
      </c>
      <c r="G464" s="81">
        <f t="shared" si="49"/>
        <v>92.233841699999999</v>
      </c>
      <c r="H464" s="82">
        <v>110.5</v>
      </c>
      <c r="I464" s="81">
        <f t="shared" si="50"/>
        <v>101.18052434490001</v>
      </c>
      <c r="J464" s="82">
        <v>109.7</v>
      </c>
      <c r="K464" s="81">
        <f t="shared" si="51"/>
        <v>111.29857677939</v>
      </c>
      <c r="L464" s="82">
        <v>110</v>
      </c>
    </row>
    <row r="465" spans="1:12" ht="43.5" customHeight="1">
      <c r="A465" s="73" t="s">
        <v>1601</v>
      </c>
      <c r="B465" s="74" t="s">
        <v>1532</v>
      </c>
      <c r="C465" s="75">
        <v>13050.599999999999</v>
      </c>
      <c r="D465" s="75">
        <v>128.69999999999999</v>
      </c>
      <c r="E465" s="76">
        <f>SUM(E466:E484)</f>
        <v>16285.286959999999</v>
      </c>
      <c r="F465" s="76">
        <f>E465/C465*100</f>
        <v>124.78573368274257</v>
      </c>
      <c r="G465" s="76">
        <f>SUM(G466:G484)</f>
        <v>17769.451105889999</v>
      </c>
      <c r="H465" s="78">
        <f>G465/E465*100</f>
        <v>109.11352774768667</v>
      </c>
      <c r="I465" s="76">
        <f>SUM(I466:I484)</f>
        <v>19480.452396417502</v>
      </c>
      <c r="J465" s="78">
        <f>I465/G465*100</f>
        <v>109.62889219442667</v>
      </c>
      <c r="K465" s="76">
        <f>SUM(K466:K484)</f>
        <v>21210.56606836538</v>
      </c>
      <c r="L465" s="78">
        <f>K465/I465*100</f>
        <v>108.88128076669332</v>
      </c>
    </row>
    <row r="466" spans="1:12" ht="18" customHeight="1">
      <c r="A466" s="79" t="s">
        <v>358</v>
      </c>
      <c r="B466" s="74" t="s">
        <v>1532</v>
      </c>
      <c r="C466" s="80">
        <v>852.36</v>
      </c>
      <c r="D466" s="80">
        <v>172.7</v>
      </c>
      <c r="E466" s="81">
        <f t="shared" si="48"/>
        <v>1044.1410000000001</v>
      </c>
      <c r="F466" s="81">
        <v>122.5</v>
      </c>
      <c r="G466" s="81">
        <f t="shared" si="49"/>
        <v>1137.0695490000001</v>
      </c>
      <c r="H466" s="82">
        <v>108.9</v>
      </c>
      <c r="I466" s="81">
        <f t="shared" si="50"/>
        <v>1234.857530214</v>
      </c>
      <c r="J466" s="82">
        <v>108.6</v>
      </c>
      <c r="K466" s="81">
        <f t="shared" si="51"/>
        <v>1354.638710644758</v>
      </c>
      <c r="L466" s="82">
        <v>109.7</v>
      </c>
    </row>
    <row r="467" spans="1:12" ht="18" customHeight="1">
      <c r="A467" s="79" t="s">
        <v>316</v>
      </c>
      <c r="B467" s="74" t="s">
        <v>1532</v>
      </c>
      <c r="C467" s="80">
        <v>1185.8399999999999</v>
      </c>
      <c r="D467" s="80">
        <v>170.3</v>
      </c>
      <c r="E467" s="81">
        <f t="shared" si="48"/>
        <v>1495.3442399999997</v>
      </c>
      <c r="F467" s="81">
        <v>126.1</v>
      </c>
      <c r="G467" s="81">
        <f t="shared" si="49"/>
        <v>1623.9438446399995</v>
      </c>
      <c r="H467" s="82">
        <v>108.6</v>
      </c>
      <c r="I467" s="81">
        <f t="shared" si="50"/>
        <v>1776.5945660361594</v>
      </c>
      <c r="J467" s="82">
        <v>109.4</v>
      </c>
      <c r="K467" s="81">
        <f t="shared" si="51"/>
        <v>1934.7114824133778</v>
      </c>
      <c r="L467" s="82">
        <v>108.9</v>
      </c>
    </row>
    <row r="468" spans="1:12" ht="18" customHeight="1">
      <c r="A468" s="79" t="s">
        <v>283</v>
      </c>
      <c r="B468" s="74" t="s">
        <v>1532</v>
      </c>
      <c r="C468" s="80">
        <v>1489.57</v>
      </c>
      <c r="D468" s="80">
        <v>1748.3</v>
      </c>
      <c r="E468" s="81">
        <f t="shared" si="48"/>
        <v>1861.9625000000001</v>
      </c>
      <c r="F468" s="81">
        <v>125</v>
      </c>
      <c r="G468" s="81">
        <f t="shared" si="49"/>
        <v>2022.091275</v>
      </c>
      <c r="H468" s="82">
        <v>108.6</v>
      </c>
      <c r="I468" s="81">
        <f t="shared" si="50"/>
        <v>2234.410858875</v>
      </c>
      <c r="J468" s="82">
        <v>110.5</v>
      </c>
      <c r="K468" s="81">
        <f t="shared" si="51"/>
        <v>2426.5701927382497</v>
      </c>
      <c r="L468" s="82">
        <v>108.6</v>
      </c>
    </row>
    <row r="469" spans="1:12" ht="18" customHeight="1">
      <c r="A469" s="79" t="s">
        <v>306</v>
      </c>
      <c r="B469" s="74" t="s">
        <v>1532</v>
      </c>
      <c r="C469" s="80">
        <v>299.52</v>
      </c>
      <c r="D469" s="80">
        <v>106.7</v>
      </c>
      <c r="E469" s="81">
        <f t="shared" si="48"/>
        <v>373.20191999999997</v>
      </c>
      <c r="F469" s="81">
        <v>124.6</v>
      </c>
      <c r="G469" s="81">
        <f t="shared" si="49"/>
        <v>408.28290048000002</v>
      </c>
      <c r="H469" s="82">
        <v>109.4</v>
      </c>
      <c r="I469" s="81">
        <f t="shared" si="50"/>
        <v>447.88634182656</v>
      </c>
      <c r="J469" s="82">
        <v>109.7</v>
      </c>
      <c r="K469" s="81">
        <f t="shared" si="51"/>
        <v>489.9876579582567</v>
      </c>
      <c r="L469" s="82">
        <v>109.4</v>
      </c>
    </row>
    <row r="470" spans="1:12" ht="30" customHeight="1">
      <c r="A470" s="79" t="s">
        <v>244</v>
      </c>
      <c r="B470" s="74" t="s">
        <v>1532</v>
      </c>
      <c r="C470" s="80">
        <v>1733.8</v>
      </c>
      <c r="D470" s="80">
        <v>215.7</v>
      </c>
      <c r="E470" s="81">
        <f t="shared" si="48"/>
        <v>2141.2429999999999</v>
      </c>
      <c r="F470" s="81">
        <v>123.5</v>
      </c>
      <c r="G470" s="81">
        <f t="shared" si="49"/>
        <v>2355.3672999999999</v>
      </c>
      <c r="H470" s="82">
        <v>110</v>
      </c>
      <c r="I470" s="81">
        <f t="shared" si="50"/>
        <v>2590.9040299999997</v>
      </c>
      <c r="J470" s="82">
        <v>110</v>
      </c>
      <c r="K470" s="81">
        <f t="shared" si="51"/>
        <v>2808.5399685199995</v>
      </c>
      <c r="L470" s="82">
        <v>108.4</v>
      </c>
    </row>
    <row r="471" spans="1:12" ht="18" customHeight="1">
      <c r="A471" s="79" t="s">
        <v>384</v>
      </c>
      <c r="B471" s="74" t="s">
        <v>1532</v>
      </c>
      <c r="C471" s="80">
        <v>141.37</v>
      </c>
      <c r="D471" s="80">
        <v>32.299999999999997</v>
      </c>
      <c r="E471" s="81">
        <f t="shared" si="48"/>
        <v>173.17825000000002</v>
      </c>
      <c r="F471" s="81">
        <v>122.5</v>
      </c>
      <c r="G471" s="81">
        <f t="shared" si="49"/>
        <v>191.36196624999999</v>
      </c>
      <c r="H471" s="82">
        <v>110.5</v>
      </c>
      <c r="I471" s="81">
        <f t="shared" si="50"/>
        <v>211.45497270625</v>
      </c>
      <c r="J471" s="82">
        <v>110.5</v>
      </c>
      <c r="K471" s="81">
        <f t="shared" si="51"/>
        <v>229.42864538628123</v>
      </c>
      <c r="L471" s="82">
        <v>108.5</v>
      </c>
    </row>
    <row r="472" spans="1:12" ht="18" customHeight="1">
      <c r="A472" s="79" t="s">
        <v>489</v>
      </c>
      <c r="B472" s="74" t="s">
        <v>1532</v>
      </c>
      <c r="C472" s="80">
        <v>22.8</v>
      </c>
      <c r="D472" s="80">
        <v>0</v>
      </c>
      <c r="E472" s="81">
        <f t="shared" si="48"/>
        <v>28.750799999999998</v>
      </c>
      <c r="F472" s="81">
        <v>126.1</v>
      </c>
      <c r="G472" s="81">
        <f t="shared" si="49"/>
        <v>31.539627599999999</v>
      </c>
      <c r="H472" s="82">
        <v>109.7</v>
      </c>
      <c r="I472" s="81">
        <f t="shared" si="50"/>
        <v>34.598971477199996</v>
      </c>
      <c r="J472" s="82">
        <v>109.7</v>
      </c>
      <c r="K472" s="81">
        <f t="shared" si="51"/>
        <v>38.024269653442801</v>
      </c>
      <c r="L472" s="82">
        <v>109.9</v>
      </c>
    </row>
    <row r="473" spans="1:12" ht="43.5" customHeight="1">
      <c r="A473" s="79" t="s">
        <v>190</v>
      </c>
      <c r="B473" s="74" t="s">
        <v>1532</v>
      </c>
      <c r="C473" s="80">
        <v>422</v>
      </c>
      <c r="D473" s="80">
        <v>34.299999999999997</v>
      </c>
      <c r="E473" s="81">
        <f t="shared" si="48"/>
        <v>525.39</v>
      </c>
      <c r="F473" s="81">
        <v>124.5</v>
      </c>
      <c r="G473" s="81">
        <f t="shared" si="49"/>
        <v>572.14971000000003</v>
      </c>
      <c r="H473" s="82">
        <v>108.9</v>
      </c>
      <c r="I473" s="81">
        <f t="shared" si="50"/>
        <v>623.07103419000009</v>
      </c>
      <c r="J473" s="82">
        <v>108.9</v>
      </c>
      <c r="K473" s="81">
        <f t="shared" si="51"/>
        <v>683.50892450643005</v>
      </c>
      <c r="L473" s="82">
        <v>109.7</v>
      </c>
    </row>
    <row r="474" spans="1:12" ht="18" customHeight="1">
      <c r="A474" s="79" t="s">
        <v>334</v>
      </c>
      <c r="B474" s="74" t="s">
        <v>1532</v>
      </c>
      <c r="C474" s="80">
        <v>793.32</v>
      </c>
      <c r="D474" s="80">
        <v>152.6</v>
      </c>
      <c r="E474" s="81">
        <f t="shared" si="48"/>
        <v>978.16355999999996</v>
      </c>
      <c r="F474" s="81">
        <v>123.3</v>
      </c>
      <c r="G474" s="81">
        <f t="shared" si="49"/>
        <v>1062.28562616</v>
      </c>
      <c r="H474" s="82">
        <v>108.6</v>
      </c>
      <c r="I474" s="81">
        <f t="shared" si="50"/>
        <v>1153.64219000976</v>
      </c>
      <c r="J474" s="82">
        <v>108.6</v>
      </c>
      <c r="K474" s="81">
        <f t="shared" si="51"/>
        <v>1256.3163449206288</v>
      </c>
      <c r="L474" s="82">
        <v>108.9</v>
      </c>
    </row>
    <row r="475" spans="1:12" ht="18" customHeight="1">
      <c r="A475" s="79" t="s">
        <v>262</v>
      </c>
      <c r="B475" s="74" t="s">
        <v>1532</v>
      </c>
      <c r="C475" s="80">
        <v>1479.71</v>
      </c>
      <c r="D475" s="80">
        <v>92.4</v>
      </c>
      <c r="E475" s="81">
        <f t="shared" si="48"/>
        <v>1859.9954700000003</v>
      </c>
      <c r="F475" s="81">
        <v>125.7</v>
      </c>
      <c r="G475" s="81">
        <f t="shared" si="49"/>
        <v>2034.8350441800005</v>
      </c>
      <c r="H475" s="82">
        <v>109.4</v>
      </c>
      <c r="I475" s="81">
        <f t="shared" si="50"/>
        <v>2226.1095383329207</v>
      </c>
      <c r="J475" s="82">
        <v>109.4</v>
      </c>
      <c r="K475" s="81">
        <f t="shared" si="51"/>
        <v>2417.5549586295515</v>
      </c>
      <c r="L475" s="82">
        <v>108.6</v>
      </c>
    </row>
    <row r="476" spans="1:12" ht="18" customHeight="1">
      <c r="A476" s="79" t="s">
        <v>296</v>
      </c>
      <c r="B476" s="74" t="s">
        <v>1532</v>
      </c>
      <c r="C476" s="80">
        <v>422.8</v>
      </c>
      <c r="D476" s="80">
        <v>454.6</v>
      </c>
      <c r="E476" s="81">
        <f t="shared" si="48"/>
        <v>531.45960000000002</v>
      </c>
      <c r="F476" s="81">
        <v>125.7</v>
      </c>
      <c r="G476" s="81">
        <f t="shared" si="49"/>
        <v>577.16512560000001</v>
      </c>
      <c r="H476" s="82">
        <v>108.6</v>
      </c>
      <c r="I476" s="81">
        <f t="shared" si="50"/>
        <v>637.76746378799999</v>
      </c>
      <c r="J476" s="82">
        <v>110.5</v>
      </c>
      <c r="K476" s="81">
        <f t="shared" si="51"/>
        <v>694.528768065132</v>
      </c>
      <c r="L476" s="82">
        <v>108.9</v>
      </c>
    </row>
    <row r="477" spans="1:12" ht="18" customHeight="1">
      <c r="A477" s="79" t="s">
        <v>229</v>
      </c>
      <c r="B477" s="74" t="s">
        <v>1532</v>
      </c>
      <c r="C477" s="80">
        <v>1396.9</v>
      </c>
      <c r="D477" s="80">
        <v>109.5</v>
      </c>
      <c r="E477" s="81">
        <f t="shared" si="48"/>
        <v>1750.3157000000001</v>
      </c>
      <c r="F477" s="81">
        <v>125.3</v>
      </c>
      <c r="G477" s="81">
        <f t="shared" si="49"/>
        <v>1914.8453758000003</v>
      </c>
      <c r="H477" s="82">
        <v>109.4</v>
      </c>
      <c r="I477" s="81">
        <f t="shared" si="50"/>
        <v>2106.3299133800001</v>
      </c>
      <c r="J477" s="82">
        <v>110</v>
      </c>
      <c r="K477" s="81">
        <f t="shared" si="51"/>
        <v>2287.4742859306803</v>
      </c>
      <c r="L477" s="82">
        <v>108.6</v>
      </c>
    </row>
    <row r="478" spans="1:12" ht="18" customHeight="1">
      <c r="A478" s="79" t="s">
        <v>371</v>
      </c>
      <c r="B478" s="74" t="s">
        <v>1532</v>
      </c>
      <c r="C478" s="80">
        <v>88.7</v>
      </c>
      <c r="D478" s="80">
        <v>101.1</v>
      </c>
      <c r="E478" s="81">
        <f t="shared" si="48"/>
        <v>110.875</v>
      </c>
      <c r="F478" s="81">
        <v>125</v>
      </c>
      <c r="G478" s="81">
        <f t="shared" si="49"/>
        <v>121.96250000000001</v>
      </c>
      <c r="H478" s="82">
        <v>110</v>
      </c>
      <c r="I478" s="81">
        <f t="shared" si="50"/>
        <v>134.7685625</v>
      </c>
      <c r="J478" s="82">
        <v>110.5</v>
      </c>
      <c r="K478" s="81">
        <f t="shared" si="51"/>
        <v>147.436807375</v>
      </c>
      <c r="L478" s="82">
        <v>109.4</v>
      </c>
    </row>
    <row r="479" spans="1:12" ht="18" customHeight="1">
      <c r="A479" s="79" t="s">
        <v>282</v>
      </c>
      <c r="B479" s="74" t="s">
        <v>1532</v>
      </c>
      <c r="C479" s="80">
        <v>332</v>
      </c>
      <c r="D479" s="80">
        <v>281.39999999999998</v>
      </c>
      <c r="E479" s="81">
        <f t="shared" si="48"/>
        <v>413.67199999999997</v>
      </c>
      <c r="F479" s="81">
        <v>124.6</v>
      </c>
      <c r="G479" s="81">
        <f t="shared" si="49"/>
        <v>457.10755999999992</v>
      </c>
      <c r="H479" s="82">
        <v>110.5</v>
      </c>
      <c r="I479" s="81">
        <f t="shared" si="50"/>
        <v>501.44699331999988</v>
      </c>
      <c r="J479" s="82">
        <v>109.7</v>
      </c>
      <c r="K479" s="81">
        <f t="shared" si="51"/>
        <v>551.59169265199989</v>
      </c>
      <c r="L479" s="82">
        <v>110</v>
      </c>
    </row>
    <row r="480" spans="1:12" ht="18" customHeight="1">
      <c r="A480" s="79" t="s">
        <v>236</v>
      </c>
      <c r="B480" s="74" t="s">
        <v>1532</v>
      </c>
      <c r="C480" s="80">
        <v>194.7</v>
      </c>
      <c r="D480" s="80">
        <v>114.3</v>
      </c>
      <c r="E480" s="81">
        <f t="shared" si="48"/>
        <v>240.45449999999997</v>
      </c>
      <c r="F480" s="81">
        <v>123.5</v>
      </c>
      <c r="G480" s="81">
        <f t="shared" si="49"/>
        <v>263.77858649999996</v>
      </c>
      <c r="H480" s="82">
        <v>109.7</v>
      </c>
      <c r="I480" s="81">
        <f t="shared" si="50"/>
        <v>287.25488069849996</v>
      </c>
      <c r="J480" s="82">
        <v>108.9</v>
      </c>
      <c r="K480" s="81">
        <f t="shared" si="51"/>
        <v>317.41664317184245</v>
      </c>
      <c r="L480" s="82">
        <v>110.5</v>
      </c>
    </row>
    <row r="481" spans="1:12" ht="30" customHeight="1">
      <c r="A481" s="79" t="s">
        <v>252</v>
      </c>
      <c r="B481" s="74" t="s">
        <v>1532</v>
      </c>
      <c r="C481" s="80">
        <v>197.2</v>
      </c>
      <c r="D481" s="80">
        <v>233</v>
      </c>
      <c r="E481" s="81">
        <f t="shared" si="48"/>
        <v>241.57</v>
      </c>
      <c r="F481" s="81">
        <v>122.5</v>
      </c>
      <c r="G481" s="81">
        <f t="shared" si="49"/>
        <v>263.06972999999999</v>
      </c>
      <c r="H481" s="82">
        <v>108.9</v>
      </c>
      <c r="I481" s="81">
        <f t="shared" si="50"/>
        <v>285.69372677999996</v>
      </c>
      <c r="J481" s="82">
        <v>108.6</v>
      </c>
      <c r="K481" s="81">
        <f t="shared" si="51"/>
        <v>313.40601827766</v>
      </c>
      <c r="L481" s="82">
        <v>109.7</v>
      </c>
    </row>
    <row r="482" spans="1:12" ht="18" customHeight="1">
      <c r="A482" s="79" t="s">
        <v>267</v>
      </c>
      <c r="B482" s="74" t="s">
        <v>1532</v>
      </c>
      <c r="C482" s="80">
        <v>1666.6</v>
      </c>
      <c r="D482" s="80">
        <v>93.5</v>
      </c>
      <c r="E482" s="81">
        <f t="shared" si="48"/>
        <v>2101.5825999999997</v>
      </c>
      <c r="F482" s="81">
        <v>126.1</v>
      </c>
      <c r="G482" s="81">
        <f t="shared" si="49"/>
        <v>2282.3187035999999</v>
      </c>
      <c r="H482" s="82">
        <v>108.6</v>
      </c>
      <c r="I482" s="81">
        <f t="shared" si="50"/>
        <v>2496.8566617383999</v>
      </c>
      <c r="J482" s="82">
        <v>109.4</v>
      </c>
      <c r="K482" s="81">
        <f t="shared" si="51"/>
        <v>2719.0769046331175</v>
      </c>
      <c r="L482" s="82">
        <v>108.9</v>
      </c>
    </row>
    <row r="483" spans="1:12" ht="18" customHeight="1">
      <c r="A483" s="79" t="s">
        <v>415</v>
      </c>
      <c r="B483" s="74" t="s">
        <v>1532</v>
      </c>
      <c r="C483" s="80">
        <v>262.49</v>
      </c>
      <c r="D483" s="80">
        <v>85.7</v>
      </c>
      <c r="E483" s="81">
        <f t="shared" si="48"/>
        <v>328.11250000000001</v>
      </c>
      <c r="F483" s="81">
        <v>125</v>
      </c>
      <c r="G483" s="81">
        <f t="shared" si="49"/>
        <v>356.330175</v>
      </c>
      <c r="H483" s="82">
        <v>108.6</v>
      </c>
      <c r="I483" s="81">
        <f t="shared" si="50"/>
        <v>393.74484337499996</v>
      </c>
      <c r="J483" s="82">
        <v>110.5</v>
      </c>
      <c r="K483" s="81">
        <f t="shared" si="51"/>
        <v>427.60689990524997</v>
      </c>
      <c r="L483" s="82">
        <v>108.6</v>
      </c>
    </row>
    <row r="484" spans="1:12" ht="18" customHeight="1">
      <c r="A484" s="79" t="s">
        <v>228</v>
      </c>
      <c r="B484" s="74" t="s">
        <v>1532</v>
      </c>
      <c r="C484" s="80">
        <v>68.92</v>
      </c>
      <c r="D484" s="80">
        <v>101.2</v>
      </c>
      <c r="E484" s="81">
        <f t="shared" si="48"/>
        <v>85.874320000000012</v>
      </c>
      <c r="F484" s="81">
        <v>124.6</v>
      </c>
      <c r="G484" s="81">
        <f t="shared" si="49"/>
        <v>93.94650608000002</v>
      </c>
      <c r="H484" s="82">
        <v>109.4</v>
      </c>
      <c r="I484" s="81">
        <f t="shared" si="50"/>
        <v>103.05931716976004</v>
      </c>
      <c r="J484" s="82">
        <v>109.7</v>
      </c>
      <c r="K484" s="81">
        <f t="shared" si="51"/>
        <v>112.74689298371749</v>
      </c>
      <c r="L484" s="82">
        <v>109.4</v>
      </c>
    </row>
    <row r="485" spans="1:12" ht="18" customHeight="1">
      <c r="A485" s="73" t="s">
        <v>1602</v>
      </c>
      <c r="B485" s="74" t="s">
        <v>1532</v>
      </c>
      <c r="C485" s="75">
        <v>1632.8</v>
      </c>
      <c r="D485" s="75">
        <v>194.1</v>
      </c>
      <c r="E485" s="76">
        <f>SUM(E486:E492)</f>
        <v>2042.92284</v>
      </c>
      <c r="F485" s="76">
        <f>E485/C485*100</f>
        <v>125.11776335129838</v>
      </c>
      <c r="G485" s="76">
        <f>SUM(G486:G492)</f>
        <v>2228.7858563999998</v>
      </c>
      <c r="H485" s="78">
        <f>G485/E485*100</f>
        <v>109.09789703070723</v>
      </c>
      <c r="I485" s="76">
        <f>SUM(I486:I492)</f>
        <v>2452.5381150165995</v>
      </c>
      <c r="J485" s="78">
        <f>I485/G485*100</f>
        <v>110.03919950290833</v>
      </c>
      <c r="K485" s="76">
        <f>SUM(K486:K492)</f>
        <v>2677.2895991504224</v>
      </c>
      <c r="L485" s="78">
        <f>K485/I485*100</f>
        <v>109.16403634087055</v>
      </c>
    </row>
    <row r="486" spans="1:12" ht="18" customHeight="1">
      <c r="A486" s="79" t="s">
        <v>267</v>
      </c>
      <c r="B486" s="74" t="s">
        <v>1532</v>
      </c>
      <c r="C486" s="80">
        <v>0</v>
      </c>
      <c r="D486" s="80">
        <v>0</v>
      </c>
      <c r="E486" s="81">
        <f t="shared" si="48"/>
        <v>0</v>
      </c>
      <c r="F486" s="81">
        <v>123.3</v>
      </c>
      <c r="G486" s="81">
        <f t="shared" si="49"/>
        <v>0</v>
      </c>
      <c r="H486" s="82">
        <v>108.6</v>
      </c>
      <c r="I486" s="81">
        <f t="shared" si="50"/>
        <v>0</v>
      </c>
      <c r="J486" s="82">
        <v>108.6</v>
      </c>
      <c r="K486" s="81">
        <f t="shared" si="51"/>
        <v>0</v>
      </c>
      <c r="L486" s="82">
        <v>108.9</v>
      </c>
    </row>
    <row r="487" spans="1:12" ht="18" customHeight="1">
      <c r="A487" s="79" t="s">
        <v>334</v>
      </c>
      <c r="B487" s="74" t="s">
        <v>1532</v>
      </c>
      <c r="C487" s="80">
        <v>8.3000000000000007</v>
      </c>
      <c r="D487" s="80">
        <v>166</v>
      </c>
      <c r="E487" s="81">
        <f t="shared" si="48"/>
        <v>10.433100000000001</v>
      </c>
      <c r="F487" s="81">
        <v>125.7</v>
      </c>
      <c r="G487" s="81">
        <f t="shared" si="49"/>
        <v>11.413811400000002</v>
      </c>
      <c r="H487" s="82">
        <v>109.4</v>
      </c>
      <c r="I487" s="81">
        <f t="shared" si="50"/>
        <v>12.486709671600003</v>
      </c>
      <c r="J487" s="82">
        <v>109.4</v>
      </c>
      <c r="K487" s="81">
        <f t="shared" si="51"/>
        <v>13.560566703357603</v>
      </c>
      <c r="L487" s="82">
        <v>108.6</v>
      </c>
    </row>
    <row r="488" spans="1:12" ht="18" customHeight="1">
      <c r="A488" s="79" t="s">
        <v>262</v>
      </c>
      <c r="B488" s="74" t="s">
        <v>1532</v>
      </c>
      <c r="C488" s="80">
        <v>8.08</v>
      </c>
      <c r="D488" s="80">
        <v>50.8</v>
      </c>
      <c r="E488" s="81">
        <f t="shared" si="48"/>
        <v>10.12424</v>
      </c>
      <c r="F488" s="81">
        <v>125.3</v>
      </c>
      <c r="G488" s="81">
        <f t="shared" si="49"/>
        <v>11.136664000000001</v>
      </c>
      <c r="H488" s="82">
        <v>110</v>
      </c>
      <c r="I488" s="81">
        <f t="shared" si="50"/>
        <v>12.250330400000003</v>
      </c>
      <c r="J488" s="82">
        <v>110</v>
      </c>
      <c r="K488" s="81">
        <f t="shared" si="51"/>
        <v>13.401861457600003</v>
      </c>
      <c r="L488" s="82">
        <v>109.4</v>
      </c>
    </row>
    <row r="489" spans="1:12" ht="30" customHeight="1">
      <c r="A489" s="79" t="s">
        <v>244</v>
      </c>
      <c r="B489" s="74" t="s">
        <v>1532</v>
      </c>
      <c r="C489" s="80">
        <v>793.5</v>
      </c>
      <c r="D489" s="80">
        <v>426.4</v>
      </c>
      <c r="E489" s="81">
        <f t="shared" si="48"/>
        <v>997.42949999999996</v>
      </c>
      <c r="F489" s="81">
        <v>125.7</v>
      </c>
      <c r="G489" s="81">
        <f t="shared" si="49"/>
        <v>1083.2084369999998</v>
      </c>
      <c r="H489" s="82">
        <v>108.6</v>
      </c>
      <c r="I489" s="81">
        <f t="shared" si="50"/>
        <v>1196.9453228849998</v>
      </c>
      <c r="J489" s="82">
        <v>110.5</v>
      </c>
      <c r="K489" s="81">
        <f t="shared" si="51"/>
        <v>1303.4734566217649</v>
      </c>
      <c r="L489" s="82">
        <v>108.9</v>
      </c>
    </row>
    <row r="490" spans="1:12" ht="43.5" customHeight="1">
      <c r="A490" s="79" t="s">
        <v>190</v>
      </c>
      <c r="B490" s="74" t="s">
        <v>1532</v>
      </c>
      <c r="C490" s="80">
        <v>422</v>
      </c>
      <c r="D490" s="80">
        <v>101.7</v>
      </c>
      <c r="E490" s="81">
        <f t="shared" si="48"/>
        <v>528.76599999999996</v>
      </c>
      <c r="F490" s="81">
        <v>125.3</v>
      </c>
      <c r="G490" s="81">
        <f t="shared" si="49"/>
        <v>578.47000400000002</v>
      </c>
      <c r="H490" s="82">
        <v>109.4</v>
      </c>
      <c r="I490" s="81">
        <f t="shared" si="50"/>
        <v>636.31700439999997</v>
      </c>
      <c r="J490" s="82">
        <v>110</v>
      </c>
      <c r="K490" s="81">
        <f t="shared" si="51"/>
        <v>691.0402667784</v>
      </c>
      <c r="L490" s="82">
        <v>108.6</v>
      </c>
    </row>
    <row r="491" spans="1:12" ht="18" customHeight="1">
      <c r="A491" s="79" t="s">
        <v>228</v>
      </c>
      <c r="B491" s="74" t="s">
        <v>1532</v>
      </c>
      <c r="C491" s="80">
        <v>68.92</v>
      </c>
      <c r="D491" s="80">
        <v>101.2</v>
      </c>
      <c r="E491" s="81">
        <f t="shared" si="48"/>
        <v>86.15</v>
      </c>
      <c r="F491" s="81">
        <v>125</v>
      </c>
      <c r="G491" s="81">
        <f t="shared" si="49"/>
        <v>94.765000000000001</v>
      </c>
      <c r="H491" s="82">
        <v>110</v>
      </c>
      <c r="I491" s="81">
        <f t="shared" si="50"/>
        <v>104.71532499999999</v>
      </c>
      <c r="J491" s="82">
        <v>110.5</v>
      </c>
      <c r="K491" s="81">
        <f t="shared" si="51"/>
        <v>114.55856555</v>
      </c>
      <c r="L491" s="82">
        <v>109.4</v>
      </c>
    </row>
    <row r="492" spans="1:12" ht="18" customHeight="1">
      <c r="A492" s="79" t="s">
        <v>282</v>
      </c>
      <c r="B492" s="74" t="s">
        <v>1532</v>
      </c>
      <c r="C492" s="80">
        <v>332</v>
      </c>
      <c r="D492" s="80">
        <v>281.39999999999998</v>
      </c>
      <c r="E492" s="81">
        <f t="shared" si="48"/>
        <v>410.02</v>
      </c>
      <c r="F492" s="81">
        <v>123.5</v>
      </c>
      <c r="G492" s="81">
        <f t="shared" si="49"/>
        <v>449.79193999999995</v>
      </c>
      <c r="H492" s="82">
        <v>109.7</v>
      </c>
      <c r="I492" s="81">
        <f t="shared" si="50"/>
        <v>489.82342266000001</v>
      </c>
      <c r="J492" s="82">
        <v>108.9</v>
      </c>
      <c r="K492" s="81">
        <f t="shared" si="51"/>
        <v>541.25488203930001</v>
      </c>
      <c r="L492" s="82">
        <v>110.5</v>
      </c>
    </row>
    <row r="493" spans="1:12" ht="44.25" customHeight="1">
      <c r="A493" s="73" t="s">
        <v>1603</v>
      </c>
      <c r="B493" s="74" t="s">
        <v>1532</v>
      </c>
      <c r="C493" s="75">
        <v>41.180000000000007</v>
      </c>
      <c r="D493" s="75">
        <v>135.80000000000001</v>
      </c>
      <c r="E493" s="76">
        <f>SUM(E494:E497)</f>
        <v>51.022669999999998</v>
      </c>
      <c r="F493" s="76">
        <f>E493/C493*100</f>
        <v>123.90157843613403</v>
      </c>
      <c r="G493" s="76">
        <f>SUM(G494:G497)</f>
        <v>55.992312830000003</v>
      </c>
      <c r="H493" s="78">
        <f>G493/E493*100</f>
        <v>109.74006815009878</v>
      </c>
      <c r="I493" s="76">
        <f>SUM(I494:I497)</f>
        <v>61.584503954509998</v>
      </c>
      <c r="J493" s="78">
        <f>I493/G493*100</f>
        <v>109.98742656244372</v>
      </c>
      <c r="K493" s="76">
        <f>SUM(K494:K497)</f>
        <v>67.110301079640209</v>
      </c>
      <c r="L493" s="78">
        <f>K493/I493*100</f>
        <v>108.97270704528512</v>
      </c>
    </row>
    <row r="494" spans="1:12" ht="18" customHeight="1">
      <c r="A494" s="79" t="s">
        <v>316</v>
      </c>
      <c r="B494" s="74" t="s">
        <v>1532</v>
      </c>
      <c r="C494" s="80">
        <v>1.8</v>
      </c>
      <c r="D494" s="80">
        <v>0</v>
      </c>
      <c r="E494" s="81">
        <f t="shared" ref="E494:E557" si="52">C494*F494/100</f>
        <v>2.25</v>
      </c>
      <c r="F494" s="81">
        <v>125</v>
      </c>
      <c r="G494" s="81">
        <f t="shared" ref="G494:G557" si="53">E494*H494/100</f>
        <v>2.4434999999999998</v>
      </c>
      <c r="H494" s="82">
        <v>108.6</v>
      </c>
      <c r="I494" s="81">
        <f t="shared" ref="I494:I557" si="54">G494*J494/100</f>
        <v>2.7000674999999994</v>
      </c>
      <c r="J494" s="82">
        <v>110.5</v>
      </c>
      <c r="K494" s="81">
        <f t="shared" ref="K494:K557" si="55">I494*L494/100</f>
        <v>2.9322733049999994</v>
      </c>
      <c r="L494" s="82">
        <v>108.6</v>
      </c>
    </row>
    <row r="495" spans="1:12" ht="18" customHeight="1">
      <c r="A495" s="79" t="s">
        <v>229</v>
      </c>
      <c r="B495" s="74" t="s">
        <v>1532</v>
      </c>
      <c r="C495" s="80">
        <v>22.17</v>
      </c>
      <c r="D495" s="80">
        <v>87.6</v>
      </c>
      <c r="E495" s="81">
        <f t="shared" si="52"/>
        <v>27.623820000000002</v>
      </c>
      <c r="F495" s="81">
        <v>124.6</v>
      </c>
      <c r="G495" s="81">
        <f t="shared" si="53"/>
        <v>30.220459080000005</v>
      </c>
      <c r="H495" s="82">
        <v>109.4</v>
      </c>
      <c r="I495" s="81">
        <f t="shared" si="54"/>
        <v>33.151843610760004</v>
      </c>
      <c r="J495" s="82">
        <v>109.7</v>
      </c>
      <c r="K495" s="81">
        <f t="shared" si="55"/>
        <v>36.26811691017145</v>
      </c>
      <c r="L495" s="82">
        <v>109.4</v>
      </c>
    </row>
    <row r="496" spans="1:12" ht="18" customHeight="1">
      <c r="A496" s="79" t="s">
        <v>262</v>
      </c>
      <c r="B496" s="74" t="s">
        <v>1532</v>
      </c>
      <c r="C496" s="80">
        <v>6.66</v>
      </c>
      <c r="D496" s="80">
        <v>0</v>
      </c>
      <c r="E496" s="81">
        <f t="shared" si="52"/>
        <v>8.2250999999999994</v>
      </c>
      <c r="F496" s="81">
        <v>123.5</v>
      </c>
      <c r="G496" s="81">
        <f t="shared" si="53"/>
        <v>9.0476099999999988</v>
      </c>
      <c r="H496" s="82">
        <v>110</v>
      </c>
      <c r="I496" s="81">
        <f t="shared" si="54"/>
        <v>9.9523709999999976</v>
      </c>
      <c r="J496" s="82">
        <v>110</v>
      </c>
      <c r="K496" s="81">
        <f t="shared" si="55"/>
        <v>10.788370163999998</v>
      </c>
      <c r="L496" s="82">
        <v>108.4</v>
      </c>
    </row>
    <row r="497" spans="1:12" ht="18" customHeight="1">
      <c r="A497" s="79" t="s">
        <v>415</v>
      </c>
      <c r="B497" s="74" t="s">
        <v>1532</v>
      </c>
      <c r="C497" s="80">
        <v>10.55</v>
      </c>
      <c r="D497" s="80">
        <v>327.60000000000002</v>
      </c>
      <c r="E497" s="81">
        <f t="shared" si="52"/>
        <v>12.92375</v>
      </c>
      <c r="F497" s="81">
        <v>122.5</v>
      </c>
      <c r="G497" s="81">
        <f t="shared" si="53"/>
        <v>14.280743749999999</v>
      </c>
      <c r="H497" s="82">
        <v>110.5</v>
      </c>
      <c r="I497" s="81">
        <f t="shared" si="54"/>
        <v>15.780221843749999</v>
      </c>
      <c r="J497" s="82">
        <v>110.5</v>
      </c>
      <c r="K497" s="81">
        <f t="shared" si="55"/>
        <v>17.121540700468749</v>
      </c>
      <c r="L497" s="82">
        <v>108.5</v>
      </c>
    </row>
    <row r="498" spans="1:12" ht="43.5" customHeight="1">
      <c r="A498" s="73" t="s">
        <v>1604</v>
      </c>
      <c r="B498" s="74" t="s">
        <v>1532</v>
      </c>
      <c r="C498" s="75">
        <v>926.07</v>
      </c>
      <c r="D498" s="75">
        <v>153.4</v>
      </c>
      <c r="E498" s="76">
        <f>SUM(E499:E504)</f>
        <v>1162.5193100000001</v>
      </c>
      <c r="F498" s="76">
        <f>E498/C498*100</f>
        <v>125.53255261481316</v>
      </c>
      <c r="G498" s="76">
        <f>SUM(G499:G504)</f>
        <v>1267.6076377900001</v>
      </c>
      <c r="H498" s="78">
        <f>G498/E498*100</f>
        <v>109.0397059976578</v>
      </c>
      <c r="I498" s="76">
        <f>SUM(I499:I504)</f>
        <v>1391.29206464615</v>
      </c>
      <c r="J498" s="78">
        <f>I498/G498*100</f>
        <v>109.75731158198026</v>
      </c>
      <c r="K498" s="76">
        <f>SUM(K499:K504)</f>
        <v>1513.6848999103033</v>
      </c>
      <c r="L498" s="78">
        <f>K498/I498*100</f>
        <v>108.79706269979206</v>
      </c>
    </row>
    <row r="499" spans="1:12" ht="18" customHeight="1">
      <c r="A499" s="79" t="s">
        <v>415</v>
      </c>
      <c r="B499" s="74" t="s">
        <v>1532</v>
      </c>
      <c r="C499" s="80">
        <v>62.55</v>
      </c>
      <c r="D499" s="80">
        <v>68.5</v>
      </c>
      <c r="E499" s="81">
        <f t="shared" si="52"/>
        <v>77.874749999999992</v>
      </c>
      <c r="F499" s="81">
        <v>124.5</v>
      </c>
      <c r="G499" s="81">
        <f t="shared" si="53"/>
        <v>84.805602749999991</v>
      </c>
      <c r="H499" s="82">
        <v>108.9</v>
      </c>
      <c r="I499" s="81">
        <f t="shared" si="54"/>
        <v>92.353301394749991</v>
      </c>
      <c r="J499" s="82">
        <v>108.9</v>
      </c>
      <c r="K499" s="81">
        <f t="shared" si="55"/>
        <v>101.31157163004075</v>
      </c>
      <c r="L499" s="82">
        <v>109.7</v>
      </c>
    </row>
    <row r="500" spans="1:12" ht="18" customHeight="1">
      <c r="A500" s="79" t="s">
        <v>306</v>
      </c>
      <c r="B500" s="74" t="s">
        <v>1532</v>
      </c>
      <c r="C500" s="80">
        <v>31.8</v>
      </c>
      <c r="D500" s="80">
        <v>102.2</v>
      </c>
      <c r="E500" s="81">
        <f t="shared" si="52"/>
        <v>39.209400000000002</v>
      </c>
      <c r="F500" s="81">
        <v>123.3</v>
      </c>
      <c r="G500" s="81">
        <f t="shared" si="53"/>
        <v>42.581408400000001</v>
      </c>
      <c r="H500" s="82">
        <v>108.6</v>
      </c>
      <c r="I500" s="81">
        <f t="shared" si="54"/>
        <v>46.2434095224</v>
      </c>
      <c r="J500" s="82">
        <v>108.6</v>
      </c>
      <c r="K500" s="81">
        <f t="shared" si="55"/>
        <v>50.359072969893603</v>
      </c>
      <c r="L500" s="82">
        <v>108.9</v>
      </c>
    </row>
    <row r="501" spans="1:12" ht="18" customHeight="1">
      <c r="A501" s="79" t="s">
        <v>334</v>
      </c>
      <c r="B501" s="74" t="s">
        <v>1532</v>
      </c>
      <c r="C501" s="80">
        <v>475</v>
      </c>
      <c r="D501" s="80">
        <v>134.6</v>
      </c>
      <c r="E501" s="81">
        <f t="shared" si="52"/>
        <v>597.07500000000005</v>
      </c>
      <c r="F501" s="81">
        <v>125.7</v>
      </c>
      <c r="G501" s="81">
        <f t="shared" si="53"/>
        <v>653.20005000000015</v>
      </c>
      <c r="H501" s="82">
        <v>109.4</v>
      </c>
      <c r="I501" s="81">
        <f t="shared" si="54"/>
        <v>714.60085470000024</v>
      </c>
      <c r="J501" s="82">
        <v>109.4</v>
      </c>
      <c r="K501" s="81">
        <f t="shared" si="55"/>
        <v>776.05652820420016</v>
      </c>
      <c r="L501" s="82">
        <v>108.6</v>
      </c>
    </row>
    <row r="502" spans="1:12" ht="18" customHeight="1">
      <c r="A502" s="79" t="s">
        <v>316</v>
      </c>
      <c r="B502" s="74" t="s">
        <v>1532</v>
      </c>
      <c r="C502" s="80">
        <v>1.2</v>
      </c>
      <c r="D502" s="80">
        <v>0</v>
      </c>
      <c r="E502" s="81">
        <f t="shared" si="52"/>
        <v>1.5035999999999998</v>
      </c>
      <c r="F502" s="81">
        <v>125.3</v>
      </c>
      <c r="G502" s="81">
        <f t="shared" si="53"/>
        <v>1.6539599999999999</v>
      </c>
      <c r="H502" s="82">
        <v>110</v>
      </c>
      <c r="I502" s="81">
        <f t="shared" si="54"/>
        <v>1.819356</v>
      </c>
      <c r="J502" s="82">
        <v>110</v>
      </c>
      <c r="K502" s="81">
        <f t="shared" si="55"/>
        <v>1.990375464</v>
      </c>
      <c r="L502" s="82">
        <v>109.4</v>
      </c>
    </row>
    <row r="503" spans="1:12" ht="30" customHeight="1">
      <c r="A503" s="79" t="s">
        <v>244</v>
      </c>
      <c r="B503" s="74" t="s">
        <v>1532</v>
      </c>
      <c r="C503" s="80">
        <v>347.5</v>
      </c>
      <c r="D503" s="80">
        <v>297</v>
      </c>
      <c r="E503" s="81">
        <f t="shared" si="52"/>
        <v>436.8075</v>
      </c>
      <c r="F503" s="81">
        <v>125.7</v>
      </c>
      <c r="G503" s="81">
        <f t="shared" si="53"/>
        <v>474.37294499999996</v>
      </c>
      <c r="H503" s="82">
        <v>108.6</v>
      </c>
      <c r="I503" s="81">
        <f t="shared" si="54"/>
        <v>524.18210422499988</v>
      </c>
      <c r="J503" s="82">
        <v>110.5</v>
      </c>
      <c r="K503" s="81">
        <f t="shared" si="55"/>
        <v>570.8343115010249</v>
      </c>
      <c r="L503" s="82">
        <v>108.9</v>
      </c>
    </row>
    <row r="504" spans="1:12" ht="18" customHeight="1">
      <c r="A504" s="79" t="s">
        <v>229</v>
      </c>
      <c r="B504" s="74" t="s">
        <v>1532</v>
      </c>
      <c r="C504" s="80">
        <v>8.02</v>
      </c>
      <c r="D504" s="80">
        <v>69.7</v>
      </c>
      <c r="E504" s="81">
        <f t="shared" si="52"/>
        <v>10.049059999999999</v>
      </c>
      <c r="F504" s="81">
        <v>125.3</v>
      </c>
      <c r="G504" s="81">
        <f t="shared" si="53"/>
        <v>10.993671640000001</v>
      </c>
      <c r="H504" s="82">
        <v>109.4</v>
      </c>
      <c r="I504" s="81">
        <f t="shared" si="54"/>
        <v>12.093038804000001</v>
      </c>
      <c r="J504" s="82">
        <v>110</v>
      </c>
      <c r="K504" s="81">
        <f t="shared" si="55"/>
        <v>13.133040141143999</v>
      </c>
      <c r="L504" s="82">
        <v>108.6</v>
      </c>
    </row>
    <row r="505" spans="1:12" ht="43.5" customHeight="1">
      <c r="A505" s="73" t="s">
        <v>1605</v>
      </c>
      <c r="B505" s="74" t="s">
        <v>1532</v>
      </c>
      <c r="C505" s="75">
        <v>15.63</v>
      </c>
      <c r="D505" s="75">
        <v>182.4</v>
      </c>
      <c r="E505" s="76">
        <f>SUM(E506:E507)</f>
        <v>19.450780000000002</v>
      </c>
      <c r="F505" s="76">
        <f>E505/C505*100</f>
        <v>124.44516954574536</v>
      </c>
      <c r="G505" s="76">
        <f>SUM(G506:G507)</f>
        <v>21.471375899999998</v>
      </c>
      <c r="H505" s="78">
        <f>G505/E505*100</f>
        <v>110.38825126807252</v>
      </c>
      <c r="I505" s="76">
        <f>SUM(I506:I507)</f>
        <v>23.5302549703</v>
      </c>
      <c r="J505" s="78">
        <f>I505/G505*100</f>
        <v>109.58894800169747</v>
      </c>
      <c r="K505" s="76">
        <f>SUM(K506:K507)</f>
        <v>25.899509556635003</v>
      </c>
      <c r="L505" s="78">
        <f>K505/I505*100</f>
        <v>110.06897115787946</v>
      </c>
    </row>
    <row r="506" spans="1:12" ht="18" customHeight="1">
      <c r="A506" s="79" t="s">
        <v>415</v>
      </c>
      <c r="B506" s="74" t="s">
        <v>1532</v>
      </c>
      <c r="C506" s="80">
        <v>13.43</v>
      </c>
      <c r="D506" s="80">
        <v>163.4</v>
      </c>
      <c r="E506" s="81">
        <f t="shared" si="52"/>
        <v>16.733779999999999</v>
      </c>
      <c r="F506" s="81">
        <v>124.6</v>
      </c>
      <c r="G506" s="81">
        <f t="shared" si="53"/>
        <v>18.490826899999998</v>
      </c>
      <c r="H506" s="82">
        <v>110.5</v>
      </c>
      <c r="I506" s="81">
        <f t="shared" si="54"/>
        <v>20.284437109300001</v>
      </c>
      <c r="J506" s="82">
        <v>109.7</v>
      </c>
      <c r="K506" s="81">
        <f t="shared" si="55"/>
        <v>22.312880820230003</v>
      </c>
      <c r="L506" s="82">
        <v>110</v>
      </c>
    </row>
    <row r="507" spans="1:12" ht="18" customHeight="1">
      <c r="A507" s="79" t="s">
        <v>316</v>
      </c>
      <c r="B507" s="74" t="s">
        <v>1532</v>
      </c>
      <c r="C507" s="80">
        <v>2.2000000000000002</v>
      </c>
      <c r="D507" s="80">
        <v>0</v>
      </c>
      <c r="E507" s="81">
        <f t="shared" si="52"/>
        <v>2.7170000000000005</v>
      </c>
      <c r="F507" s="81">
        <v>123.5</v>
      </c>
      <c r="G507" s="81">
        <f t="shared" si="53"/>
        <v>2.9805490000000008</v>
      </c>
      <c r="H507" s="82">
        <v>109.7</v>
      </c>
      <c r="I507" s="81">
        <f t="shared" si="54"/>
        <v>3.2458178610000008</v>
      </c>
      <c r="J507" s="82">
        <v>108.9</v>
      </c>
      <c r="K507" s="81">
        <f t="shared" si="55"/>
        <v>3.5866287364050011</v>
      </c>
      <c r="L507" s="82">
        <v>110.5</v>
      </c>
    </row>
    <row r="508" spans="1:12" ht="43.5" customHeight="1">
      <c r="A508" s="73" t="s">
        <v>1606</v>
      </c>
      <c r="B508" s="74" t="s">
        <v>1532</v>
      </c>
      <c r="C508" s="75">
        <v>4514.01</v>
      </c>
      <c r="D508" s="75">
        <v>119.9</v>
      </c>
      <c r="E508" s="76">
        <f>SUM(E509:E523)</f>
        <v>5614.043560000001</v>
      </c>
      <c r="F508" s="76">
        <f>E508/C508*100</f>
        <v>124.36932040469561</v>
      </c>
      <c r="G508" s="76">
        <f>SUM(G509:G523)</f>
        <v>6155.0780521800007</v>
      </c>
      <c r="H508" s="78">
        <f>G508/E508*100</f>
        <v>109.63716234827361</v>
      </c>
      <c r="I508" s="76">
        <f>SUM(I509:I523)</f>
        <v>6734.6264345507998</v>
      </c>
      <c r="J508" s="78">
        <f>I508/G508*100</f>
        <v>109.41577633065978</v>
      </c>
      <c r="K508" s="76">
        <f>SUM(K509:K523)</f>
        <v>7394.0764209688832</v>
      </c>
      <c r="L508" s="78">
        <f>K508/I508*100</f>
        <v>109.79193119064323</v>
      </c>
    </row>
    <row r="509" spans="1:12" ht="30" customHeight="1">
      <c r="A509" s="79" t="s">
        <v>244</v>
      </c>
      <c r="B509" s="74" t="s">
        <v>1532</v>
      </c>
      <c r="C509" s="80">
        <v>24.5</v>
      </c>
      <c r="D509" s="80">
        <v>0</v>
      </c>
      <c r="E509" s="81">
        <f t="shared" si="52"/>
        <v>30.625</v>
      </c>
      <c r="F509" s="81">
        <v>125</v>
      </c>
      <c r="G509" s="81">
        <f t="shared" si="53"/>
        <v>33.258749999999999</v>
      </c>
      <c r="H509" s="82">
        <v>108.6</v>
      </c>
      <c r="I509" s="81">
        <f t="shared" si="54"/>
        <v>36.750918750000004</v>
      </c>
      <c r="J509" s="82">
        <v>110.5</v>
      </c>
      <c r="K509" s="81">
        <f t="shared" si="55"/>
        <v>39.911497762500005</v>
      </c>
      <c r="L509" s="82">
        <v>108.6</v>
      </c>
    </row>
    <row r="510" spans="1:12" ht="18" customHeight="1">
      <c r="A510" s="79" t="s">
        <v>267</v>
      </c>
      <c r="B510" s="74" t="s">
        <v>1532</v>
      </c>
      <c r="C510" s="80">
        <v>1090.7</v>
      </c>
      <c r="D510" s="80">
        <v>92.4</v>
      </c>
      <c r="E510" s="81">
        <f t="shared" si="52"/>
        <v>1359.0122000000001</v>
      </c>
      <c r="F510" s="81">
        <v>124.6</v>
      </c>
      <c r="G510" s="81">
        <f t="shared" si="53"/>
        <v>1486.7593468000005</v>
      </c>
      <c r="H510" s="82">
        <v>109.4</v>
      </c>
      <c r="I510" s="81">
        <f t="shared" si="54"/>
        <v>1630.9750034396004</v>
      </c>
      <c r="J510" s="82">
        <v>109.7</v>
      </c>
      <c r="K510" s="81">
        <f t="shared" si="55"/>
        <v>1784.2866537629232</v>
      </c>
      <c r="L510" s="82">
        <v>109.4</v>
      </c>
    </row>
    <row r="511" spans="1:12" ht="18" customHeight="1">
      <c r="A511" s="79" t="s">
        <v>262</v>
      </c>
      <c r="B511" s="74" t="s">
        <v>1532</v>
      </c>
      <c r="C511" s="80">
        <v>121.11</v>
      </c>
      <c r="D511" s="80">
        <v>185.5</v>
      </c>
      <c r="E511" s="81">
        <f t="shared" si="52"/>
        <v>149.57084999999998</v>
      </c>
      <c r="F511" s="81">
        <v>123.5</v>
      </c>
      <c r="G511" s="81">
        <f t="shared" si="53"/>
        <v>164.52793499999996</v>
      </c>
      <c r="H511" s="82">
        <v>110</v>
      </c>
      <c r="I511" s="81">
        <f t="shared" si="54"/>
        <v>180.98072849999997</v>
      </c>
      <c r="J511" s="82">
        <v>110</v>
      </c>
      <c r="K511" s="81">
        <f t="shared" si="55"/>
        <v>196.18310969399997</v>
      </c>
      <c r="L511" s="82">
        <v>108.4</v>
      </c>
    </row>
    <row r="512" spans="1:12" ht="18" customHeight="1">
      <c r="A512" s="79" t="s">
        <v>334</v>
      </c>
      <c r="B512" s="74" t="s">
        <v>1532</v>
      </c>
      <c r="C512" s="80">
        <v>43.25</v>
      </c>
      <c r="D512" s="80">
        <v>40.6</v>
      </c>
      <c r="E512" s="81">
        <f t="shared" si="52"/>
        <v>52.981250000000003</v>
      </c>
      <c r="F512" s="81">
        <v>122.5</v>
      </c>
      <c r="G512" s="81">
        <f t="shared" si="53"/>
        <v>58.544281250000004</v>
      </c>
      <c r="H512" s="82">
        <v>110.5</v>
      </c>
      <c r="I512" s="81">
        <f t="shared" si="54"/>
        <v>64.691430781250006</v>
      </c>
      <c r="J512" s="82">
        <v>110.5</v>
      </c>
      <c r="K512" s="81">
        <f t="shared" si="55"/>
        <v>70.190202397656265</v>
      </c>
      <c r="L512" s="82">
        <v>108.5</v>
      </c>
    </row>
    <row r="513" spans="1:12" ht="18" customHeight="1">
      <c r="A513" s="79" t="s">
        <v>358</v>
      </c>
      <c r="B513" s="74" t="s">
        <v>1532</v>
      </c>
      <c r="C513" s="80">
        <v>603.16</v>
      </c>
      <c r="D513" s="80">
        <v>182</v>
      </c>
      <c r="E513" s="81">
        <f t="shared" si="52"/>
        <v>760.58475999999996</v>
      </c>
      <c r="F513" s="81">
        <v>126.1</v>
      </c>
      <c r="G513" s="81">
        <f t="shared" si="53"/>
        <v>834.36148172000003</v>
      </c>
      <c r="H513" s="82">
        <v>109.7</v>
      </c>
      <c r="I513" s="81">
        <f t="shared" si="54"/>
        <v>915.29454544684006</v>
      </c>
      <c r="J513" s="82">
        <v>109.7</v>
      </c>
      <c r="K513" s="81">
        <f t="shared" si="55"/>
        <v>1005.9087054460772</v>
      </c>
      <c r="L513" s="82">
        <v>109.9</v>
      </c>
    </row>
    <row r="514" spans="1:12" ht="18" customHeight="1">
      <c r="A514" s="79" t="s">
        <v>371</v>
      </c>
      <c r="B514" s="74" t="s">
        <v>1532</v>
      </c>
      <c r="C514" s="80">
        <v>8.75</v>
      </c>
      <c r="D514" s="80">
        <v>65.8</v>
      </c>
      <c r="E514" s="81">
        <f t="shared" si="52"/>
        <v>10.893750000000001</v>
      </c>
      <c r="F514" s="81">
        <v>124.5</v>
      </c>
      <c r="G514" s="81">
        <f t="shared" si="53"/>
        <v>11.86329375</v>
      </c>
      <c r="H514" s="82">
        <v>108.9</v>
      </c>
      <c r="I514" s="81">
        <f t="shared" si="54"/>
        <v>12.919126893750001</v>
      </c>
      <c r="J514" s="82">
        <v>108.9</v>
      </c>
      <c r="K514" s="81">
        <f t="shared" si="55"/>
        <v>14.17228220244375</v>
      </c>
      <c r="L514" s="82">
        <v>109.7</v>
      </c>
    </row>
    <row r="515" spans="1:12" ht="18" customHeight="1">
      <c r="A515" s="79" t="s">
        <v>306</v>
      </c>
      <c r="B515" s="74" t="s">
        <v>1532</v>
      </c>
      <c r="C515" s="80">
        <v>62.82</v>
      </c>
      <c r="D515" s="80">
        <v>68.099999999999994</v>
      </c>
      <c r="E515" s="81">
        <f t="shared" si="52"/>
        <v>77.457059999999998</v>
      </c>
      <c r="F515" s="81">
        <v>123.3</v>
      </c>
      <c r="G515" s="81">
        <f t="shared" si="53"/>
        <v>84.118367159999991</v>
      </c>
      <c r="H515" s="82">
        <v>108.6</v>
      </c>
      <c r="I515" s="81">
        <f t="shared" si="54"/>
        <v>91.352546735759987</v>
      </c>
      <c r="J515" s="82">
        <v>108.6</v>
      </c>
      <c r="K515" s="81">
        <f t="shared" si="55"/>
        <v>99.482923395242636</v>
      </c>
      <c r="L515" s="82">
        <v>108.9</v>
      </c>
    </row>
    <row r="516" spans="1:12" ht="18" customHeight="1">
      <c r="A516" s="79" t="s">
        <v>236</v>
      </c>
      <c r="B516" s="74" t="s">
        <v>1532</v>
      </c>
      <c r="C516" s="80">
        <v>98</v>
      </c>
      <c r="D516" s="80">
        <v>107.5</v>
      </c>
      <c r="E516" s="81">
        <f t="shared" si="52"/>
        <v>123.18600000000001</v>
      </c>
      <c r="F516" s="81">
        <v>125.7</v>
      </c>
      <c r="G516" s="81">
        <f t="shared" si="53"/>
        <v>134.76548400000001</v>
      </c>
      <c r="H516" s="82">
        <v>109.4</v>
      </c>
      <c r="I516" s="81">
        <f t="shared" si="54"/>
        <v>147.43343949600003</v>
      </c>
      <c r="J516" s="82">
        <v>109.4</v>
      </c>
      <c r="K516" s="81">
        <f t="shared" si="55"/>
        <v>160.11271529265602</v>
      </c>
      <c r="L516" s="82">
        <v>108.6</v>
      </c>
    </row>
    <row r="517" spans="1:12" ht="18" customHeight="1">
      <c r="A517" s="79" t="s">
        <v>229</v>
      </c>
      <c r="B517" s="74" t="s">
        <v>1532</v>
      </c>
      <c r="C517" s="80">
        <v>428.08</v>
      </c>
      <c r="D517" s="80">
        <v>98.2</v>
      </c>
      <c r="E517" s="81">
        <f t="shared" si="52"/>
        <v>536.38423999999998</v>
      </c>
      <c r="F517" s="81">
        <v>125.3</v>
      </c>
      <c r="G517" s="81">
        <f t="shared" si="53"/>
        <v>590.02266399999996</v>
      </c>
      <c r="H517" s="82">
        <v>110</v>
      </c>
      <c r="I517" s="81">
        <f t="shared" si="54"/>
        <v>649.0249303999999</v>
      </c>
      <c r="J517" s="82">
        <v>110</v>
      </c>
      <c r="K517" s="81">
        <f t="shared" si="55"/>
        <v>710.03327385759997</v>
      </c>
      <c r="L517" s="82">
        <v>109.4</v>
      </c>
    </row>
    <row r="518" spans="1:12" ht="18" customHeight="1">
      <c r="A518" s="79" t="s">
        <v>384</v>
      </c>
      <c r="B518" s="74" t="s">
        <v>1532</v>
      </c>
      <c r="C518" s="80">
        <v>16.8</v>
      </c>
      <c r="D518" s="80">
        <v>5.8</v>
      </c>
      <c r="E518" s="81">
        <f t="shared" si="52"/>
        <v>21.0504</v>
      </c>
      <c r="F518" s="81">
        <v>125.3</v>
      </c>
      <c r="G518" s="81">
        <f t="shared" si="53"/>
        <v>23.029137599999999</v>
      </c>
      <c r="H518" s="82">
        <v>109.4</v>
      </c>
      <c r="I518" s="81">
        <f t="shared" si="54"/>
        <v>25.332051360000001</v>
      </c>
      <c r="J518" s="82">
        <v>110</v>
      </c>
      <c r="K518" s="81">
        <f t="shared" si="55"/>
        <v>27.510607776960001</v>
      </c>
      <c r="L518" s="82">
        <v>108.6</v>
      </c>
    </row>
    <row r="519" spans="1:12" ht="18" customHeight="1">
      <c r="A519" s="79" t="s">
        <v>489</v>
      </c>
      <c r="B519" s="74" t="s">
        <v>1532</v>
      </c>
      <c r="C519" s="80">
        <v>22.8</v>
      </c>
      <c r="D519" s="80">
        <v>0</v>
      </c>
      <c r="E519" s="81">
        <f t="shared" si="52"/>
        <v>28.5</v>
      </c>
      <c r="F519" s="81">
        <v>125</v>
      </c>
      <c r="G519" s="81">
        <f t="shared" si="53"/>
        <v>31.35</v>
      </c>
      <c r="H519" s="82">
        <v>110</v>
      </c>
      <c r="I519" s="81">
        <f t="shared" si="54"/>
        <v>34.641750000000002</v>
      </c>
      <c r="J519" s="82">
        <v>110.5</v>
      </c>
      <c r="K519" s="81">
        <f t="shared" si="55"/>
        <v>37.8980745</v>
      </c>
      <c r="L519" s="82">
        <v>109.4</v>
      </c>
    </row>
    <row r="520" spans="1:12" ht="18" customHeight="1">
      <c r="A520" s="79" t="s">
        <v>316</v>
      </c>
      <c r="B520" s="74" t="s">
        <v>1532</v>
      </c>
      <c r="C520" s="80">
        <v>284.05</v>
      </c>
      <c r="D520" s="80">
        <v>137.1</v>
      </c>
      <c r="E520" s="81">
        <f t="shared" si="52"/>
        <v>353.92629999999997</v>
      </c>
      <c r="F520" s="81">
        <v>124.6</v>
      </c>
      <c r="G520" s="81">
        <f t="shared" si="53"/>
        <v>391.08856149999997</v>
      </c>
      <c r="H520" s="82">
        <v>110.5</v>
      </c>
      <c r="I520" s="81">
        <f t="shared" si="54"/>
        <v>429.02415196549998</v>
      </c>
      <c r="J520" s="82">
        <v>109.7</v>
      </c>
      <c r="K520" s="81">
        <f t="shared" si="55"/>
        <v>471.92656716204999</v>
      </c>
      <c r="L520" s="82">
        <v>110</v>
      </c>
    </row>
    <row r="521" spans="1:12" ht="18" customHeight="1">
      <c r="A521" s="79" t="s">
        <v>283</v>
      </c>
      <c r="B521" s="74" t="s">
        <v>1532</v>
      </c>
      <c r="C521" s="80">
        <v>1402.34</v>
      </c>
      <c r="D521" s="80">
        <v>1659.6</v>
      </c>
      <c r="E521" s="81">
        <f t="shared" si="52"/>
        <v>1731.8898999999999</v>
      </c>
      <c r="F521" s="81">
        <v>123.5</v>
      </c>
      <c r="G521" s="81">
        <f t="shared" si="53"/>
        <v>1899.8832202999997</v>
      </c>
      <c r="H521" s="82">
        <v>109.7</v>
      </c>
      <c r="I521" s="81">
        <f t="shared" si="54"/>
        <v>2068.9728269067</v>
      </c>
      <c r="J521" s="82">
        <v>108.9</v>
      </c>
      <c r="K521" s="81">
        <f t="shared" si="55"/>
        <v>2286.2149737319037</v>
      </c>
      <c r="L521" s="82">
        <v>110.5</v>
      </c>
    </row>
    <row r="522" spans="1:12" ht="18" customHeight="1">
      <c r="A522" s="79" t="s">
        <v>296</v>
      </c>
      <c r="B522" s="74" t="s">
        <v>1532</v>
      </c>
      <c r="C522" s="80">
        <v>276.8</v>
      </c>
      <c r="D522" s="80">
        <v>892.9</v>
      </c>
      <c r="E522" s="81">
        <f t="shared" si="52"/>
        <v>339.08</v>
      </c>
      <c r="F522" s="81">
        <v>122.5</v>
      </c>
      <c r="G522" s="81">
        <f t="shared" si="53"/>
        <v>369.25811999999996</v>
      </c>
      <c r="H522" s="82">
        <v>108.9</v>
      </c>
      <c r="I522" s="81">
        <f t="shared" si="54"/>
        <v>401.01431831999997</v>
      </c>
      <c r="J522" s="82">
        <v>108.6</v>
      </c>
      <c r="K522" s="81">
        <f t="shared" si="55"/>
        <v>439.91270719703999</v>
      </c>
      <c r="L522" s="82">
        <v>109.7</v>
      </c>
    </row>
    <row r="523" spans="1:12" ht="18" customHeight="1">
      <c r="A523" s="79" t="s">
        <v>415</v>
      </c>
      <c r="B523" s="74" t="s">
        <v>1532</v>
      </c>
      <c r="C523" s="80">
        <v>30.85</v>
      </c>
      <c r="D523" s="80">
        <v>134.80000000000001</v>
      </c>
      <c r="E523" s="81">
        <f t="shared" si="52"/>
        <v>38.901849999999996</v>
      </c>
      <c r="F523" s="81">
        <v>126.1</v>
      </c>
      <c r="G523" s="81">
        <f t="shared" si="53"/>
        <v>42.247409099999999</v>
      </c>
      <c r="H523" s="82">
        <v>108.6</v>
      </c>
      <c r="I523" s="81">
        <f t="shared" si="54"/>
        <v>46.218665555400001</v>
      </c>
      <c r="J523" s="82">
        <v>109.4</v>
      </c>
      <c r="K523" s="81">
        <f t="shared" si="55"/>
        <v>50.332126789830596</v>
      </c>
      <c r="L523" s="82">
        <v>108.9</v>
      </c>
    </row>
    <row r="524" spans="1:12" ht="18" customHeight="1">
      <c r="A524" s="73" t="s">
        <v>1607</v>
      </c>
      <c r="B524" s="74" t="s">
        <v>1532</v>
      </c>
      <c r="C524" s="75">
        <v>22</v>
      </c>
      <c r="D524" s="75">
        <v>34.9</v>
      </c>
      <c r="E524" s="76">
        <v>27.17</v>
      </c>
      <c r="F524" s="76">
        <v>123.5</v>
      </c>
      <c r="G524" s="76">
        <v>29.887000000000004</v>
      </c>
      <c r="H524" s="78">
        <v>110</v>
      </c>
      <c r="I524" s="76">
        <v>32.875700000000009</v>
      </c>
      <c r="J524" s="78">
        <v>110</v>
      </c>
      <c r="K524" s="76">
        <v>35.637258800000012</v>
      </c>
      <c r="L524" s="78">
        <v>108.4</v>
      </c>
    </row>
    <row r="525" spans="1:12" ht="30" customHeight="1">
      <c r="A525" s="79" t="s">
        <v>244</v>
      </c>
      <c r="B525" s="74" t="s">
        <v>1532</v>
      </c>
      <c r="C525" s="80">
        <v>22</v>
      </c>
      <c r="D525" s="80">
        <v>34.9</v>
      </c>
      <c r="E525" s="81">
        <f t="shared" si="52"/>
        <v>27.17</v>
      </c>
      <c r="F525" s="81">
        <v>123.5</v>
      </c>
      <c r="G525" s="81">
        <f t="shared" si="53"/>
        <v>29.887000000000004</v>
      </c>
      <c r="H525" s="82">
        <v>110</v>
      </c>
      <c r="I525" s="81">
        <f t="shared" si="54"/>
        <v>32.875700000000009</v>
      </c>
      <c r="J525" s="82">
        <v>110</v>
      </c>
      <c r="K525" s="81">
        <f t="shared" si="55"/>
        <v>35.637258800000012</v>
      </c>
      <c r="L525" s="82">
        <v>108.4</v>
      </c>
    </row>
    <row r="526" spans="1:12" ht="43.5" customHeight="1">
      <c r="A526" s="73" t="s">
        <v>1608</v>
      </c>
      <c r="B526" s="74" t="s">
        <v>1532</v>
      </c>
      <c r="C526" s="75">
        <v>501.41999999999996</v>
      </c>
      <c r="D526" s="75">
        <v>208.1</v>
      </c>
      <c r="E526" s="76">
        <f>SUM(E527:E534)</f>
        <v>629.05043999999998</v>
      </c>
      <c r="F526" s="76">
        <f>E526/C526*100</f>
        <v>125.45379921024291</v>
      </c>
      <c r="G526" s="76">
        <f>SUM(G527:G534)</f>
        <v>687.74851238999997</v>
      </c>
      <c r="H526" s="78">
        <f>G526/E526*100</f>
        <v>109.33121871594271</v>
      </c>
      <c r="I526" s="76">
        <f>SUM(I527:I534)</f>
        <v>758.07101885180987</v>
      </c>
      <c r="J526" s="78">
        <f>I526/G526*100</f>
        <v>110.22503214400736</v>
      </c>
      <c r="K526" s="76">
        <f>SUM(K527:K534)</f>
        <v>827.64599702401676</v>
      </c>
      <c r="L526" s="78">
        <f>K526/I526*100</f>
        <v>109.17789711544263</v>
      </c>
    </row>
    <row r="527" spans="1:12" ht="18" customHeight="1">
      <c r="A527" s="79" t="s">
        <v>262</v>
      </c>
      <c r="B527" s="74" t="s">
        <v>1532</v>
      </c>
      <c r="C527" s="80">
        <v>35.25</v>
      </c>
      <c r="D527" s="80">
        <v>462.6</v>
      </c>
      <c r="E527" s="81">
        <f t="shared" si="52"/>
        <v>44.450249999999997</v>
      </c>
      <c r="F527" s="81">
        <v>126.1</v>
      </c>
      <c r="G527" s="81">
        <f t="shared" si="53"/>
        <v>48.76192425</v>
      </c>
      <c r="H527" s="82">
        <v>109.7</v>
      </c>
      <c r="I527" s="81">
        <f t="shared" si="54"/>
        <v>53.491830902250001</v>
      </c>
      <c r="J527" s="82">
        <v>109.7</v>
      </c>
      <c r="K527" s="81">
        <f t="shared" si="55"/>
        <v>58.787522161572753</v>
      </c>
      <c r="L527" s="82">
        <v>109.9</v>
      </c>
    </row>
    <row r="528" spans="1:12" ht="18" customHeight="1">
      <c r="A528" s="79" t="s">
        <v>236</v>
      </c>
      <c r="B528" s="74" t="s">
        <v>1532</v>
      </c>
      <c r="C528" s="80">
        <v>9.6999999999999993</v>
      </c>
      <c r="D528" s="80">
        <v>277.10000000000002</v>
      </c>
      <c r="E528" s="81">
        <f t="shared" si="52"/>
        <v>12.076499999999999</v>
      </c>
      <c r="F528" s="81">
        <v>124.5</v>
      </c>
      <c r="G528" s="81">
        <f t="shared" si="53"/>
        <v>13.151308500000001</v>
      </c>
      <c r="H528" s="82">
        <v>108.9</v>
      </c>
      <c r="I528" s="81">
        <f t="shared" si="54"/>
        <v>14.321774956500001</v>
      </c>
      <c r="J528" s="82">
        <v>108.9</v>
      </c>
      <c r="K528" s="81">
        <f t="shared" si="55"/>
        <v>15.7109871272805</v>
      </c>
      <c r="L528" s="82">
        <v>109.7</v>
      </c>
    </row>
    <row r="529" spans="1:12" ht="18" customHeight="1">
      <c r="A529" s="79" t="s">
        <v>415</v>
      </c>
      <c r="B529" s="74" t="s">
        <v>1532</v>
      </c>
      <c r="C529" s="80">
        <v>16.03</v>
      </c>
      <c r="D529" s="80">
        <v>82.4</v>
      </c>
      <c r="E529" s="81">
        <f t="shared" si="52"/>
        <v>20.149710000000002</v>
      </c>
      <c r="F529" s="81">
        <v>125.7</v>
      </c>
      <c r="G529" s="81">
        <f t="shared" si="53"/>
        <v>22.043782740000005</v>
      </c>
      <c r="H529" s="82">
        <v>109.4</v>
      </c>
      <c r="I529" s="81">
        <f t="shared" si="54"/>
        <v>24.115898317560003</v>
      </c>
      <c r="J529" s="82">
        <v>109.4</v>
      </c>
      <c r="K529" s="81">
        <f t="shared" si="55"/>
        <v>26.189865572870161</v>
      </c>
      <c r="L529" s="82">
        <v>108.6</v>
      </c>
    </row>
    <row r="530" spans="1:12" ht="18" customHeight="1">
      <c r="A530" s="79" t="s">
        <v>306</v>
      </c>
      <c r="B530" s="74" t="s">
        <v>1532</v>
      </c>
      <c r="C530" s="80">
        <v>107.21</v>
      </c>
      <c r="D530" s="80">
        <v>143.69999999999999</v>
      </c>
      <c r="E530" s="81">
        <f t="shared" si="52"/>
        <v>134.33412999999999</v>
      </c>
      <c r="F530" s="81">
        <v>125.3</v>
      </c>
      <c r="G530" s="81">
        <f t="shared" si="53"/>
        <v>147.76754299999999</v>
      </c>
      <c r="H530" s="82">
        <v>110</v>
      </c>
      <c r="I530" s="81">
        <f t="shared" si="54"/>
        <v>162.54429729999998</v>
      </c>
      <c r="J530" s="82">
        <v>110</v>
      </c>
      <c r="K530" s="81">
        <f t="shared" si="55"/>
        <v>177.8234612462</v>
      </c>
      <c r="L530" s="82">
        <v>109.4</v>
      </c>
    </row>
    <row r="531" spans="1:12" ht="18" customHeight="1">
      <c r="A531" s="79" t="s">
        <v>316</v>
      </c>
      <c r="B531" s="74" t="s">
        <v>1532</v>
      </c>
      <c r="C531" s="80">
        <v>209.65</v>
      </c>
      <c r="D531" s="80">
        <v>430.6</v>
      </c>
      <c r="E531" s="81">
        <f t="shared" si="52"/>
        <v>263.53005000000002</v>
      </c>
      <c r="F531" s="81">
        <v>125.7</v>
      </c>
      <c r="G531" s="81">
        <f t="shared" si="53"/>
        <v>286.19363429999999</v>
      </c>
      <c r="H531" s="82">
        <v>108.6</v>
      </c>
      <c r="I531" s="81">
        <f t="shared" si="54"/>
        <v>316.24396590149996</v>
      </c>
      <c r="J531" s="82">
        <v>110.5</v>
      </c>
      <c r="K531" s="81">
        <f t="shared" si="55"/>
        <v>344.38967886673345</v>
      </c>
      <c r="L531" s="82">
        <v>108.9</v>
      </c>
    </row>
    <row r="532" spans="1:12" ht="18" customHeight="1">
      <c r="A532" s="79" t="s">
        <v>267</v>
      </c>
      <c r="B532" s="74" t="s">
        <v>1532</v>
      </c>
      <c r="C532" s="80">
        <v>26.8</v>
      </c>
      <c r="D532" s="80">
        <v>157.6</v>
      </c>
      <c r="E532" s="81">
        <f t="shared" si="52"/>
        <v>33.580399999999997</v>
      </c>
      <c r="F532" s="81">
        <v>125.3</v>
      </c>
      <c r="G532" s="81">
        <f t="shared" si="53"/>
        <v>36.736957600000004</v>
      </c>
      <c r="H532" s="82">
        <v>109.4</v>
      </c>
      <c r="I532" s="81">
        <f t="shared" si="54"/>
        <v>40.410653360000005</v>
      </c>
      <c r="J532" s="82">
        <v>110</v>
      </c>
      <c r="K532" s="81">
        <f t="shared" si="55"/>
        <v>43.885969548959999</v>
      </c>
      <c r="L532" s="82">
        <v>108.6</v>
      </c>
    </row>
    <row r="533" spans="1:12" ht="18" customHeight="1">
      <c r="A533" s="79" t="s">
        <v>358</v>
      </c>
      <c r="B533" s="74" t="s">
        <v>1532</v>
      </c>
      <c r="C533" s="80">
        <v>85.38</v>
      </c>
      <c r="D533" s="80">
        <v>140</v>
      </c>
      <c r="E533" s="81">
        <f t="shared" si="52"/>
        <v>106.72499999999999</v>
      </c>
      <c r="F533" s="81">
        <v>125</v>
      </c>
      <c r="G533" s="81">
        <f t="shared" si="53"/>
        <v>117.39749999999999</v>
      </c>
      <c r="H533" s="82">
        <v>110</v>
      </c>
      <c r="I533" s="81">
        <f t="shared" si="54"/>
        <v>129.72423749999999</v>
      </c>
      <c r="J533" s="82">
        <v>110.5</v>
      </c>
      <c r="K533" s="81">
        <f t="shared" si="55"/>
        <v>141.91831582499998</v>
      </c>
      <c r="L533" s="82">
        <v>109.4</v>
      </c>
    </row>
    <row r="534" spans="1:12" ht="18" customHeight="1">
      <c r="A534" s="79" t="s">
        <v>334</v>
      </c>
      <c r="B534" s="74" t="s">
        <v>1532</v>
      </c>
      <c r="C534" s="80">
        <v>11.4</v>
      </c>
      <c r="D534" s="80">
        <v>165.7</v>
      </c>
      <c r="E534" s="81">
        <f t="shared" si="52"/>
        <v>14.2044</v>
      </c>
      <c r="F534" s="81">
        <v>124.6</v>
      </c>
      <c r="G534" s="81">
        <f t="shared" si="53"/>
        <v>15.695862</v>
      </c>
      <c r="H534" s="82">
        <v>110.5</v>
      </c>
      <c r="I534" s="81">
        <f t="shared" si="54"/>
        <v>17.218360614000002</v>
      </c>
      <c r="J534" s="82">
        <v>109.7</v>
      </c>
      <c r="K534" s="81">
        <f t="shared" si="55"/>
        <v>18.940196675400003</v>
      </c>
      <c r="L534" s="82">
        <v>110</v>
      </c>
    </row>
    <row r="535" spans="1:12" ht="43.5" customHeight="1">
      <c r="A535" s="73" t="s">
        <v>1609</v>
      </c>
      <c r="B535" s="74" t="s">
        <v>1532</v>
      </c>
      <c r="C535" s="75">
        <v>4551.2699999999995</v>
      </c>
      <c r="D535" s="75">
        <v>113.4</v>
      </c>
      <c r="E535" s="76">
        <f>SUM(E536:E547)</f>
        <v>5686.3052899999993</v>
      </c>
      <c r="F535" s="76">
        <f>E535/C535*100</f>
        <v>124.93886959024623</v>
      </c>
      <c r="G535" s="76">
        <f>SUM(G536:G547)</f>
        <v>6218.7895961399981</v>
      </c>
      <c r="H535" s="78">
        <f>G535/E535*100</f>
        <v>109.36432848718889</v>
      </c>
      <c r="I535" s="76">
        <f>SUM(I536:I547)</f>
        <v>6841.2420290373784</v>
      </c>
      <c r="J535" s="78">
        <f>I535/G535*100</f>
        <v>110.00922162222271</v>
      </c>
      <c r="K535" s="76">
        <f>SUM(K536:K547)</f>
        <v>7463.7203713122681</v>
      </c>
      <c r="L535" s="78">
        <f>K535/I535*100</f>
        <v>109.09890835074691</v>
      </c>
    </row>
    <row r="536" spans="1:12" ht="18" customHeight="1">
      <c r="A536" s="79" t="s">
        <v>415</v>
      </c>
      <c r="B536" s="74" t="s">
        <v>1532</v>
      </c>
      <c r="C536" s="80">
        <v>126.06</v>
      </c>
      <c r="D536" s="80">
        <v>78.400000000000006</v>
      </c>
      <c r="E536" s="81">
        <f t="shared" si="52"/>
        <v>154.42349999999999</v>
      </c>
      <c r="F536" s="81">
        <v>122.5</v>
      </c>
      <c r="G536" s="81">
        <f t="shared" si="53"/>
        <v>168.1671915</v>
      </c>
      <c r="H536" s="82">
        <v>108.9</v>
      </c>
      <c r="I536" s="81">
        <f t="shared" si="54"/>
        <v>182.62956996900002</v>
      </c>
      <c r="J536" s="82">
        <v>108.6</v>
      </c>
      <c r="K536" s="81">
        <f t="shared" si="55"/>
        <v>200.344638255993</v>
      </c>
      <c r="L536" s="82">
        <v>109.7</v>
      </c>
    </row>
    <row r="537" spans="1:12" ht="18" customHeight="1">
      <c r="A537" s="79" t="s">
        <v>306</v>
      </c>
      <c r="B537" s="74" t="s">
        <v>1532</v>
      </c>
      <c r="C537" s="80">
        <v>89.39</v>
      </c>
      <c r="D537" s="80">
        <v>113</v>
      </c>
      <c r="E537" s="81">
        <f t="shared" si="52"/>
        <v>112.72078999999999</v>
      </c>
      <c r="F537" s="81">
        <v>126.1</v>
      </c>
      <c r="G537" s="81">
        <f t="shared" si="53"/>
        <v>122.41477793999998</v>
      </c>
      <c r="H537" s="82">
        <v>108.6</v>
      </c>
      <c r="I537" s="81">
        <f t="shared" si="54"/>
        <v>133.92176706635999</v>
      </c>
      <c r="J537" s="82">
        <v>109.4</v>
      </c>
      <c r="K537" s="81">
        <f t="shared" si="55"/>
        <v>145.84080433526603</v>
      </c>
      <c r="L537" s="82">
        <v>108.9</v>
      </c>
    </row>
    <row r="538" spans="1:12" ht="18" customHeight="1">
      <c r="A538" s="79" t="s">
        <v>358</v>
      </c>
      <c r="B538" s="74" t="s">
        <v>1532</v>
      </c>
      <c r="C538" s="80">
        <v>163.82</v>
      </c>
      <c r="D538" s="80">
        <v>162.1</v>
      </c>
      <c r="E538" s="81">
        <f t="shared" si="52"/>
        <v>204.77500000000001</v>
      </c>
      <c r="F538" s="81">
        <v>125</v>
      </c>
      <c r="G538" s="81">
        <f t="shared" si="53"/>
        <v>222.38565</v>
      </c>
      <c r="H538" s="82">
        <v>108.6</v>
      </c>
      <c r="I538" s="81">
        <f t="shared" si="54"/>
        <v>245.73614325</v>
      </c>
      <c r="J538" s="82">
        <v>110.5</v>
      </c>
      <c r="K538" s="81">
        <f t="shared" si="55"/>
        <v>266.86945156949997</v>
      </c>
      <c r="L538" s="82">
        <v>108.6</v>
      </c>
    </row>
    <row r="539" spans="1:12" ht="18" customHeight="1">
      <c r="A539" s="79" t="s">
        <v>236</v>
      </c>
      <c r="B539" s="74" t="s">
        <v>1532</v>
      </c>
      <c r="C539" s="80">
        <v>87</v>
      </c>
      <c r="D539" s="80">
        <v>115.1</v>
      </c>
      <c r="E539" s="81">
        <f t="shared" si="52"/>
        <v>107.44499999999999</v>
      </c>
      <c r="F539" s="81">
        <v>123.5</v>
      </c>
      <c r="G539" s="81">
        <f t="shared" si="53"/>
        <v>118.1895</v>
      </c>
      <c r="H539" s="82">
        <v>110</v>
      </c>
      <c r="I539" s="81">
        <f t="shared" si="54"/>
        <v>130.00844999999998</v>
      </c>
      <c r="J539" s="82">
        <v>110</v>
      </c>
      <c r="K539" s="81">
        <f t="shared" si="55"/>
        <v>140.92915979999998</v>
      </c>
      <c r="L539" s="82">
        <v>108.4</v>
      </c>
    </row>
    <row r="540" spans="1:12" ht="18" customHeight="1">
      <c r="A540" s="79" t="s">
        <v>316</v>
      </c>
      <c r="B540" s="74" t="s">
        <v>1532</v>
      </c>
      <c r="C540" s="80">
        <v>671.92</v>
      </c>
      <c r="D540" s="80">
        <v>153.19999999999999</v>
      </c>
      <c r="E540" s="81">
        <f t="shared" si="52"/>
        <v>823.10199999999998</v>
      </c>
      <c r="F540" s="81">
        <v>122.5</v>
      </c>
      <c r="G540" s="81">
        <f t="shared" si="53"/>
        <v>909.52770999999996</v>
      </c>
      <c r="H540" s="82">
        <v>110.5</v>
      </c>
      <c r="I540" s="81">
        <f t="shared" si="54"/>
        <v>1005.0281195499999</v>
      </c>
      <c r="J540" s="82">
        <v>110.5</v>
      </c>
      <c r="K540" s="81">
        <f t="shared" si="55"/>
        <v>1090.45550971175</v>
      </c>
      <c r="L540" s="82">
        <v>108.5</v>
      </c>
    </row>
    <row r="541" spans="1:12" ht="18" customHeight="1">
      <c r="A541" s="79" t="s">
        <v>229</v>
      </c>
      <c r="B541" s="74" t="s">
        <v>1532</v>
      </c>
      <c r="C541" s="80">
        <v>916.63</v>
      </c>
      <c r="D541" s="80">
        <v>117.4</v>
      </c>
      <c r="E541" s="81">
        <f t="shared" si="52"/>
        <v>1155.8704299999999</v>
      </c>
      <c r="F541" s="81">
        <v>126.1</v>
      </c>
      <c r="G541" s="81">
        <f t="shared" si="53"/>
        <v>1267.98986171</v>
      </c>
      <c r="H541" s="82">
        <v>109.7</v>
      </c>
      <c r="I541" s="81">
        <f t="shared" si="54"/>
        <v>1390.9848782958702</v>
      </c>
      <c r="J541" s="82">
        <v>109.7</v>
      </c>
      <c r="K541" s="81">
        <f t="shared" si="55"/>
        <v>1528.6923812471616</v>
      </c>
      <c r="L541" s="82">
        <v>109.9</v>
      </c>
    </row>
    <row r="542" spans="1:12" ht="18" customHeight="1">
      <c r="A542" s="79" t="s">
        <v>371</v>
      </c>
      <c r="B542" s="74" t="s">
        <v>1532</v>
      </c>
      <c r="C542" s="80">
        <v>79.95</v>
      </c>
      <c r="D542" s="80">
        <v>110.6</v>
      </c>
      <c r="E542" s="81">
        <f t="shared" si="52"/>
        <v>99.537750000000003</v>
      </c>
      <c r="F542" s="81">
        <v>124.5</v>
      </c>
      <c r="G542" s="81">
        <f t="shared" si="53"/>
        <v>108.39660975000001</v>
      </c>
      <c r="H542" s="82">
        <v>108.9</v>
      </c>
      <c r="I542" s="81">
        <f t="shared" si="54"/>
        <v>118.04390801775001</v>
      </c>
      <c r="J542" s="82">
        <v>108.9</v>
      </c>
      <c r="K542" s="81">
        <f t="shared" si="55"/>
        <v>129.49416709547177</v>
      </c>
      <c r="L542" s="82">
        <v>109.7</v>
      </c>
    </row>
    <row r="543" spans="1:12" ht="18" customHeight="1">
      <c r="A543" s="79" t="s">
        <v>334</v>
      </c>
      <c r="B543" s="74" t="s">
        <v>1532</v>
      </c>
      <c r="C543" s="80">
        <v>255.37</v>
      </c>
      <c r="D543" s="80">
        <v>526</v>
      </c>
      <c r="E543" s="81">
        <f t="shared" si="52"/>
        <v>314.87121000000002</v>
      </c>
      <c r="F543" s="81">
        <v>123.3</v>
      </c>
      <c r="G543" s="81">
        <f t="shared" si="53"/>
        <v>341.95013405999998</v>
      </c>
      <c r="H543" s="82">
        <v>108.6</v>
      </c>
      <c r="I543" s="81">
        <f t="shared" si="54"/>
        <v>371.35784558915998</v>
      </c>
      <c r="J543" s="82">
        <v>108.6</v>
      </c>
      <c r="K543" s="81">
        <f t="shared" si="55"/>
        <v>404.40869384659527</v>
      </c>
      <c r="L543" s="82">
        <v>108.9</v>
      </c>
    </row>
    <row r="544" spans="1:12" ht="18" customHeight="1">
      <c r="A544" s="79" t="s">
        <v>384</v>
      </c>
      <c r="B544" s="74" t="s">
        <v>1532</v>
      </c>
      <c r="C544" s="80">
        <v>124.57</v>
      </c>
      <c r="D544" s="80">
        <v>82.8</v>
      </c>
      <c r="E544" s="81">
        <f t="shared" si="52"/>
        <v>156.58448999999999</v>
      </c>
      <c r="F544" s="81">
        <v>125.7</v>
      </c>
      <c r="G544" s="81">
        <f t="shared" si="53"/>
        <v>171.30343206000001</v>
      </c>
      <c r="H544" s="82">
        <v>109.4</v>
      </c>
      <c r="I544" s="81">
        <f t="shared" si="54"/>
        <v>187.40595467364</v>
      </c>
      <c r="J544" s="82">
        <v>109.4</v>
      </c>
      <c r="K544" s="81">
        <f t="shared" si="55"/>
        <v>203.52286677557302</v>
      </c>
      <c r="L544" s="82">
        <v>108.6</v>
      </c>
    </row>
    <row r="545" spans="1:12" ht="18" customHeight="1">
      <c r="A545" s="79" t="s">
        <v>267</v>
      </c>
      <c r="B545" s="74" t="s">
        <v>1532</v>
      </c>
      <c r="C545" s="80">
        <v>548</v>
      </c>
      <c r="D545" s="80">
        <v>107</v>
      </c>
      <c r="E545" s="81">
        <f t="shared" si="52"/>
        <v>686.64399999999989</v>
      </c>
      <c r="F545" s="81">
        <v>125.3</v>
      </c>
      <c r="G545" s="81">
        <f t="shared" si="53"/>
        <v>755.30839999999978</v>
      </c>
      <c r="H545" s="82">
        <v>110</v>
      </c>
      <c r="I545" s="81">
        <f t="shared" si="54"/>
        <v>830.83923999999968</v>
      </c>
      <c r="J545" s="82">
        <v>110</v>
      </c>
      <c r="K545" s="81">
        <f t="shared" si="55"/>
        <v>908.93812855999977</v>
      </c>
      <c r="L545" s="82">
        <v>109.4</v>
      </c>
    </row>
    <row r="546" spans="1:12" ht="18" customHeight="1">
      <c r="A546" s="79" t="s">
        <v>262</v>
      </c>
      <c r="B546" s="74" t="s">
        <v>1532</v>
      </c>
      <c r="C546" s="80">
        <v>1291.3599999999999</v>
      </c>
      <c r="D546" s="80">
        <v>85.8</v>
      </c>
      <c r="E546" s="81">
        <f t="shared" si="52"/>
        <v>1623.2395199999999</v>
      </c>
      <c r="F546" s="81">
        <v>125.7</v>
      </c>
      <c r="G546" s="81">
        <f t="shared" si="53"/>
        <v>1762.8381187199996</v>
      </c>
      <c r="H546" s="82">
        <v>108.6</v>
      </c>
      <c r="I546" s="81">
        <f t="shared" si="54"/>
        <v>1947.9361211855994</v>
      </c>
      <c r="J546" s="82">
        <v>110.5</v>
      </c>
      <c r="K546" s="81">
        <f t="shared" si="55"/>
        <v>2121.302435971118</v>
      </c>
      <c r="L546" s="82">
        <v>108.9</v>
      </c>
    </row>
    <row r="547" spans="1:12" ht="30" customHeight="1">
      <c r="A547" s="79" t="s">
        <v>252</v>
      </c>
      <c r="B547" s="74" t="s">
        <v>1532</v>
      </c>
      <c r="C547" s="80">
        <v>197.2</v>
      </c>
      <c r="D547" s="80">
        <v>233</v>
      </c>
      <c r="E547" s="81">
        <f t="shared" si="52"/>
        <v>247.09159999999997</v>
      </c>
      <c r="F547" s="81">
        <v>125.3</v>
      </c>
      <c r="G547" s="81">
        <f t="shared" si="53"/>
        <v>270.3182104</v>
      </c>
      <c r="H547" s="82">
        <v>109.4</v>
      </c>
      <c r="I547" s="81">
        <f t="shared" si="54"/>
        <v>297.35003144000001</v>
      </c>
      <c r="J547" s="82">
        <v>110</v>
      </c>
      <c r="K547" s="81">
        <f t="shared" si="55"/>
        <v>322.92213414383997</v>
      </c>
      <c r="L547" s="82">
        <v>108.6</v>
      </c>
    </row>
    <row r="548" spans="1:12" ht="43.5" customHeight="1">
      <c r="A548" s="73" t="s">
        <v>1610</v>
      </c>
      <c r="B548" s="74" t="s">
        <v>1532</v>
      </c>
      <c r="C548" s="75">
        <v>809.11999999999989</v>
      </c>
      <c r="D548" s="75">
        <v>171</v>
      </c>
      <c r="E548" s="76">
        <f>SUM(E549:E556)</f>
        <v>995.48355000000004</v>
      </c>
      <c r="F548" s="76">
        <f>E548/C548*100</f>
        <v>123.03286904291085</v>
      </c>
      <c r="G548" s="76">
        <f>SUM(G549:G556)</f>
        <v>1098.1636565700001</v>
      </c>
      <c r="H548" s="78">
        <f>G548/E548*100</f>
        <v>110.3145960141682</v>
      </c>
      <c r="I548" s="76">
        <f>SUM(I549:I556)</f>
        <v>1210.3782623655802</v>
      </c>
      <c r="J548" s="78">
        <f>I548/G548*100</f>
        <v>110.2183864057267</v>
      </c>
      <c r="K548" s="76">
        <f>SUM(K549:K556)</f>
        <v>1316.2521027322957</v>
      </c>
      <c r="L548" s="78">
        <f>K548/I548*100</f>
        <v>108.74716967898897</v>
      </c>
    </row>
    <row r="549" spans="1:12" ht="18" customHeight="1">
      <c r="A549" s="79" t="s">
        <v>283</v>
      </c>
      <c r="B549" s="74" t="s">
        <v>1532</v>
      </c>
      <c r="C549" s="80">
        <v>87.23</v>
      </c>
      <c r="D549" s="80">
        <v>12461.4</v>
      </c>
      <c r="E549" s="81">
        <f>C549*F549/100</f>
        <v>108.68858</v>
      </c>
      <c r="F549" s="81">
        <v>124.6</v>
      </c>
      <c r="G549" s="81">
        <f t="shared" si="53"/>
        <v>120.10088090000001</v>
      </c>
      <c r="H549" s="82">
        <v>110.5</v>
      </c>
      <c r="I549" s="81">
        <f t="shared" si="54"/>
        <v>131.75066634730001</v>
      </c>
      <c r="J549" s="82">
        <v>109.7</v>
      </c>
      <c r="K549" s="81">
        <f t="shared" si="55"/>
        <v>144.92573298203001</v>
      </c>
      <c r="L549" s="82">
        <v>110</v>
      </c>
    </row>
    <row r="550" spans="1:12" ht="18" customHeight="1">
      <c r="A550" s="79" t="s">
        <v>316</v>
      </c>
      <c r="B550" s="74" t="s">
        <v>1532</v>
      </c>
      <c r="C550" s="80">
        <v>15.02</v>
      </c>
      <c r="D550" s="80">
        <v>883.5</v>
      </c>
      <c r="E550" s="81">
        <f t="shared" si="52"/>
        <v>18.549700000000001</v>
      </c>
      <c r="F550" s="81">
        <v>123.5</v>
      </c>
      <c r="G550" s="81">
        <f t="shared" si="53"/>
        <v>20.349020900000003</v>
      </c>
      <c r="H550" s="82">
        <v>109.7</v>
      </c>
      <c r="I550" s="81">
        <f t="shared" si="54"/>
        <v>22.160083760100004</v>
      </c>
      <c r="J550" s="82">
        <v>108.9</v>
      </c>
      <c r="K550" s="81">
        <f t="shared" si="55"/>
        <v>24.486892554910504</v>
      </c>
      <c r="L550" s="82">
        <v>110.5</v>
      </c>
    </row>
    <row r="551" spans="1:12" ht="18" customHeight="1">
      <c r="A551" s="79" t="s">
        <v>262</v>
      </c>
      <c r="B551" s="74" t="s">
        <v>1532</v>
      </c>
      <c r="C551" s="80">
        <v>17.25</v>
      </c>
      <c r="D551" s="80">
        <v>249.3</v>
      </c>
      <c r="E551" s="81">
        <f t="shared" si="52"/>
        <v>21.131250000000001</v>
      </c>
      <c r="F551" s="81">
        <v>122.5</v>
      </c>
      <c r="G551" s="81">
        <f t="shared" si="53"/>
        <v>23.011931250000004</v>
      </c>
      <c r="H551" s="82">
        <v>108.9</v>
      </c>
      <c r="I551" s="81">
        <f t="shared" si="54"/>
        <v>24.990957337500003</v>
      </c>
      <c r="J551" s="82">
        <v>108.6</v>
      </c>
      <c r="K551" s="81">
        <f t="shared" si="55"/>
        <v>27.415080199237504</v>
      </c>
      <c r="L551" s="82">
        <v>109.7</v>
      </c>
    </row>
    <row r="552" spans="1:12" ht="18" customHeight="1">
      <c r="A552" s="79" t="s">
        <v>415</v>
      </c>
      <c r="B552" s="74" t="s">
        <v>1532</v>
      </c>
      <c r="C552" s="80">
        <v>3.02</v>
      </c>
      <c r="D552" s="80">
        <v>671.1</v>
      </c>
      <c r="E552" s="81">
        <f t="shared" si="52"/>
        <v>3.8082199999999999</v>
      </c>
      <c r="F552" s="81">
        <v>126.1</v>
      </c>
      <c r="G552" s="81">
        <f t="shared" si="53"/>
        <v>4.1357269199999998</v>
      </c>
      <c r="H552" s="82">
        <v>108.6</v>
      </c>
      <c r="I552" s="81">
        <f t="shared" si="54"/>
        <v>4.5244852504800006</v>
      </c>
      <c r="J552" s="82">
        <v>109.4</v>
      </c>
      <c r="K552" s="81">
        <f t="shared" si="55"/>
        <v>4.9271644377727206</v>
      </c>
      <c r="L552" s="82">
        <v>108.9</v>
      </c>
    </row>
    <row r="553" spans="1:12" ht="18" customHeight="1">
      <c r="A553" s="79" t="s">
        <v>229</v>
      </c>
      <c r="B553" s="74" t="s">
        <v>1532</v>
      </c>
      <c r="C553" s="80">
        <v>22</v>
      </c>
      <c r="D553" s="80">
        <v>99.5</v>
      </c>
      <c r="E553" s="81">
        <f t="shared" si="52"/>
        <v>27.411999999999999</v>
      </c>
      <c r="F553" s="81">
        <v>124.6</v>
      </c>
      <c r="G553" s="81">
        <f t="shared" si="53"/>
        <v>29.988728000000002</v>
      </c>
      <c r="H553" s="82">
        <v>109.4</v>
      </c>
      <c r="I553" s="81">
        <f t="shared" si="54"/>
        <v>32.897634616000005</v>
      </c>
      <c r="J553" s="82">
        <v>109.7</v>
      </c>
      <c r="K553" s="81">
        <f t="shared" si="55"/>
        <v>35.990012269904007</v>
      </c>
      <c r="L553" s="82">
        <v>109.4</v>
      </c>
    </row>
    <row r="554" spans="1:12" ht="18" customHeight="1">
      <c r="A554" s="79" t="s">
        <v>296</v>
      </c>
      <c r="B554" s="74" t="s">
        <v>1532</v>
      </c>
      <c r="C554" s="80">
        <v>146</v>
      </c>
      <c r="D554" s="80">
        <v>235.5</v>
      </c>
      <c r="E554" s="81">
        <f t="shared" si="52"/>
        <v>180.31</v>
      </c>
      <c r="F554" s="81">
        <v>123.5</v>
      </c>
      <c r="G554" s="81">
        <f t="shared" si="53"/>
        <v>198.34099999999998</v>
      </c>
      <c r="H554" s="82">
        <v>110</v>
      </c>
      <c r="I554" s="81">
        <f t="shared" si="54"/>
        <v>218.17509999999999</v>
      </c>
      <c r="J554" s="82">
        <v>110</v>
      </c>
      <c r="K554" s="81">
        <f t="shared" si="55"/>
        <v>236.50180840000002</v>
      </c>
      <c r="L554" s="82">
        <v>108.4</v>
      </c>
    </row>
    <row r="555" spans="1:12" ht="30" customHeight="1">
      <c r="A555" s="79" t="s">
        <v>244</v>
      </c>
      <c r="B555" s="74" t="s">
        <v>1532</v>
      </c>
      <c r="C555" s="80">
        <v>510.3</v>
      </c>
      <c r="D555" s="80">
        <v>144</v>
      </c>
      <c r="E555" s="81">
        <f t="shared" si="52"/>
        <v>625.11749999999995</v>
      </c>
      <c r="F555" s="81">
        <v>122.5</v>
      </c>
      <c r="G555" s="81">
        <f t="shared" si="53"/>
        <v>690.75483750000001</v>
      </c>
      <c r="H555" s="82">
        <v>110.5</v>
      </c>
      <c r="I555" s="81">
        <f t="shared" si="54"/>
        <v>763.28409543750013</v>
      </c>
      <c r="J555" s="82">
        <v>110.5</v>
      </c>
      <c r="K555" s="81">
        <f t="shared" si="55"/>
        <v>828.16324354968765</v>
      </c>
      <c r="L555" s="82">
        <v>108.5</v>
      </c>
    </row>
    <row r="556" spans="1:12" ht="18" customHeight="1">
      <c r="A556" s="79" t="s">
        <v>306</v>
      </c>
      <c r="B556" s="74" t="s">
        <v>1532</v>
      </c>
      <c r="C556" s="80">
        <v>8.3000000000000007</v>
      </c>
      <c r="D556" s="80">
        <v>266.89999999999998</v>
      </c>
      <c r="E556" s="81">
        <f t="shared" si="52"/>
        <v>10.4663</v>
      </c>
      <c r="F556" s="81">
        <v>126.1</v>
      </c>
      <c r="G556" s="81">
        <f t="shared" si="53"/>
        <v>11.4815311</v>
      </c>
      <c r="H556" s="82">
        <v>109.7</v>
      </c>
      <c r="I556" s="81">
        <f t="shared" si="54"/>
        <v>12.595239616700001</v>
      </c>
      <c r="J556" s="82">
        <v>109.7</v>
      </c>
      <c r="K556" s="81">
        <f t="shared" si="55"/>
        <v>13.842168338753302</v>
      </c>
      <c r="L556" s="82">
        <v>109.9</v>
      </c>
    </row>
    <row r="557" spans="1:12" ht="18" customHeight="1">
      <c r="A557" s="73" t="s">
        <v>1611</v>
      </c>
      <c r="B557" s="74" t="s">
        <v>1532</v>
      </c>
      <c r="C557" s="75">
        <v>36</v>
      </c>
      <c r="D557" s="75">
        <v>232.3</v>
      </c>
      <c r="E557" s="76">
        <f t="shared" si="52"/>
        <v>44.388000000000005</v>
      </c>
      <c r="F557" s="76">
        <v>123.3</v>
      </c>
      <c r="G557" s="76">
        <f t="shared" si="53"/>
        <v>48.205368000000007</v>
      </c>
      <c r="H557" s="78">
        <v>108.6</v>
      </c>
      <c r="I557" s="76">
        <f t="shared" si="54"/>
        <v>52.351029648000001</v>
      </c>
      <c r="J557" s="78">
        <v>108.6</v>
      </c>
      <c r="K557" s="76">
        <f t="shared" si="55"/>
        <v>57.010271286672008</v>
      </c>
      <c r="L557" s="78">
        <v>108.9</v>
      </c>
    </row>
    <row r="558" spans="1:12" ht="30" customHeight="1">
      <c r="A558" s="79" t="s">
        <v>244</v>
      </c>
      <c r="B558" s="74" t="s">
        <v>1532</v>
      </c>
      <c r="C558" s="80">
        <v>36</v>
      </c>
      <c r="D558" s="80">
        <v>232.3</v>
      </c>
      <c r="E558" s="81">
        <f t="shared" ref="E558:E621" si="56">C558*F558/100</f>
        <v>44.388000000000005</v>
      </c>
      <c r="F558" s="81">
        <v>123.3</v>
      </c>
      <c r="G558" s="81">
        <f t="shared" ref="G558:G621" si="57">E558*H558/100</f>
        <v>48.205368000000007</v>
      </c>
      <c r="H558" s="82">
        <v>108.6</v>
      </c>
      <c r="I558" s="81">
        <f t="shared" ref="I558:I621" si="58">G558*J558/100</f>
        <v>52.351029648000001</v>
      </c>
      <c r="J558" s="82">
        <v>108.6</v>
      </c>
      <c r="K558" s="81">
        <f t="shared" ref="K558:K621" si="59">I558*L558/100</f>
        <v>57.010271286672008</v>
      </c>
      <c r="L558" s="82">
        <v>108.9</v>
      </c>
    </row>
    <row r="559" spans="1:12" ht="36.75" customHeight="1">
      <c r="A559" s="73" t="s">
        <v>1612</v>
      </c>
      <c r="B559" s="74" t="s">
        <v>1613</v>
      </c>
      <c r="C559" s="75">
        <v>1.6</v>
      </c>
      <c r="D559" s="75">
        <v>16.3</v>
      </c>
      <c r="E559" s="76">
        <v>2.0048000000000004</v>
      </c>
      <c r="F559" s="76">
        <v>125.3</v>
      </c>
      <c r="G559" s="76">
        <v>2.2052800000000006</v>
      </c>
      <c r="H559" s="78">
        <v>110</v>
      </c>
      <c r="I559" s="76">
        <v>2.4258080000000009</v>
      </c>
      <c r="J559" s="78">
        <v>110</v>
      </c>
      <c r="K559" s="76">
        <v>2.6538339520000012</v>
      </c>
      <c r="L559" s="78">
        <v>109.4</v>
      </c>
    </row>
    <row r="560" spans="1:12" ht="45" customHeight="1">
      <c r="A560" s="79" t="s">
        <v>382</v>
      </c>
      <c r="B560" s="74" t="s">
        <v>1613</v>
      </c>
      <c r="C560" s="80">
        <v>1.6</v>
      </c>
      <c r="D560" s="80">
        <v>16.3</v>
      </c>
      <c r="E560" s="81">
        <f t="shared" si="56"/>
        <v>2.0048000000000004</v>
      </c>
      <c r="F560" s="81">
        <v>125.3</v>
      </c>
      <c r="G560" s="81">
        <f t="shared" si="57"/>
        <v>2.2052800000000006</v>
      </c>
      <c r="H560" s="82">
        <v>110</v>
      </c>
      <c r="I560" s="81">
        <f t="shared" si="58"/>
        <v>2.4258080000000009</v>
      </c>
      <c r="J560" s="82">
        <v>110</v>
      </c>
      <c r="K560" s="81">
        <f t="shared" si="59"/>
        <v>2.6538339520000012</v>
      </c>
      <c r="L560" s="82">
        <v>109.4</v>
      </c>
    </row>
    <row r="561" spans="1:12" ht="29.25" customHeight="1">
      <c r="A561" s="73" t="s">
        <v>1614</v>
      </c>
      <c r="B561" s="74" t="s">
        <v>1532</v>
      </c>
      <c r="C561" s="75">
        <v>1.1000000000000001</v>
      </c>
      <c r="D561" s="75">
        <v>5.2</v>
      </c>
      <c r="E561" s="76">
        <v>1.3783000000000001</v>
      </c>
      <c r="F561" s="76">
        <v>125.3</v>
      </c>
      <c r="G561" s="76">
        <v>1.5078602000000001</v>
      </c>
      <c r="H561" s="78">
        <v>109.4</v>
      </c>
      <c r="I561" s="76">
        <v>1.6586462200000001</v>
      </c>
      <c r="J561" s="78">
        <v>110</v>
      </c>
      <c r="K561" s="76">
        <v>1.8012897949199997</v>
      </c>
      <c r="L561" s="78">
        <v>108.6</v>
      </c>
    </row>
    <row r="562" spans="1:12" ht="18" customHeight="1">
      <c r="A562" s="79" t="s">
        <v>267</v>
      </c>
      <c r="B562" s="74" t="s">
        <v>1532</v>
      </c>
      <c r="C562" s="80">
        <v>1.1000000000000001</v>
      </c>
      <c r="D562" s="80">
        <v>5.2</v>
      </c>
      <c r="E562" s="81">
        <f t="shared" si="56"/>
        <v>1.3783000000000001</v>
      </c>
      <c r="F562" s="81">
        <v>125.3</v>
      </c>
      <c r="G562" s="81">
        <f t="shared" si="57"/>
        <v>1.5078602000000001</v>
      </c>
      <c r="H562" s="82">
        <v>109.4</v>
      </c>
      <c r="I562" s="81">
        <f t="shared" si="58"/>
        <v>1.6586462200000001</v>
      </c>
      <c r="J562" s="82">
        <v>110</v>
      </c>
      <c r="K562" s="81">
        <f t="shared" si="59"/>
        <v>1.8012897949199997</v>
      </c>
      <c r="L562" s="82">
        <v>108.6</v>
      </c>
    </row>
    <row r="563" spans="1:12" ht="44.25" customHeight="1">
      <c r="A563" s="73" t="s">
        <v>1615</v>
      </c>
      <c r="B563" s="74" t="s">
        <v>1532</v>
      </c>
      <c r="C563" s="75">
        <v>500735.31999999995</v>
      </c>
      <c r="D563" s="75">
        <v>117.9</v>
      </c>
      <c r="E563" s="76">
        <f>SUM(E564:E590)</f>
        <v>624811.09205999994</v>
      </c>
      <c r="F563" s="76">
        <f>E563/C563*100</f>
        <v>124.77871384427206</v>
      </c>
      <c r="G563" s="76">
        <f>SUM(G564:G590)</f>
        <v>683396.46283582994</v>
      </c>
      <c r="H563" s="78">
        <f>G563/E563*100</f>
        <v>109.37649339461537</v>
      </c>
      <c r="I563" s="76">
        <f>SUM(I564:I590)</f>
        <v>748488.36688708793</v>
      </c>
      <c r="J563" s="78">
        <f>I563/G563*100</f>
        <v>109.52476455338265</v>
      </c>
      <c r="K563" s="76">
        <f>SUM(K564:K590)</f>
        <v>817950.80005748838</v>
      </c>
      <c r="L563" s="78">
        <f>K563/I563*100</f>
        <v>109.28036242691252</v>
      </c>
    </row>
    <row r="564" spans="1:12" ht="29.25" customHeight="1">
      <c r="A564" s="79" t="s">
        <v>331</v>
      </c>
      <c r="B564" s="74" t="s">
        <v>1532</v>
      </c>
      <c r="C564" s="80">
        <v>34065.49</v>
      </c>
      <c r="D564" s="80">
        <v>86.4</v>
      </c>
      <c r="E564" s="81">
        <f t="shared" si="56"/>
        <v>42445.600539999992</v>
      </c>
      <c r="F564" s="81">
        <v>124.6</v>
      </c>
      <c r="G564" s="81">
        <f t="shared" si="57"/>
        <v>46902.388596699995</v>
      </c>
      <c r="H564" s="82">
        <v>110.5</v>
      </c>
      <c r="I564" s="81">
        <f t="shared" si="58"/>
        <v>51451.920290579896</v>
      </c>
      <c r="J564" s="82">
        <v>109.7</v>
      </c>
      <c r="K564" s="81">
        <f t="shared" si="59"/>
        <v>56597.112319637883</v>
      </c>
      <c r="L564" s="82">
        <v>110</v>
      </c>
    </row>
    <row r="565" spans="1:12" ht="30" customHeight="1">
      <c r="A565" s="79" t="s">
        <v>273</v>
      </c>
      <c r="B565" s="74" t="s">
        <v>1532</v>
      </c>
      <c r="C565" s="80">
        <v>127.5</v>
      </c>
      <c r="D565" s="80">
        <v>228</v>
      </c>
      <c r="E565" s="81">
        <f t="shared" si="56"/>
        <v>157.46250000000001</v>
      </c>
      <c r="F565" s="81">
        <v>123.5</v>
      </c>
      <c r="G565" s="81">
        <f t="shared" si="57"/>
        <v>172.73636249999998</v>
      </c>
      <c r="H565" s="82">
        <v>109.7</v>
      </c>
      <c r="I565" s="81">
        <f t="shared" si="58"/>
        <v>188.10989876249997</v>
      </c>
      <c r="J565" s="82">
        <v>108.9</v>
      </c>
      <c r="K565" s="81">
        <f t="shared" si="59"/>
        <v>207.86143813256248</v>
      </c>
      <c r="L565" s="82">
        <v>110.5</v>
      </c>
    </row>
    <row r="566" spans="1:12" ht="43.5" customHeight="1">
      <c r="A566" s="79" t="s">
        <v>177</v>
      </c>
      <c r="B566" s="74" t="s">
        <v>1532</v>
      </c>
      <c r="C566" s="80">
        <v>21.7</v>
      </c>
      <c r="D566" s="80">
        <v>23.8</v>
      </c>
      <c r="E566" s="81">
        <f t="shared" si="56"/>
        <v>26.5825</v>
      </c>
      <c r="F566" s="81">
        <v>122.5</v>
      </c>
      <c r="G566" s="81">
        <f t="shared" si="57"/>
        <v>28.948342499999999</v>
      </c>
      <c r="H566" s="82">
        <v>108.9</v>
      </c>
      <c r="I566" s="81">
        <f t="shared" si="58"/>
        <v>31.437899954999999</v>
      </c>
      <c r="J566" s="82">
        <v>108.6</v>
      </c>
      <c r="K566" s="81">
        <f t="shared" si="59"/>
        <v>34.487376250634995</v>
      </c>
      <c r="L566" s="82">
        <v>109.7</v>
      </c>
    </row>
    <row r="567" spans="1:12" ht="30" customHeight="1">
      <c r="A567" s="79" t="s">
        <v>339</v>
      </c>
      <c r="B567" s="74" t="s">
        <v>1532</v>
      </c>
      <c r="C567" s="80">
        <v>43162.57</v>
      </c>
      <c r="D567" s="80">
        <v>149.6</v>
      </c>
      <c r="E567" s="81">
        <f t="shared" si="56"/>
        <v>54428.000769999999</v>
      </c>
      <c r="F567" s="81">
        <v>126.1</v>
      </c>
      <c r="G567" s="81">
        <f t="shared" si="57"/>
        <v>59108.80883622</v>
      </c>
      <c r="H567" s="82">
        <v>108.6</v>
      </c>
      <c r="I567" s="81">
        <f t="shared" si="58"/>
        <v>64665.036866824681</v>
      </c>
      <c r="J567" s="82">
        <v>109.4</v>
      </c>
      <c r="K567" s="81">
        <f t="shared" si="59"/>
        <v>70420.225147972073</v>
      </c>
      <c r="L567" s="82">
        <v>108.9</v>
      </c>
    </row>
    <row r="568" spans="1:12" ht="30" customHeight="1">
      <c r="A568" s="79" t="s">
        <v>254</v>
      </c>
      <c r="B568" s="74" t="s">
        <v>1532</v>
      </c>
      <c r="C568" s="80">
        <v>11243.76</v>
      </c>
      <c r="D568" s="80">
        <v>139.19999999999999</v>
      </c>
      <c r="E568" s="81">
        <f t="shared" si="56"/>
        <v>14054.7</v>
      </c>
      <c r="F568" s="81">
        <v>125</v>
      </c>
      <c r="G568" s="81">
        <f t="shared" si="57"/>
        <v>15263.404199999999</v>
      </c>
      <c r="H568" s="82">
        <v>108.6</v>
      </c>
      <c r="I568" s="81">
        <f t="shared" si="58"/>
        <v>16866.061641</v>
      </c>
      <c r="J568" s="82">
        <v>110.5</v>
      </c>
      <c r="K568" s="81">
        <f t="shared" si="59"/>
        <v>18316.542942126001</v>
      </c>
      <c r="L568" s="82">
        <v>108.6</v>
      </c>
    </row>
    <row r="569" spans="1:12" ht="30" customHeight="1">
      <c r="A569" s="79" t="s">
        <v>261</v>
      </c>
      <c r="B569" s="74" t="s">
        <v>1532</v>
      </c>
      <c r="C569" s="80">
        <v>64641.23</v>
      </c>
      <c r="D569" s="80">
        <v>0</v>
      </c>
      <c r="E569" s="81">
        <f t="shared" si="56"/>
        <v>80542.972580000001</v>
      </c>
      <c r="F569" s="81">
        <v>124.6</v>
      </c>
      <c r="G569" s="81">
        <f t="shared" si="57"/>
        <v>88114.012002520001</v>
      </c>
      <c r="H569" s="82">
        <v>109.4</v>
      </c>
      <c r="I569" s="81">
        <f t="shared" si="58"/>
        <v>96661.071166764435</v>
      </c>
      <c r="J569" s="82">
        <v>109.7</v>
      </c>
      <c r="K569" s="81">
        <f t="shared" si="59"/>
        <v>105747.21185644031</v>
      </c>
      <c r="L569" s="82">
        <v>109.4</v>
      </c>
    </row>
    <row r="570" spans="1:12" ht="30" customHeight="1">
      <c r="A570" s="79" t="s">
        <v>171</v>
      </c>
      <c r="B570" s="74" t="s">
        <v>1532</v>
      </c>
      <c r="C570" s="80">
        <v>82814.259999999995</v>
      </c>
      <c r="D570" s="80">
        <v>126.4</v>
      </c>
      <c r="E570" s="81">
        <f t="shared" si="56"/>
        <v>104428.78185999999</v>
      </c>
      <c r="F570" s="81">
        <v>126.1</v>
      </c>
      <c r="G570" s="81">
        <f t="shared" si="57"/>
        <v>114558.37370041998</v>
      </c>
      <c r="H570" s="82">
        <v>109.7</v>
      </c>
      <c r="I570" s="81">
        <f t="shared" si="58"/>
        <v>125670.53594936072</v>
      </c>
      <c r="J570" s="82">
        <v>109.7</v>
      </c>
      <c r="K570" s="81">
        <f t="shared" si="59"/>
        <v>138111.91900834744</v>
      </c>
      <c r="L570" s="82">
        <v>109.9</v>
      </c>
    </row>
    <row r="571" spans="1:12" ht="30" customHeight="1">
      <c r="A571" s="79" t="s">
        <v>364</v>
      </c>
      <c r="B571" s="74" t="s">
        <v>1532</v>
      </c>
      <c r="C571" s="80">
        <v>66033.899999999994</v>
      </c>
      <c r="D571" s="80">
        <v>52.8</v>
      </c>
      <c r="E571" s="81">
        <f t="shared" si="56"/>
        <v>82212.205499999982</v>
      </c>
      <c r="F571" s="81">
        <v>124.5</v>
      </c>
      <c r="G571" s="81">
        <f t="shared" si="57"/>
        <v>89529.091789499987</v>
      </c>
      <c r="H571" s="82">
        <v>108.9</v>
      </c>
      <c r="I571" s="81">
        <f t="shared" si="58"/>
        <v>97497.180958765486</v>
      </c>
      <c r="J571" s="82">
        <v>108.9</v>
      </c>
      <c r="K571" s="81">
        <f t="shared" si="59"/>
        <v>106954.40751176573</v>
      </c>
      <c r="L571" s="82">
        <v>109.7</v>
      </c>
    </row>
    <row r="572" spans="1:12" ht="18" customHeight="1">
      <c r="A572" s="79" t="s">
        <v>444</v>
      </c>
      <c r="B572" s="74" t="s">
        <v>1532</v>
      </c>
      <c r="C572" s="80">
        <v>97.65</v>
      </c>
      <c r="D572" s="80">
        <v>346.3</v>
      </c>
      <c r="E572" s="81">
        <f t="shared" si="56"/>
        <v>120.40245</v>
      </c>
      <c r="F572" s="81">
        <v>123.3</v>
      </c>
      <c r="G572" s="81">
        <f t="shared" si="57"/>
        <v>130.75706070000001</v>
      </c>
      <c r="H572" s="82">
        <v>108.6</v>
      </c>
      <c r="I572" s="81">
        <f t="shared" si="58"/>
        <v>142.00216792020001</v>
      </c>
      <c r="J572" s="82">
        <v>108.6</v>
      </c>
      <c r="K572" s="81">
        <f t="shared" si="59"/>
        <v>154.64036086509782</v>
      </c>
      <c r="L572" s="82">
        <v>108.9</v>
      </c>
    </row>
    <row r="573" spans="1:12" ht="18" customHeight="1">
      <c r="A573" s="79" t="s">
        <v>220</v>
      </c>
      <c r="B573" s="74" t="s">
        <v>1532</v>
      </c>
      <c r="C573" s="80">
        <v>15241.56</v>
      </c>
      <c r="D573" s="80">
        <v>1324.2</v>
      </c>
      <c r="E573" s="81">
        <f t="shared" si="56"/>
        <v>19158.640919999998</v>
      </c>
      <c r="F573" s="81">
        <v>125.7</v>
      </c>
      <c r="G573" s="81">
        <f t="shared" si="57"/>
        <v>20959.55316648</v>
      </c>
      <c r="H573" s="82">
        <v>109.4</v>
      </c>
      <c r="I573" s="81">
        <f t="shared" si="58"/>
        <v>22929.75116412912</v>
      </c>
      <c r="J573" s="82">
        <v>109.4</v>
      </c>
      <c r="K573" s="81">
        <f t="shared" si="59"/>
        <v>24901.70976424422</v>
      </c>
      <c r="L573" s="82">
        <v>108.6</v>
      </c>
    </row>
    <row r="574" spans="1:12" ht="18" customHeight="1">
      <c r="A574" s="79" t="s">
        <v>314</v>
      </c>
      <c r="B574" s="74" t="s">
        <v>1532</v>
      </c>
      <c r="C574" s="80">
        <v>0</v>
      </c>
      <c r="D574" s="80">
        <v>0</v>
      </c>
      <c r="E574" s="81">
        <f t="shared" si="56"/>
        <v>0</v>
      </c>
      <c r="F574" s="81">
        <v>125.3</v>
      </c>
      <c r="G574" s="81">
        <f t="shared" si="57"/>
        <v>0</v>
      </c>
      <c r="H574" s="82">
        <v>110</v>
      </c>
      <c r="I574" s="81">
        <f t="shared" si="58"/>
        <v>0</v>
      </c>
      <c r="J574" s="82">
        <v>110</v>
      </c>
      <c r="K574" s="81">
        <f t="shared" si="59"/>
        <v>0</v>
      </c>
      <c r="L574" s="82">
        <v>109.4</v>
      </c>
    </row>
    <row r="575" spans="1:12" ht="18" customHeight="1">
      <c r="A575" s="79" t="s">
        <v>218</v>
      </c>
      <c r="B575" s="74" t="s">
        <v>1532</v>
      </c>
      <c r="C575" s="80">
        <v>6863.5</v>
      </c>
      <c r="D575" s="80">
        <v>115.9</v>
      </c>
      <c r="E575" s="81">
        <f t="shared" si="56"/>
        <v>8627.4195</v>
      </c>
      <c r="F575" s="81">
        <v>125.7</v>
      </c>
      <c r="G575" s="81">
        <f t="shared" si="57"/>
        <v>9369.3775769999993</v>
      </c>
      <c r="H575" s="82">
        <v>108.6</v>
      </c>
      <c r="I575" s="81">
        <f t="shared" si="58"/>
        <v>10353.162222584999</v>
      </c>
      <c r="J575" s="82">
        <v>110.5</v>
      </c>
      <c r="K575" s="81">
        <f t="shared" si="59"/>
        <v>11274.593660395063</v>
      </c>
      <c r="L575" s="82">
        <v>108.9</v>
      </c>
    </row>
    <row r="576" spans="1:12" ht="29.25" customHeight="1">
      <c r="A576" s="79" t="s">
        <v>170</v>
      </c>
      <c r="B576" s="74" t="s">
        <v>1532</v>
      </c>
      <c r="C576" s="80">
        <v>6793.3</v>
      </c>
      <c r="D576" s="80">
        <v>0</v>
      </c>
      <c r="E576" s="81">
        <f t="shared" si="56"/>
        <v>8512.0048999999999</v>
      </c>
      <c r="F576" s="81">
        <v>125.3</v>
      </c>
      <c r="G576" s="81">
        <f t="shared" si="57"/>
        <v>9312.1333606000007</v>
      </c>
      <c r="H576" s="82">
        <v>109.4</v>
      </c>
      <c r="I576" s="81">
        <f t="shared" si="58"/>
        <v>10243.346696660001</v>
      </c>
      <c r="J576" s="82">
        <v>110</v>
      </c>
      <c r="K576" s="81">
        <f t="shared" si="59"/>
        <v>11124.274512572762</v>
      </c>
      <c r="L576" s="82">
        <v>108.6</v>
      </c>
    </row>
    <row r="577" spans="1:12" ht="44.25" customHeight="1">
      <c r="A577" s="79" t="s">
        <v>176</v>
      </c>
      <c r="B577" s="74" t="s">
        <v>1532</v>
      </c>
      <c r="C577" s="80">
        <v>469.1</v>
      </c>
      <c r="D577" s="80">
        <v>88.3</v>
      </c>
      <c r="E577" s="81">
        <f t="shared" si="56"/>
        <v>586.375</v>
      </c>
      <c r="F577" s="81">
        <v>125</v>
      </c>
      <c r="G577" s="81">
        <f t="shared" si="57"/>
        <v>645.01250000000005</v>
      </c>
      <c r="H577" s="82">
        <v>110</v>
      </c>
      <c r="I577" s="81">
        <f t="shared" si="58"/>
        <v>712.73881250000011</v>
      </c>
      <c r="J577" s="82">
        <v>110.5</v>
      </c>
      <c r="K577" s="81">
        <f t="shared" si="59"/>
        <v>779.7362608750002</v>
      </c>
      <c r="L577" s="82">
        <v>109.4</v>
      </c>
    </row>
    <row r="578" spans="1:12" ht="43.5" customHeight="1">
      <c r="A578" s="79" t="s">
        <v>182</v>
      </c>
      <c r="B578" s="74" t="s">
        <v>1532</v>
      </c>
      <c r="C578" s="80">
        <v>93.6</v>
      </c>
      <c r="D578" s="80">
        <v>0</v>
      </c>
      <c r="E578" s="81">
        <f t="shared" si="56"/>
        <v>116.62559999999999</v>
      </c>
      <c r="F578" s="81">
        <v>124.6</v>
      </c>
      <c r="G578" s="81">
        <f t="shared" si="57"/>
        <v>128.87128799999999</v>
      </c>
      <c r="H578" s="82">
        <v>110.5</v>
      </c>
      <c r="I578" s="81">
        <f t="shared" si="58"/>
        <v>141.37180293599999</v>
      </c>
      <c r="J578" s="82">
        <v>109.7</v>
      </c>
      <c r="K578" s="81">
        <f t="shared" si="59"/>
        <v>155.50898322960001</v>
      </c>
      <c r="L578" s="82">
        <v>110</v>
      </c>
    </row>
    <row r="579" spans="1:12" ht="43.5" customHeight="1">
      <c r="A579" s="79" t="s">
        <v>181</v>
      </c>
      <c r="B579" s="74" t="s">
        <v>1532</v>
      </c>
      <c r="C579" s="80">
        <v>290</v>
      </c>
      <c r="D579" s="80">
        <v>14.5</v>
      </c>
      <c r="E579" s="81">
        <f t="shared" si="56"/>
        <v>358.15</v>
      </c>
      <c r="F579" s="81">
        <v>123.5</v>
      </c>
      <c r="G579" s="81">
        <f t="shared" si="57"/>
        <v>392.89055000000002</v>
      </c>
      <c r="H579" s="82">
        <v>109.7</v>
      </c>
      <c r="I579" s="81">
        <f t="shared" si="58"/>
        <v>427.85780895000005</v>
      </c>
      <c r="J579" s="82">
        <v>108.9</v>
      </c>
      <c r="K579" s="81">
        <f t="shared" si="59"/>
        <v>472.78287888975007</v>
      </c>
      <c r="L579" s="82">
        <v>110.5</v>
      </c>
    </row>
    <row r="580" spans="1:12" ht="43.5" customHeight="1">
      <c r="A580" s="79" t="s">
        <v>191</v>
      </c>
      <c r="B580" s="74" t="s">
        <v>1532</v>
      </c>
      <c r="C580" s="80">
        <v>878.4</v>
      </c>
      <c r="D580" s="80">
        <v>100.1</v>
      </c>
      <c r="E580" s="81">
        <f t="shared" si="56"/>
        <v>1076.04</v>
      </c>
      <c r="F580" s="81">
        <v>122.5</v>
      </c>
      <c r="G580" s="81">
        <f t="shared" si="57"/>
        <v>1171.8075600000002</v>
      </c>
      <c r="H580" s="82">
        <v>108.9</v>
      </c>
      <c r="I580" s="81">
        <f t="shared" si="58"/>
        <v>1272.5830101600002</v>
      </c>
      <c r="J580" s="82">
        <v>108.6</v>
      </c>
      <c r="K580" s="81">
        <f t="shared" si="59"/>
        <v>1396.0235621455201</v>
      </c>
      <c r="L580" s="82">
        <v>109.7</v>
      </c>
    </row>
    <row r="581" spans="1:12" ht="43.5" customHeight="1">
      <c r="A581" s="79" t="s">
        <v>180</v>
      </c>
      <c r="B581" s="74" t="s">
        <v>1532</v>
      </c>
      <c r="C581" s="80">
        <v>155</v>
      </c>
      <c r="D581" s="80">
        <v>7.1</v>
      </c>
      <c r="E581" s="81">
        <f t="shared" si="56"/>
        <v>195.45500000000001</v>
      </c>
      <c r="F581" s="81">
        <v>126.1</v>
      </c>
      <c r="G581" s="81">
        <f t="shared" si="57"/>
        <v>212.26412999999999</v>
      </c>
      <c r="H581" s="82">
        <v>108.6</v>
      </c>
      <c r="I581" s="81">
        <f t="shared" si="58"/>
        <v>232.21695822000001</v>
      </c>
      <c r="J581" s="82">
        <v>109.4</v>
      </c>
      <c r="K581" s="81">
        <f t="shared" si="59"/>
        <v>252.88426750158004</v>
      </c>
      <c r="L581" s="82">
        <v>108.9</v>
      </c>
    </row>
    <row r="582" spans="1:12" ht="18" customHeight="1">
      <c r="A582" s="79" t="s">
        <v>361</v>
      </c>
      <c r="B582" s="74" t="s">
        <v>1532</v>
      </c>
      <c r="C582" s="80">
        <v>4083.1</v>
      </c>
      <c r="D582" s="80">
        <v>133</v>
      </c>
      <c r="E582" s="81">
        <f t="shared" si="56"/>
        <v>5103.875</v>
      </c>
      <c r="F582" s="81">
        <v>125</v>
      </c>
      <c r="G582" s="81">
        <f t="shared" si="57"/>
        <v>5542.8082499999991</v>
      </c>
      <c r="H582" s="82">
        <v>108.6</v>
      </c>
      <c r="I582" s="81">
        <f t="shared" si="58"/>
        <v>6124.8031162499983</v>
      </c>
      <c r="J582" s="82">
        <v>110.5</v>
      </c>
      <c r="K582" s="81">
        <f t="shared" si="59"/>
        <v>6651.5361842474986</v>
      </c>
      <c r="L582" s="82">
        <v>108.6</v>
      </c>
    </row>
    <row r="583" spans="1:12" ht="44.25" customHeight="1">
      <c r="A583" s="79" t="s">
        <v>188</v>
      </c>
      <c r="B583" s="74" t="s">
        <v>1532</v>
      </c>
      <c r="C583" s="80">
        <v>1377</v>
      </c>
      <c r="D583" s="80">
        <v>46.6</v>
      </c>
      <c r="E583" s="81">
        <f t="shared" si="56"/>
        <v>1715.7419999999997</v>
      </c>
      <c r="F583" s="81">
        <v>124.6</v>
      </c>
      <c r="G583" s="81">
        <f t="shared" si="57"/>
        <v>1877.0217479999999</v>
      </c>
      <c r="H583" s="82">
        <v>109.4</v>
      </c>
      <c r="I583" s="81">
        <f t="shared" si="58"/>
        <v>2059.0928575560001</v>
      </c>
      <c r="J583" s="82">
        <v>109.7</v>
      </c>
      <c r="K583" s="81">
        <f t="shared" si="59"/>
        <v>2252.6475861662643</v>
      </c>
      <c r="L583" s="82">
        <v>109.4</v>
      </c>
    </row>
    <row r="584" spans="1:12" ht="29.25" customHeight="1">
      <c r="A584" s="79" t="s">
        <v>317</v>
      </c>
      <c r="B584" s="74" t="s">
        <v>1532</v>
      </c>
      <c r="C584" s="80">
        <v>87236.23</v>
      </c>
      <c r="D584" s="80">
        <v>0</v>
      </c>
      <c r="E584" s="81">
        <f t="shared" si="56"/>
        <v>107736.74404999999</v>
      </c>
      <c r="F584" s="81">
        <v>123.5</v>
      </c>
      <c r="G584" s="81">
        <f t="shared" si="57"/>
        <v>118510.41845499999</v>
      </c>
      <c r="H584" s="82">
        <v>110</v>
      </c>
      <c r="I584" s="81">
        <f t="shared" si="58"/>
        <v>130361.46030049998</v>
      </c>
      <c r="J584" s="82">
        <v>110</v>
      </c>
      <c r="K584" s="81">
        <f t="shared" si="59"/>
        <v>141311.822965742</v>
      </c>
      <c r="L584" s="82">
        <v>108.4</v>
      </c>
    </row>
    <row r="585" spans="1:12" ht="43.5" customHeight="1">
      <c r="A585" s="79" t="s">
        <v>192</v>
      </c>
      <c r="B585" s="74" t="s">
        <v>1532</v>
      </c>
      <c r="C585" s="80">
        <v>720</v>
      </c>
      <c r="D585" s="80">
        <v>89.4</v>
      </c>
      <c r="E585" s="81">
        <f t="shared" si="56"/>
        <v>882</v>
      </c>
      <c r="F585" s="81">
        <v>122.5</v>
      </c>
      <c r="G585" s="81">
        <f t="shared" si="57"/>
        <v>974.61</v>
      </c>
      <c r="H585" s="82">
        <v>110.5</v>
      </c>
      <c r="I585" s="81">
        <f t="shared" si="58"/>
        <v>1076.9440500000001</v>
      </c>
      <c r="J585" s="82">
        <v>110.5</v>
      </c>
      <c r="K585" s="81">
        <f t="shared" si="59"/>
        <v>1168.4842942500002</v>
      </c>
      <c r="L585" s="82">
        <v>108.5</v>
      </c>
    </row>
    <row r="586" spans="1:12" ht="44.25" customHeight="1">
      <c r="A586" s="79" t="s">
        <v>185</v>
      </c>
      <c r="B586" s="74" t="s">
        <v>1532</v>
      </c>
      <c r="C586" s="80">
        <v>642.5</v>
      </c>
      <c r="D586" s="80">
        <v>230.2</v>
      </c>
      <c r="E586" s="81">
        <f t="shared" si="56"/>
        <v>810.1925</v>
      </c>
      <c r="F586" s="81">
        <v>126.1</v>
      </c>
      <c r="G586" s="81">
        <f t="shared" si="57"/>
        <v>888.78117249999991</v>
      </c>
      <c r="H586" s="82">
        <v>109.7</v>
      </c>
      <c r="I586" s="81">
        <f t="shared" si="58"/>
        <v>974.9929462325</v>
      </c>
      <c r="J586" s="82">
        <v>109.7</v>
      </c>
      <c r="K586" s="81">
        <f t="shared" si="59"/>
        <v>1071.5172479095177</v>
      </c>
      <c r="L586" s="82">
        <v>109.9</v>
      </c>
    </row>
    <row r="587" spans="1:12" ht="29.25" customHeight="1">
      <c r="A587" s="79" t="s">
        <v>271</v>
      </c>
      <c r="B587" s="74" t="s">
        <v>1532</v>
      </c>
      <c r="C587" s="80">
        <v>47225.99</v>
      </c>
      <c r="D587" s="80">
        <v>364.3</v>
      </c>
      <c r="E587" s="81">
        <f t="shared" si="56"/>
        <v>58796.357550000001</v>
      </c>
      <c r="F587" s="81">
        <v>124.5</v>
      </c>
      <c r="G587" s="81">
        <f t="shared" si="57"/>
        <v>64029.233371950009</v>
      </c>
      <c r="H587" s="82">
        <v>108.9</v>
      </c>
      <c r="I587" s="81">
        <f t="shared" si="58"/>
        <v>69727.835142053562</v>
      </c>
      <c r="J587" s="82">
        <v>108.9</v>
      </c>
      <c r="K587" s="81">
        <f t="shared" si="59"/>
        <v>76491.435150832753</v>
      </c>
      <c r="L587" s="82">
        <v>109.7</v>
      </c>
    </row>
    <row r="588" spans="1:12" ht="18" customHeight="1">
      <c r="A588" s="79" t="s">
        <v>227</v>
      </c>
      <c r="B588" s="74" t="s">
        <v>1532</v>
      </c>
      <c r="C588" s="80">
        <v>22448.98</v>
      </c>
      <c r="D588" s="80">
        <v>106.8</v>
      </c>
      <c r="E588" s="81">
        <f t="shared" si="56"/>
        <v>27679.592339999996</v>
      </c>
      <c r="F588" s="81">
        <v>123.3</v>
      </c>
      <c r="G588" s="81">
        <f t="shared" si="57"/>
        <v>30060.037281239991</v>
      </c>
      <c r="H588" s="82">
        <v>108.6</v>
      </c>
      <c r="I588" s="81">
        <f t="shared" si="58"/>
        <v>32645.200487426628</v>
      </c>
      <c r="J588" s="82">
        <v>108.6</v>
      </c>
      <c r="K588" s="81">
        <f t="shared" si="59"/>
        <v>35550.623330807597</v>
      </c>
      <c r="L588" s="82">
        <v>108.9</v>
      </c>
    </row>
    <row r="589" spans="1:12" ht="44.25" customHeight="1">
      <c r="A589" s="79" t="s">
        <v>190</v>
      </c>
      <c r="B589" s="74" t="s">
        <v>1532</v>
      </c>
      <c r="C589" s="80">
        <v>3973</v>
      </c>
      <c r="D589" s="80">
        <v>103.6</v>
      </c>
      <c r="E589" s="81">
        <f t="shared" si="56"/>
        <v>4994.0610000000006</v>
      </c>
      <c r="F589" s="81">
        <v>125.7</v>
      </c>
      <c r="G589" s="81">
        <f t="shared" si="57"/>
        <v>5463.5027340000006</v>
      </c>
      <c r="H589" s="82">
        <v>109.4</v>
      </c>
      <c r="I589" s="81">
        <f t="shared" si="58"/>
        <v>5977.0719909960007</v>
      </c>
      <c r="J589" s="82">
        <v>109.4</v>
      </c>
      <c r="K589" s="81">
        <f t="shared" si="59"/>
        <v>6491.1001822216567</v>
      </c>
      <c r="L589" s="82">
        <v>108.6</v>
      </c>
    </row>
    <row r="590" spans="1:12" ht="43.5" customHeight="1">
      <c r="A590" s="79" t="s">
        <v>183</v>
      </c>
      <c r="B590" s="74" t="s">
        <v>1532</v>
      </c>
      <c r="C590" s="80">
        <v>36</v>
      </c>
      <c r="D590" s="80">
        <v>26.1</v>
      </c>
      <c r="E590" s="81">
        <f t="shared" si="56"/>
        <v>45.108000000000004</v>
      </c>
      <c r="F590" s="81">
        <v>125.3</v>
      </c>
      <c r="G590" s="81">
        <f t="shared" si="57"/>
        <v>49.6188</v>
      </c>
      <c r="H590" s="82">
        <v>110</v>
      </c>
      <c r="I590" s="81">
        <f t="shared" si="58"/>
        <v>54.580680000000001</v>
      </c>
      <c r="J590" s="82">
        <v>110</v>
      </c>
      <c r="K590" s="81">
        <f t="shared" si="59"/>
        <v>59.71126392</v>
      </c>
      <c r="L590" s="82">
        <v>109.4</v>
      </c>
    </row>
    <row r="591" spans="1:12" ht="43.5" customHeight="1">
      <c r="A591" s="73" t="s">
        <v>1616</v>
      </c>
      <c r="B591" s="74" t="s">
        <v>1532</v>
      </c>
      <c r="C591" s="75">
        <v>159520.19999999998</v>
      </c>
      <c r="D591" s="75">
        <v>116.9</v>
      </c>
      <c r="E591" s="76">
        <f>SUM(E592:E616)</f>
        <v>198521.69112</v>
      </c>
      <c r="F591" s="76">
        <f>E591/C591*100</f>
        <v>124.44924913584615</v>
      </c>
      <c r="G591" s="76">
        <f>SUM(G592:G616)</f>
        <v>217478.10571404002</v>
      </c>
      <c r="H591" s="78">
        <f>G591/E591*100</f>
        <v>109.5487875844164</v>
      </c>
      <c r="I591" s="76">
        <f>SUM(I592:I616)</f>
        <v>238508.75911270609</v>
      </c>
      <c r="J591" s="78">
        <f>I591/G591*100</f>
        <v>109.67023936943754</v>
      </c>
      <c r="K591" s="76">
        <f>SUM(K592:K616)</f>
        <v>260721.49954521868</v>
      </c>
      <c r="L591" s="78">
        <f>K591/I591*100</f>
        <v>109.31317596684829</v>
      </c>
    </row>
    <row r="592" spans="1:12" ht="43.5" customHeight="1">
      <c r="A592" s="79" t="s">
        <v>183</v>
      </c>
      <c r="B592" s="74" t="s">
        <v>1532</v>
      </c>
      <c r="C592" s="80">
        <v>8.6</v>
      </c>
      <c r="D592" s="80">
        <v>143.30000000000001</v>
      </c>
      <c r="E592" s="81">
        <f t="shared" si="56"/>
        <v>10.775799999999998</v>
      </c>
      <c r="F592" s="81">
        <v>125.3</v>
      </c>
      <c r="G592" s="81">
        <f t="shared" si="57"/>
        <v>11.788725199999998</v>
      </c>
      <c r="H592" s="82">
        <v>109.4</v>
      </c>
      <c r="I592" s="81">
        <f t="shared" si="58"/>
        <v>12.967597719999999</v>
      </c>
      <c r="J592" s="82">
        <v>110</v>
      </c>
      <c r="K592" s="81">
        <f t="shared" si="59"/>
        <v>14.082811123919999</v>
      </c>
      <c r="L592" s="82">
        <v>108.6</v>
      </c>
    </row>
    <row r="593" spans="1:12" ht="18" customHeight="1">
      <c r="A593" s="79" t="s">
        <v>261</v>
      </c>
      <c r="B593" s="74" t="s">
        <v>1532</v>
      </c>
      <c r="C593" s="80">
        <v>20964.72</v>
      </c>
      <c r="D593" s="80">
        <v>0</v>
      </c>
      <c r="E593" s="81">
        <f t="shared" si="56"/>
        <v>26205.9</v>
      </c>
      <c r="F593" s="81">
        <v>125</v>
      </c>
      <c r="G593" s="81">
        <f t="shared" si="57"/>
        <v>28826.49</v>
      </c>
      <c r="H593" s="82">
        <v>110</v>
      </c>
      <c r="I593" s="81">
        <f t="shared" si="58"/>
        <v>31853.27145</v>
      </c>
      <c r="J593" s="82">
        <v>110.5</v>
      </c>
      <c r="K593" s="81">
        <f t="shared" si="59"/>
        <v>34847.478966300005</v>
      </c>
      <c r="L593" s="82">
        <v>109.4</v>
      </c>
    </row>
    <row r="594" spans="1:12" ht="18" customHeight="1">
      <c r="A594" s="79" t="s">
        <v>361</v>
      </c>
      <c r="B594" s="74" t="s">
        <v>1532</v>
      </c>
      <c r="C594" s="80">
        <v>1133.9000000000001</v>
      </c>
      <c r="D594" s="80">
        <v>135.19999999999999</v>
      </c>
      <c r="E594" s="81">
        <f t="shared" si="56"/>
        <v>1412.8394000000001</v>
      </c>
      <c r="F594" s="81">
        <v>124.6</v>
      </c>
      <c r="G594" s="81">
        <f t="shared" si="57"/>
        <v>1561.187537</v>
      </c>
      <c r="H594" s="82">
        <v>110.5</v>
      </c>
      <c r="I594" s="81">
        <f t="shared" si="58"/>
        <v>1712.6227280890002</v>
      </c>
      <c r="J594" s="82">
        <v>109.7</v>
      </c>
      <c r="K594" s="81">
        <f t="shared" si="59"/>
        <v>1883.8850008979002</v>
      </c>
      <c r="L594" s="82">
        <v>110</v>
      </c>
    </row>
    <row r="595" spans="1:12" ht="43.5" customHeight="1">
      <c r="A595" s="79" t="s">
        <v>182</v>
      </c>
      <c r="B595" s="74" t="s">
        <v>1532</v>
      </c>
      <c r="C595" s="80">
        <v>22.2</v>
      </c>
      <c r="D595" s="80">
        <v>0</v>
      </c>
      <c r="E595" s="81">
        <f t="shared" si="56"/>
        <v>27.195</v>
      </c>
      <c r="F595" s="81">
        <v>122.5</v>
      </c>
      <c r="G595" s="81">
        <f t="shared" si="57"/>
        <v>29.615355000000005</v>
      </c>
      <c r="H595" s="82">
        <v>108.9</v>
      </c>
      <c r="I595" s="81">
        <f t="shared" si="58"/>
        <v>32.162275530000002</v>
      </c>
      <c r="J595" s="82">
        <v>108.6</v>
      </c>
      <c r="K595" s="81">
        <f t="shared" si="59"/>
        <v>35.282016256410003</v>
      </c>
      <c r="L595" s="82">
        <v>109.7</v>
      </c>
    </row>
    <row r="596" spans="1:12" ht="18" customHeight="1">
      <c r="A596" s="79" t="s">
        <v>218</v>
      </c>
      <c r="B596" s="74" t="s">
        <v>1532</v>
      </c>
      <c r="C596" s="80">
        <v>2198.17</v>
      </c>
      <c r="D596" s="80">
        <v>115.9</v>
      </c>
      <c r="E596" s="81">
        <f t="shared" si="56"/>
        <v>2771.89237</v>
      </c>
      <c r="F596" s="81">
        <v>126.1</v>
      </c>
      <c r="G596" s="81">
        <f t="shared" si="57"/>
        <v>3010.2751138200001</v>
      </c>
      <c r="H596" s="82">
        <v>108.6</v>
      </c>
      <c r="I596" s="81">
        <f t="shared" si="58"/>
        <v>3293.2409745190803</v>
      </c>
      <c r="J596" s="82">
        <v>109.4</v>
      </c>
      <c r="K596" s="81">
        <f t="shared" si="59"/>
        <v>3586.339421251279</v>
      </c>
      <c r="L596" s="82">
        <v>108.9</v>
      </c>
    </row>
    <row r="597" spans="1:12" ht="44.25" customHeight="1">
      <c r="A597" s="79" t="s">
        <v>176</v>
      </c>
      <c r="B597" s="74" t="s">
        <v>1532</v>
      </c>
      <c r="C597" s="80">
        <v>58.8</v>
      </c>
      <c r="D597" s="80">
        <v>8.6999999999999993</v>
      </c>
      <c r="E597" s="81">
        <f t="shared" si="56"/>
        <v>73.5</v>
      </c>
      <c r="F597" s="81">
        <v>125</v>
      </c>
      <c r="G597" s="81">
        <f t="shared" si="57"/>
        <v>79.820999999999998</v>
      </c>
      <c r="H597" s="82">
        <v>108.6</v>
      </c>
      <c r="I597" s="81">
        <f t="shared" si="58"/>
        <v>88.202204999999992</v>
      </c>
      <c r="J597" s="82">
        <v>110.5</v>
      </c>
      <c r="K597" s="81">
        <f t="shared" si="59"/>
        <v>95.787594629999987</v>
      </c>
      <c r="L597" s="82">
        <v>108.6</v>
      </c>
    </row>
    <row r="598" spans="1:12" ht="43.5" customHeight="1">
      <c r="A598" s="79" t="s">
        <v>181</v>
      </c>
      <c r="B598" s="74" t="s">
        <v>1532</v>
      </c>
      <c r="C598" s="80">
        <v>87</v>
      </c>
      <c r="D598" s="80">
        <v>19.7</v>
      </c>
      <c r="E598" s="81">
        <f t="shared" si="56"/>
        <v>108.40199999999999</v>
      </c>
      <c r="F598" s="81">
        <v>124.6</v>
      </c>
      <c r="G598" s="81">
        <f t="shared" si="57"/>
        <v>118.59178799999999</v>
      </c>
      <c r="H598" s="82">
        <v>109.4</v>
      </c>
      <c r="I598" s="81">
        <f t="shared" si="58"/>
        <v>130.09519143599999</v>
      </c>
      <c r="J598" s="82">
        <v>109.7</v>
      </c>
      <c r="K598" s="81">
        <f t="shared" si="59"/>
        <v>142.32413943098399</v>
      </c>
      <c r="L598" s="82">
        <v>109.4</v>
      </c>
    </row>
    <row r="599" spans="1:12" ht="30" customHeight="1">
      <c r="A599" s="79" t="s">
        <v>331</v>
      </c>
      <c r="B599" s="74" t="s">
        <v>1532</v>
      </c>
      <c r="C599" s="80">
        <v>14404.08</v>
      </c>
      <c r="D599" s="80">
        <v>99</v>
      </c>
      <c r="E599" s="81">
        <f t="shared" si="56"/>
        <v>17789.038799999998</v>
      </c>
      <c r="F599" s="81">
        <v>123.5</v>
      </c>
      <c r="G599" s="81">
        <f t="shared" si="57"/>
        <v>19567.94268</v>
      </c>
      <c r="H599" s="82">
        <v>110</v>
      </c>
      <c r="I599" s="81">
        <f t="shared" si="58"/>
        <v>21524.736948000002</v>
      </c>
      <c r="J599" s="82">
        <v>110</v>
      </c>
      <c r="K599" s="81">
        <f t="shared" si="59"/>
        <v>23332.814851632003</v>
      </c>
      <c r="L599" s="82">
        <v>108.4</v>
      </c>
    </row>
    <row r="600" spans="1:12" ht="18" customHeight="1">
      <c r="A600" s="79" t="s">
        <v>444</v>
      </c>
      <c r="B600" s="74" t="s">
        <v>1532</v>
      </c>
      <c r="C600" s="80">
        <v>41.8</v>
      </c>
      <c r="D600" s="80">
        <v>422.2</v>
      </c>
      <c r="E600" s="81">
        <f t="shared" si="56"/>
        <v>51.204999999999998</v>
      </c>
      <c r="F600" s="81">
        <v>122.5</v>
      </c>
      <c r="G600" s="81">
        <f t="shared" si="57"/>
        <v>56.581524999999999</v>
      </c>
      <c r="H600" s="82">
        <v>110.5</v>
      </c>
      <c r="I600" s="81">
        <f t="shared" si="58"/>
        <v>62.522585124999999</v>
      </c>
      <c r="J600" s="82">
        <v>110.5</v>
      </c>
      <c r="K600" s="81">
        <f t="shared" si="59"/>
        <v>67.837004860625001</v>
      </c>
      <c r="L600" s="82">
        <v>108.5</v>
      </c>
    </row>
    <row r="601" spans="1:12" ht="29.25" customHeight="1">
      <c r="A601" s="79" t="s">
        <v>254</v>
      </c>
      <c r="B601" s="74" t="s">
        <v>1532</v>
      </c>
      <c r="C601" s="80">
        <v>5092.1099999999997</v>
      </c>
      <c r="D601" s="80">
        <v>147.5</v>
      </c>
      <c r="E601" s="81">
        <f t="shared" si="56"/>
        <v>6421.150709999999</v>
      </c>
      <c r="F601" s="81">
        <v>126.1</v>
      </c>
      <c r="G601" s="81">
        <f t="shared" si="57"/>
        <v>7044.0023288699995</v>
      </c>
      <c r="H601" s="82">
        <v>109.7</v>
      </c>
      <c r="I601" s="81">
        <f t="shared" si="58"/>
        <v>7727.2705547703899</v>
      </c>
      <c r="J601" s="82">
        <v>109.7</v>
      </c>
      <c r="K601" s="81">
        <f t="shared" si="59"/>
        <v>8492.270339692659</v>
      </c>
      <c r="L601" s="82">
        <v>109.9</v>
      </c>
    </row>
    <row r="602" spans="1:12" ht="30" customHeight="1">
      <c r="A602" s="79" t="s">
        <v>170</v>
      </c>
      <c r="B602" s="74" t="s">
        <v>1532</v>
      </c>
      <c r="C602" s="80">
        <v>2203.23</v>
      </c>
      <c r="D602" s="80">
        <v>0</v>
      </c>
      <c r="E602" s="81">
        <f t="shared" si="56"/>
        <v>2743.02135</v>
      </c>
      <c r="F602" s="81">
        <v>124.5</v>
      </c>
      <c r="G602" s="81">
        <f t="shared" si="57"/>
        <v>2987.1502501500004</v>
      </c>
      <c r="H602" s="82">
        <v>108.9</v>
      </c>
      <c r="I602" s="81">
        <f t="shared" si="58"/>
        <v>3253.0066224133507</v>
      </c>
      <c r="J602" s="82">
        <v>108.9</v>
      </c>
      <c r="K602" s="81">
        <f t="shared" si="59"/>
        <v>3568.5482647874455</v>
      </c>
      <c r="L602" s="82">
        <v>109.7</v>
      </c>
    </row>
    <row r="603" spans="1:12" ht="43.5" customHeight="1">
      <c r="A603" s="79" t="s">
        <v>185</v>
      </c>
      <c r="B603" s="74" t="s">
        <v>1532</v>
      </c>
      <c r="C603" s="80">
        <v>97.6</v>
      </c>
      <c r="D603" s="80">
        <v>574.1</v>
      </c>
      <c r="E603" s="81">
        <f t="shared" si="56"/>
        <v>120.3408</v>
      </c>
      <c r="F603" s="81">
        <v>123.3</v>
      </c>
      <c r="G603" s="81">
        <f t="shared" si="57"/>
        <v>130.69010879999999</v>
      </c>
      <c r="H603" s="82">
        <v>108.6</v>
      </c>
      <c r="I603" s="81">
        <f t="shared" si="58"/>
        <v>141.92945815679997</v>
      </c>
      <c r="J603" s="82">
        <v>108.6</v>
      </c>
      <c r="K603" s="81">
        <f t="shared" si="59"/>
        <v>154.56117993275518</v>
      </c>
      <c r="L603" s="82">
        <v>108.9</v>
      </c>
    </row>
    <row r="604" spans="1:12" ht="44.25" customHeight="1">
      <c r="A604" s="79" t="s">
        <v>190</v>
      </c>
      <c r="B604" s="74" t="s">
        <v>1532</v>
      </c>
      <c r="C604" s="80">
        <v>72.599999999999994</v>
      </c>
      <c r="D604" s="80">
        <v>100.3</v>
      </c>
      <c r="E604" s="81">
        <f t="shared" si="56"/>
        <v>91.258200000000002</v>
      </c>
      <c r="F604" s="81">
        <v>125.7</v>
      </c>
      <c r="G604" s="81">
        <f t="shared" si="57"/>
        <v>99.836470800000001</v>
      </c>
      <c r="H604" s="82">
        <v>109.4</v>
      </c>
      <c r="I604" s="81">
        <f t="shared" si="58"/>
        <v>109.22109905520001</v>
      </c>
      <c r="J604" s="82">
        <v>109.4</v>
      </c>
      <c r="K604" s="81">
        <f t="shared" si="59"/>
        <v>118.61411357394722</v>
      </c>
      <c r="L604" s="82">
        <v>108.6</v>
      </c>
    </row>
    <row r="605" spans="1:12" ht="29.25" customHeight="1">
      <c r="A605" s="79" t="s">
        <v>273</v>
      </c>
      <c r="B605" s="74" t="s">
        <v>1532</v>
      </c>
      <c r="C605" s="80">
        <v>45</v>
      </c>
      <c r="D605" s="80">
        <v>0</v>
      </c>
      <c r="E605" s="81">
        <f t="shared" si="56"/>
        <v>56.564999999999998</v>
      </c>
      <c r="F605" s="81">
        <v>125.7</v>
      </c>
      <c r="G605" s="81">
        <f t="shared" si="57"/>
        <v>61.429589999999997</v>
      </c>
      <c r="H605" s="82">
        <v>108.6</v>
      </c>
      <c r="I605" s="81">
        <f t="shared" si="58"/>
        <v>67.879696949999996</v>
      </c>
      <c r="J605" s="82">
        <v>110.5</v>
      </c>
      <c r="K605" s="81">
        <f t="shared" si="59"/>
        <v>73.920989978549997</v>
      </c>
      <c r="L605" s="82">
        <v>108.9</v>
      </c>
    </row>
    <row r="606" spans="1:12" ht="30" customHeight="1">
      <c r="A606" s="79" t="s">
        <v>171</v>
      </c>
      <c r="B606" s="74" t="s">
        <v>1532</v>
      </c>
      <c r="C606" s="80">
        <v>26858.68</v>
      </c>
      <c r="D606" s="80">
        <v>126.4</v>
      </c>
      <c r="E606" s="81">
        <f t="shared" si="56"/>
        <v>33653.926039999998</v>
      </c>
      <c r="F606" s="81">
        <v>125.3</v>
      </c>
      <c r="G606" s="81">
        <f t="shared" si="57"/>
        <v>36817.39508776</v>
      </c>
      <c r="H606" s="82">
        <v>109.4</v>
      </c>
      <c r="I606" s="81">
        <f t="shared" si="58"/>
        <v>40499.134596536001</v>
      </c>
      <c r="J606" s="82">
        <v>110</v>
      </c>
      <c r="K606" s="81">
        <f t="shared" si="59"/>
        <v>43982.060171838093</v>
      </c>
      <c r="L606" s="82">
        <v>108.6</v>
      </c>
    </row>
    <row r="607" spans="1:12" ht="43.5" customHeight="1">
      <c r="A607" s="79" t="s">
        <v>180</v>
      </c>
      <c r="B607" s="74" t="s">
        <v>1532</v>
      </c>
      <c r="C607" s="80">
        <v>90</v>
      </c>
      <c r="D607" s="80">
        <v>8.6999999999999993</v>
      </c>
      <c r="E607" s="81">
        <f t="shared" si="56"/>
        <v>112.5</v>
      </c>
      <c r="F607" s="81">
        <v>125</v>
      </c>
      <c r="G607" s="81">
        <f t="shared" si="57"/>
        <v>123.75</v>
      </c>
      <c r="H607" s="82">
        <v>110</v>
      </c>
      <c r="I607" s="81">
        <f t="shared" si="58"/>
        <v>136.74375000000001</v>
      </c>
      <c r="J607" s="82">
        <v>110.5</v>
      </c>
      <c r="K607" s="81">
        <f t="shared" si="59"/>
        <v>149.59766250000001</v>
      </c>
      <c r="L607" s="82">
        <v>109.4</v>
      </c>
    </row>
    <row r="608" spans="1:12" ht="18" customHeight="1">
      <c r="A608" s="79" t="s">
        <v>220</v>
      </c>
      <c r="B608" s="74" t="s">
        <v>1532</v>
      </c>
      <c r="C608" s="80">
        <v>4230.26</v>
      </c>
      <c r="D608" s="80">
        <v>1347.6</v>
      </c>
      <c r="E608" s="81">
        <f t="shared" si="56"/>
        <v>5270.9039599999996</v>
      </c>
      <c r="F608" s="81">
        <v>124.6</v>
      </c>
      <c r="G608" s="81">
        <f t="shared" si="57"/>
        <v>5824.3488757999994</v>
      </c>
      <c r="H608" s="82">
        <v>110.5</v>
      </c>
      <c r="I608" s="81">
        <f t="shared" si="58"/>
        <v>6389.3107167525995</v>
      </c>
      <c r="J608" s="82">
        <v>109.7</v>
      </c>
      <c r="K608" s="81">
        <f t="shared" si="59"/>
        <v>7028.2417884278602</v>
      </c>
      <c r="L608" s="82">
        <v>110</v>
      </c>
    </row>
    <row r="609" spans="1:12" ht="18" customHeight="1">
      <c r="A609" s="79" t="s">
        <v>317</v>
      </c>
      <c r="B609" s="74" t="s">
        <v>1532</v>
      </c>
      <c r="C609" s="80">
        <v>25826.76</v>
      </c>
      <c r="D609" s="80">
        <v>0</v>
      </c>
      <c r="E609" s="81">
        <f t="shared" si="56"/>
        <v>31896.048599999998</v>
      </c>
      <c r="F609" s="81">
        <v>123.5</v>
      </c>
      <c r="G609" s="81">
        <f t="shared" si="57"/>
        <v>34989.965314200002</v>
      </c>
      <c r="H609" s="82">
        <v>109.7</v>
      </c>
      <c r="I609" s="81">
        <f t="shared" si="58"/>
        <v>38104.072227163801</v>
      </c>
      <c r="J609" s="82">
        <v>108.9</v>
      </c>
      <c r="K609" s="81">
        <f t="shared" si="59"/>
        <v>42104.999811015994</v>
      </c>
      <c r="L609" s="82">
        <v>110.5</v>
      </c>
    </row>
    <row r="610" spans="1:12" ht="30" customHeight="1">
      <c r="A610" s="79" t="s">
        <v>339</v>
      </c>
      <c r="B610" s="74" t="s">
        <v>1532</v>
      </c>
      <c r="C610" s="80">
        <v>11326.49</v>
      </c>
      <c r="D610" s="80">
        <v>147.80000000000001</v>
      </c>
      <c r="E610" s="81">
        <f t="shared" si="56"/>
        <v>13874.95025</v>
      </c>
      <c r="F610" s="81">
        <v>122.5</v>
      </c>
      <c r="G610" s="81">
        <f t="shared" si="57"/>
        <v>15109.82082225</v>
      </c>
      <c r="H610" s="82">
        <v>108.9</v>
      </c>
      <c r="I610" s="81">
        <f t="shared" si="58"/>
        <v>16409.265412963498</v>
      </c>
      <c r="J610" s="82">
        <v>108.6</v>
      </c>
      <c r="K610" s="81">
        <f t="shared" si="59"/>
        <v>18000.964158020957</v>
      </c>
      <c r="L610" s="82">
        <v>109.7</v>
      </c>
    </row>
    <row r="611" spans="1:12" ht="30" customHeight="1">
      <c r="A611" s="79" t="s">
        <v>271</v>
      </c>
      <c r="B611" s="74" t="s">
        <v>1532</v>
      </c>
      <c r="C611" s="80">
        <v>14865.59</v>
      </c>
      <c r="D611" s="80">
        <v>430</v>
      </c>
      <c r="E611" s="81">
        <f t="shared" si="56"/>
        <v>18745.508989999998</v>
      </c>
      <c r="F611" s="81">
        <v>126.1</v>
      </c>
      <c r="G611" s="81">
        <f t="shared" si="57"/>
        <v>20357.622763139996</v>
      </c>
      <c r="H611" s="82">
        <v>108.6</v>
      </c>
      <c r="I611" s="81">
        <f t="shared" si="58"/>
        <v>22271.239302875158</v>
      </c>
      <c r="J611" s="82">
        <v>109.4</v>
      </c>
      <c r="K611" s="81">
        <f t="shared" si="59"/>
        <v>24253.379600831046</v>
      </c>
      <c r="L611" s="82">
        <v>108.9</v>
      </c>
    </row>
    <row r="612" spans="1:12" ht="30" customHeight="1">
      <c r="A612" s="79" t="s">
        <v>364</v>
      </c>
      <c r="B612" s="74" t="s">
        <v>1532</v>
      </c>
      <c r="C612" s="80">
        <v>21416.400000000001</v>
      </c>
      <c r="D612" s="80">
        <v>52.8</v>
      </c>
      <c r="E612" s="81">
        <f t="shared" si="56"/>
        <v>26684.8344</v>
      </c>
      <c r="F612" s="81">
        <v>124.6</v>
      </c>
      <c r="G612" s="81">
        <f t="shared" si="57"/>
        <v>29193.208833600002</v>
      </c>
      <c r="H612" s="82">
        <v>109.4</v>
      </c>
      <c r="I612" s="81">
        <f t="shared" si="58"/>
        <v>32024.950090459202</v>
      </c>
      <c r="J612" s="82">
        <v>109.7</v>
      </c>
      <c r="K612" s="81">
        <f t="shared" si="59"/>
        <v>35035.295398962364</v>
      </c>
      <c r="L612" s="82">
        <v>109.4</v>
      </c>
    </row>
    <row r="613" spans="1:12" ht="43.5" customHeight="1">
      <c r="A613" s="79" t="s">
        <v>188</v>
      </c>
      <c r="B613" s="74" t="s">
        <v>1532</v>
      </c>
      <c r="C613" s="80">
        <v>275</v>
      </c>
      <c r="D613" s="80">
        <v>62.7</v>
      </c>
      <c r="E613" s="81">
        <f t="shared" si="56"/>
        <v>339.625</v>
      </c>
      <c r="F613" s="81">
        <v>123.5</v>
      </c>
      <c r="G613" s="81">
        <f t="shared" si="57"/>
        <v>373.58749999999998</v>
      </c>
      <c r="H613" s="82">
        <v>110</v>
      </c>
      <c r="I613" s="81">
        <f t="shared" si="58"/>
        <v>410.94625000000002</v>
      </c>
      <c r="J613" s="82">
        <v>110</v>
      </c>
      <c r="K613" s="81">
        <f t="shared" si="59"/>
        <v>445.46573500000005</v>
      </c>
      <c r="L613" s="82">
        <v>108.4</v>
      </c>
    </row>
    <row r="614" spans="1:12" ht="18" customHeight="1">
      <c r="A614" s="79" t="s">
        <v>227</v>
      </c>
      <c r="B614" s="74" t="s">
        <v>1532</v>
      </c>
      <c r="C614" s="80">
        <v>7514.01</v>
      </c>
      <c r="D614" s="80">
        <v>105.7</v>
      </c>
      <c r="E614" s="81">
        <f t="shared" si="56"/>
        <v>9204.6622499999994</v>
      </c>
      <c r="F614" s="81">
        <v>122.5</v>
      </c>
      <c r="G614" s="81">
        <f t="shared" si="57"/>
        <v>10171.151786249999</v>
      </c>
      <c r="H614" s="82">
        <v>110.5</v>
      </c>
      <c r="I614" s="81">
        <f t="shared" si="58"/>
        <v>11239.122723806249</v>
      </c>
      <c r="J614" s="82">
        <v>110.5</v>
      </c>
      <c r="K614" s="81">
        <f t="shared" si="59"/>
        <v>12194.448155329781</v>
      </c>
      <c r="L614" s="82">
        <v>108.5</v>
      </c>
    </row>
    <row r="615" spans="1:12" ht="43.5" customHeight="1">
      <c r="A615" s="79" t="s">
        <v>177</v>
      </c>
      <c r="B615" s="74" t="s">
        <v>1532</v>
      </c>
      <c r="C615" s="80">
        <v>5.2</v>
      </c>
      <c r="D615" s="80">
        <v>0</v>
      </c>
      <c r="E615" s="81">
        <f t="shared" si="56"/>
        <v>6.5571999999999999</v>
      </c>
      <c r="F615" s="81">
        <v>126.1</v>
      </c>
      <c r="G615" s="81">
        <f t="shared" si="57"/>
        <v>7.1932483999999999</v>
      </c>
      <c r="H615" s="82">
        <v>109.7</v>
      </c>
      <c r="I615" s="81">
        <f t="shared" si="58"/>
        <v>7.8909934948</v>
      </c>
      <c r="J615" s="82">
        <v>109.7</v>
      </c>
      <c r="K615" s="81">
        <f t="shared" si="59"/>
        <v>8.6722018507851999</v>
      </c>
      <c r="L615" s="82">
        <v>109.9</v>
      </c>
    </row>
    <row r="616" spans="1:12" ht="43.5" customHeight="1">
      <c r="A616" s="79" t="s">
        <v>191</v>
      </c>
      <c r="B616" s="74" t="s">
        <v>1532</v>
      </c>
      <c r="C616" s="80">
        <v>682</v>
      </c>
      <c r="D616" s="80">
        <v>102.2</v>
      </c>
      <c r="E616" s="81">
        <f t="shared" si="56"/>
        <v>849.09</v>
      </c>
      <c r="F616" s="81">
        <v>124.5</v>
      </c>
      <c r="G616" s="81">
        <f t="shared" si="57"/>
        <v>924.65901000000008</v>
      </c>
      <c r="H616" s="82">
        <v>108.9</v>
      </c>
      <c r="I616" s="81">
        <f t="shared" si="58"/>
        <v>1006.95366189</v>
      </c>
      <c r="J616" s="82">
        <v>108.9</v>
      </c>
      <c r="K616" s="81">
        <f t="shared" si="59"/>
        <v>1104.6281670933301</v>
      </c>
      <c r="L616" s="82">
        <v>109.7</v>
      </c>
    </row>
    <row r="617" spans="1:12" ht="44.25" customHeight="1">
      <c r="A617" s="73" t="s">
        <v>1617</v>
      </c>
      <c r="B617" s="74" t="s">
        <v>1532</v>
      </c>
      <c r="C617" s="75">
        <v>253414</v>
      </c>
      <c r="D617" s="75">
        <v>112.1</v>
      </c>
      <c r="E617" s="76">
        <f>SUM(E618:E627)</f>
        <v>317438.00381999998</v>
      </c>
      <c r="F617" s="76">
        <f>E617/C617*100</f>
        <v>125.26458831003811</v>
      </c>
      <c r="G617" s="76">
        <f>SUM(G618:G627)</f>
        <v>347391.89488213009</v>
      </c>
      <c r="H617" s="78">
        <f>G617/E617*100</f>
        <v>109.43613893159281</v>
      </c>
      <c r="I617" s="76">
        <f>SUM(I618:I627)</f>
        <v>382605.27315235237</v>
      </c>
      <c r="J617" s="78">
        <f>I617/G617*100</f>
        <v>110.13649966766501</v>
      </c>
      <c r="K617" s="76">
        <f>SUM(K618:K627)</f>
        <v>416683.17834518786</v>
      </c>
      <c r="L617" s="78">
        <f>K617/I617*100</f>
        <v>108.90680489373857</v>
      </c>
    </row>
    <row r="618" spans="1:12" ht="30" customHeight="1">
      <c r="A618" s="79" t="s">
        <v>217</v>
      </c>
      <c r="B618" s="74" t="s">
        <v>1532</v>
      </c>
      <c r="C618" s="80">
        <v>61020</v>
      </c>
      <c r="D618" s="80">
        <v>1142.2</v>
      </c>
      <c r="E618" s="81">
        <f t="shared" si="56"/>
        <v>76458.06</v>
      </c>
      <c r="F618" s="81">
        <v>125.3</v>
      </c>
      <c r="G618" s="81">
        <f t="shared" si="57"/>
        <v>84103.865999999995</v>
      </c>
      <c r="H618" s="82">
        <v>110</v>
      </c>
      <c r="I618" s="81">
        <f t="shared" si="58"/>
        <v>92514.252599999993</v>
      </c>
      <c r="J618" s="82">
        <v>110</v>
      </c>
      <c r="K618" s="81">
        <f t="shared" si="59"/>
        <v>101210.59234439999</v>
      </c>
      <c r="L618" s="82">
        <v>109.4</v>
      </c>
    </row>
    <row r="619" spans="1:12" ht="30" customHeight="1">
      <c r="A619" s="79" t="s">
        <v>170</v>
      </c>
      <c r="B619" s="74" t="s">
        <v>1532</v>
      </c>
      <c r="C619" s="80">
        <v>54820</v>
      </c>
      <c r="D619" s="80">
        <v>0</v>
      </c>
      <c r="E619" s="81">
        <f t="shared" si="56"/>
        <v>68908.740000000005</v>
      </c>
      <c r="F619" s="81">
        <v>125.7</v>
      </c>
      <c r="G619" s="81">
        <f t="shared" si="57"/>
        <v>74834.891640000002</v>
      </c>
      <c r="H619" s="82">
        <v>108.6</v>
      </c>
      <c r="I619" s="81">
        <f t="shared" si="58"/>
        <v>82692.55526220001</v>
      </c>
      <c r="J619" s="82">
        <v>110.5</v>
      </c>
      <c r="K619" s="81">
        <f t="shared" si="59"/>
        <v>90052.192680535823</v>
      </c>
      <c r="L619" s="82">
        <v>108.9</v>
      </c>
    </row>
    <row r="620" spans="1:12" ht="30" customHeight="1">
      <c r="A620" s="79" t="s">
        <v>278</v>
      </c>
      <c r="B620" s="74" t="s">
        <v>1532</v>
      </c>
      <c r="C620" s="80">
        <v>104103.39</v>
      </c>
      <c r="D620" s="80">
        <v>84.4</v>
      </c>
      <c r="E620" s="81">
        <f t="shared" si="56"/>
        <v>130441.54766999999</v>
      </c>
      <c r="F620" s="81">
        <v>125.3</v>
      </c>
      <c r="G620" s="81">
        <f t="shared" si="57"/>
        <v>142703.05315097998</v>
      </c>
      <c r="H620" s="82">
        <v>109.4</v>
      </c>
      <c r="I620" s="81">
        <f t="shared" si="58"/>
        <v>156973.35846607797</v>
      </c>
      <c r="J620" s="82">
        <v>110</v>
      </c>
      <c r="K620" s="81">
        <f t="shared" si="59"/>
        <v>170473.06729416069</v>
      </c>
      <c r="L620" s="82">
        <v>108.6</v>
      </c>
    </row>
    <row r="621" spans="1:12" ht="18" customHeight="1">
      <c r="A621" s="79" t="s">
        <v>354</v>
      </c>
      <c r="B621" s="74" t="s">
        <v>1532</v>
      </c>
      <c r="C621" s="80">
        <v>17253</v>
      </c>
      <c r="D621" s="80">
        <v>0</v>
      </c>
      <c r="E621" s="81">
        <f t="shared" si="56"/>
        <v>21566.25</v>
      </c>
      <c r="F621" s="81">
        <v>125</v>
      </c>
      <c r="G621" s="81">
        <f t="shared" si="57"/>
        <v>23722.875</v>
      </c>
      <c r="H621" s="82">
        <v>110</v>
      </c>
      <c r="I621" s="81">
        <f t="shared" si="58"/>
        <v>26213.776875</v>
      </c>
      <c r="J621" s="82">
        <v>110.5</v>
      </c>
      <c r="K621" s="81">
        <f t="shared" si="59"/>
        <v>28677.871901250001</v>
      </c>
      <c r="L621" s="82">
        <v>109.4</v>
      </c>
    </row>
    <row r="622" spans="1:12" ht="18" customHeight="1">
      <c r="A622" s="79" t="s">
        <v>416</v>
      </c>
      <c r="B622" s="74" t="s">
        <v>1532</v>
      </c>
      <c r="C622" s="80">
        <v>1</v>
      </c>
      <c r="D622" s="80">
        <v>0</v>
      </c>
      <c r="E622" s="81">
        <f t="shared" ref="E622:E664" si="60">C622*F622/100</f>
        <v>1.246</v>
      </c>
      <c r="F622" s="81">
        <v>124.6</v>
      </c>
      <c r="G622" s="81">
        <f t="shared" ref="G622:G664" si="61">E622*H622/100</f>
        <v>1.37683</v>
      </c>
      <c r="H622" s="82">
        <v>110.5</v>
      </c>
      <c r="I622" s="81">
        <f t="shared" ref="I622:I664" si="62">G622*J622/100</f>
        <v>1.5103825100000001</v>
      </c>
      <c r="J622" s="82">
        <v>109.7</v>
      </c>
      <c r="K622" s="81">
        <f t="shared" ref="K622:K664" si="63">I622*L622/100</f>
        <v>1.6614207610000002</v>
      </c>
      <c r="L622" s="82">
        <v>110</v>
      </c>
    </row>
    <row r="623" spans="1:12" ht="29.25" customHeight="1">
      <c r="A623" s="79" t="s">
        <v>360</v>
      </c>
      <c r="B623" s="74" t="s">
        <v>1532</v>
      </c>
      <c r="C623" s="80">
        <v>700</v>
      </c>
      <c r="D623" s="80">
        <v>8.8000000000000007</v>
      </c>
      <c r="E623" s="81">
        <f t="shared" si="60"/>
        <v>857.5</v>
      </c>
      <c r="F623" s="81">
        <v>122.5</v>
      </c>
      <c r="G623" s="81">
        <f t="shared" si="61"/>
        <v>933.8175</v>
      </c>
      <c r="H623" s="82">
        <v>108.9</v>
      </c>
      <c r="I623" s="81">
        <f t="shared" si="62"/>
        <v>1014.125805</v>
      </c>
      <c r="J623" s="82">
        <v>108.6</v>
      </c>
      <c r="K623" s="81">
        <f t="shared" si="63"/>
        <v>1112.4960080850001</v>
      </c>
      <c r="L623" s="82">
        <v>109.7</v>
      </c>
    </row>
    <row r="624" spans="1:12" ht="30" customHeight="1">
      <c r="A624" s="79" t="s">
        <v>246</v>
      </c>
      <c r="B624" s="74" t="s">
        <v>1532</v>
      </c>
      <c r="C624" s="80">
        <v>1224.4000000000001</v>
      </c>
      <c r="D624" s="80">
        <v>10</v>
      </c>
      <c r="E624" s="81">
        <f t="shared" si="60"/>
        <v>1543.9684</v>
      </c>
      <c r="F624" s="81">
        <v>126.1</v>
      </c>
      <c r="G624" s="81">
        <f t="shared" si="61"/>
        <v>1676.7496824</v>
      </c>
      <c r="H624" s="82">
        <v>108.6</v>
      </c>
      <c r="I624" s="81">
        <f t="shared" si="62"/>
        <v>1834.3641525456001</v>
      </c>
      <c r="J624" s="82">
        <v>109.4</v>
      </c>
      <c r="K624" s="81">
        <f t="shared" si="63"/>
        <v>1997.6225621221588</v>
      </c>
      <c r="L624" s="82">
        <v>108.9</v>
      </c>
    </row>
    <row r="625" spans="1:12" ht="30" customHeight="1">
      <c r="A625" s="79" t="s">
        <v>332</v>
      </c>
      <c r="B625" s="74" t="s">
        <v>1532</v>
      </c>
      <c r="C625" s="80">
        <v>659.94</v>
      </c>
      <c r="D625" s="80">
        <v>338.3</v>
      </c>
      <c r="E625" s="81">
        <f t="shared" si="60"/>
        <v>824.92499999999995</v>
      </c>
      <c r="F625" s="81">
        <v>125</v>
      </c>
      <c r="G625" s="81">
        <f t="shared" si="61"/>
        <v>895.86854999999991</v>
      </c>
      <c r="H625" s="82">
        <v>108.6</v>
      </c>
      <c r="I625" s="81">
        <f t="shared" si="62"/>
        <v>989.93474774999993</v>
      </c>
      <c r="J625" s="82">
        <v>110.5</v>
      </c>
      <c r="K625" s="81">
        <f t="shared" si="63"/>
        <v>1075.0691360564999</v>
      </c>
      <c r="L625" s="82">
        <v>108.6</v>
      </c>
    </row>
    <row r="626" spans="1:12" ht="30" customHeight="1">
      <c r="A626" s="79" t="s">
        <v>330</v>
      </c>
      <c r="B626" s="74" t="s">
        <v>1532</v>
      </c>
      <c r="C626" s="80">
        <v>13623.6</v>
      </c>
      <c r="D626" s="80">
        <v>20.2</v>
      </c>
      <c r="E626" s="81">
        <f t="shared" si="60"/>
        <v>16825.146000000001</v>
      </c>
      <c r="F626" s="81">
        <v>123.5</v>
      </c>
      <c r="G626" s="81">
        <f t="shared" si="61"/>
        <v>18507.660599999999</v>
      </c>
      <c r="H626" s="82">
        <v>110</v>
      </c>
      <c r="I626" s="81">
        <f t="shared" si="62"/>
        <v>20358.426660000001</v>
      </c>
      <c r="J626" s="82">
        <v>110</v>
      </c>
      <c r="K626" s="81">
        <f t="shared" si="63"/>
        <v>22068.534499440004</v>
      </c>
      <c r="L626" s="82">
        <v>108.4</v>
      </c>
    </row>
    <row r="627" spans="1:12" ht="18" customHeight="1">
      <c r="A627" s="79" t="s">
        <v>206</v>
      </c>
      <c r="B627" s="74" t="s">
        <v>1532</v>
      </c>
      <c r="C627" s="80">
        <v>8.67</v>
      </c>
      <c r="D627" s="80">
        <v>24.5</v>
      </c>
      <c r="E627" s="81">
        <f t="shared" si="60"/>
        <v>10.620750000000001</v>
      </c>
      <c r="F627" s="81">
        <v>122.5</v>
      </c>
      <c r="G627" s="81">
        <f t="shared" si="61"/>
        <v>11.735928750000001</v>
      </c>
      <c r="H627" s="82">
        <v>110.5</v>
      </c>
      <c r="I627" s="81">
        <f t="shared" si="62"/>
        <v>12.968201268750001</v>
      </c>
      <c r="J627" s="82">
        <v>110.5</v>
      </c>
      <c r="K627" s="81">
        <f t="shared" si="63"/>
        <v>14.070498376593751</v>
      </c>
      <c r="L627" s="82">
        <v>108.5</v>
      </c>
    </row>
    <row r="628" spans="1:12" ht="43.5" customHeight="1">
      <c r="A628" s="73" t="s">
        <v>1618</v>
      </c>
      <c r="B628" s="74" t="s">
        <v>1532</v>
      </c>
      <c r="C628" s="75">
        <v>2049.6</v>
      </c>
      <c r="D628" s="75">
        <v>2.9</v>
      </c>
      <c r="E628" s="76">
        <f>SUM(E629:E630)</f>
        <v>2573.2919999999999</v>
      </c>
      <c r="F628" s="76">
        <f>E628/C628*100</f>
        <v>125.55093676814988</v>
      </c>
      <c r="G628" s="76">
        <f>SUM(G629:G630)</f>
        <v>2813.9257608000003</v>
      </c>
      <c r="H628" s="78">
        <f>G628/E628*100</f>
        <v>109.35120308150029</v>
      </c>
      <c r="I628" s="76">
        <f>SUM(I629:I630)</f>
        <v>3077.0711060160002</v>
      </c>
      <c r="J628" s="78">
        <f>I628/G628*100</f>
        <v>109.3515382986219</v>
      </c>
      <c r="K628" s="76">
        <f>SUM(K629:K630)</f>
        <v>3342.2545783062255</v>
      </c>
      <c r="L628" s="78">
        <f>K628/I628*100</f>
        <v>108.61804823982662</v>
      </c>
    </row>
    <row r="629" spans="1:12" ht="30" customHeight="1">
      <c r="A629" s="79" t="s">
        <v>660</v>
      </c>
      <c r="B629" s="74" t="s">
        <v>1532</v>
      </c>
      <c r="C629" s="80">
        <v>127.3</v>
      </c>
      <c r="D629" s="80">
        <v>159.1</v>
      </c>
      <c r="E629" s="81">
        <f t="shared" si="60"/>
        <v>156.96090000000001</v>
      </c>
      <c r="F629" s="81">
        <v>123.3</v>
      </c>
      <c r="G629" s="81">
        <f t="shared" si="61"/>
        <v>170.45953740000002</v>
      </c>
      <c r="H629" s="82">
        <v>108.6</v>
      </c>
      <c r="I629" s="81">
        <f t="shared" si="62"/>
        <v>185.11905761640003</v>
      </c>
      <c r="J629" s="82">
        <v>108.6</v>
      </c>
      <c r="K629" s="81">
        <f t="shared" si="63"/>
        <v>201.59465374425963</v>
      </c>
      <c r="L629" s="82">
        <v>108.9</v>
      </c>
    </row>
    <row r="630" spans="1:12" ht="30" customHeight="1">
      <c r="A630" s="79" t="s">
        <v>339</v>
      </c>
      <c r="B630" s="74" t="s">
        <v>1532</v>
      </c>
      <c r="C630" s="80">
        <v>1922.3</v>
      </c>
      <c r="D630" s="80">
        <v>295.7</v>
      </c>
      <c r="E630" s="81">
        <f t="shared" si="60"/>
        <v>2416.3310999999999</v>
      </c>
      <c r="F630" s="81">
        <v>125.7</v>
      </c>
      <c r="G630" s="81">
        <f t="shared" si="61"/>
        <v>2643.4662234000002</v>
      </c>
      <c r="H630" s="82">
        <v>109.4</v>
      </c>
      <c r="I630" s="81">
        <f t="shared" si="62"/>
        <v>2891.9520483996002</v>
      </c>
      <c r="J630" s="82">
        <v>109.4</v>
      </c>
      <c r="K630" s="81">
        <f t="shared" si="63"/>
        <v>3140.6599245619659</v>
      </c>
      <c r="L630" s="82">
        <v>108.6</v>
      </c>
    </row>
    <row r="631" spans="1:12" ht="44.25" customHeight="1">
      <c r="A631" s="73" t="s">
        <v>1619</v>
      </c>
      <c r="B631" s="74" t="s">
        <v>1532</v>
      </c>
      <c r="C631" s="75">
        <v>153251.49000000002</v>
      </c>
      <c r="D631" s="75">
        <v>101.1</v>
      </c>
      <c r="E631" s="76">
        <f>SUM(E632:E646)</f>
        <v>190681.70915000001</v>
      </c>
      <c r="F631" s="76">
        <f>E631/C631*100</f>
        <v>124.42404909081144</v>
      </c>
      <c r="G631" s="76">
        <f>SUM(G632:G646)</f>
        <v>209536.38422795007</v>
      </c>
      <c r="H631" s="78">
        <f>G631/E631*100</f>
        <v>109.88803549223383</v>
      </c>
      <c r="I631" s="76">
        <f>SUM(I632:I646)</f>
        <v>230512.21481411072</v>
      </c>
      <c r="J631" s="78">
        <f>I631/G631*100</f>
        <v>110.0105910787033</v>
      </c>
      <c r="K631" s="76">
        <f>SUM(K632:K646)</f>
        <v>252326.10160799243</v>
      </c>
      <c r="L631" s="78">
        <f>K631/I631*100</f>
        <v>109.46322380853996</v>
      </c>
    </row>
    <row r="632" spans="1:12" ht="29.25" customHeight="1">
      <c r="A632" s="79" t="s">
        <v>217</v>
      </c>
      <c r="B632" s="74" t="s">
        <v>1532</v>
      </c>
      <c r="C632" s="80">
        <v>82005</v>
      </c>
      <c r="D632" s="80">
        <v>148.19999999999999</v>
      </c>
      <c r="E632" s="81">
        <f t="shared" si="60"/>
        <v>102506.25</v>
      </c>
      <c r="F632" s="81">
        <v>125</v>
      </c>
      <c r="G632" s="81">
        <f t="shared" si="61"/>
        <v>112756.875</v>
      </c>
      <c r="H632" s="82">
        <v>110</v>
      </c>
      <c r="I632" s="81">
        <f t="shared" si="62"/>
        <v>124596.346875</v>
      </c>
      <c r="J632" s="82">
        <v>110.5</v>
      </c>
      <c r="K632" s="81">
        <f t="shared" si="63"/>
        <v>136308.40348125002</v>
      </c>
      <c r="L632" s="82">
        <v>109.4</v>
      </c>
    </row>
    <row r="633" spans="1:12" ht="30" customHeight="1">
      <c r="A633" s="79" t="s">
        <v>378</v>
      </c>
      <c r="B633" s="74" t="s">
        <v>1532</v>
      </c>
      <c r="C633" s="80">
        <v>7726.1</v>
      </c>
      <c r="D633" s="80">
        <v>104.4</v>
      </c>
      <c r="E633" s="81">
        <f t="shared" si="60"/>
        <v>9626.7206000000006</v>
      </c>
      <c r="F633" s="81">
        <v>124.6</v>
      </c>
      <c r="G633" s="81">
        <f t="shared" si="61"/>
        <v>10637.526263000002</v>
      </c>
      <c r="H633" s="82">
        <v>110.5</v>
      </c>
      <c r="I633" s="81">
        <f t="shared" si="62"/>
        <v>11669.366310511001</v>
      </c>
      <c r="J633" s="82">
        <v>109.7</v>
      </c>
      <c r="K633" s="81">
        <f t="shared" si="63"/>
        <v>12836.3029415621</v>
      </c>
      <c r="L633" s="82">
        <v>110</v>
      </c>
    </row>
    <row r="634" spans="1:12" ht="18" customHeight="1">
      <c r="A634" s="79" t="s">
        <v>210</v>
      </c>
      <c r="B634" s="74" t="s">
        <v>1532</v>
      </c>
      <c r="C634" s="80">
        <v>23997.19</v>
      </c>
      <c r="D634" s="80">
        <v>113.1</v>
      </c>
      <c r="E634" s="81">
        <f t="shared" si="60"/>
        <v>29636.529649999997</v>
      </c>
      <c r="F634" s="81">
        <v>123.5</v>
      </c>
      <c r="G634" s="81">
        <f t="shared" si="61"/>
        <v>32511.273026049999</v>
      </c>
      <c r="H634" s="82">
        <v>109.7</v>
      </c>
      <c r="I634" s="81">
        <f t="shared" si="62"/>
        <v>35404.776325368453</v>
      </c>
      <c r="J634" s="82">
        <v>108.9</v>
      </c>
      <c r="K634" s="81">
        <f t="shared" si="63"/>
        <v>39122.277839532144</v>
      </c>
      <c r="L634" s="82">
        <v>110.5</v>
      </c>
    </row>
    <row r="635" spans="1:12" ht="30" customHeight="1">
      <c r="A635" s="79" t="s">
        <v>360</v>
      </c>
      <c r="B635" s="74" t="s">
        <v>1532</v>
      </c>
      <c r="C635" s="80">
        <v>4450</v>
      </c>
      <c r="D635" s="80">
        <v>36.200000000000003</v>
      </c>
      <c r="E635" s="81">
        <f t="shared" si="60"/>
        <v>5451.25</v>
      </c>
      <c r="F635" s="81">
        <v>122.5</v>
      </c>
      <c r="G635" s="81">
        <f t="shared" si="61"/>
        <v>5936.4112500000001</v>
      </c>
      <c r="H635" s="82">
        <v>108.9</v>
      </c>
      <c r="I635" s="81">
        <f t="shared" si="62"/>
        <v>6446.9426174999999</v>
      </c>
      <c r="J635" s="82">
        <v>108.6</v>
      </c>
      <c r="K635" s="81">
        <f t="shared" si="63"/>
        <v>7072.2960513975004</v>
      </c>
      <c r="L635" s="82">
        <v>109.7</v>
      </c>
    </row>
    <row r="636" spans="1:12" ht="30" customHeight="1">
      <c r="A636" s="79" t="s">
        <v>350</v>
      </c>
      <c r="B636" s="74" t="s">
        <v>1532</v>
      </c>
      <c r="C636" s="80">
        <v>2.8</v>
      </c>
      <c r="D636" s="80">
        <v>160.9</v>
      </c>
      <c r="E636" s="81">
        <f t="shared" si="60"/>
        <v>3.5307999999999997</v>
      </c>
      <c r="F636" s="81">
        <v>126.1</v>
      </c>
      <c r="G636" s="81">
        <f t="shared" si="61"/>
        <v>3.8344487999999997</v>
      </c>
      <c r="H636" s="82">
        <v>108.6</v>
      </c>
      <c r="I636" s="81">
        <f t="shared" si="62"/>
        <v>4.1948869872000003</v>
      </c>
      <c r="J636" s="82">
        <v>109.4</v>
      </c>
      <c r="K636" s="81">
        <f t="shared" si="63"/>
        <v>4.5682319290608007</v>
      </c>
      <c r="L636" s="82">
        <v>108.9</v>
      </c>
    </row>
    <row r="637" spans="1:12" ht="30" customHeight="1">
      <c r="A637" s="79" t="s">
        <v>332</v>
      </c>
      <c r="B637" s="74" t="s">
        <v>1532</v>
      </c>
      <c r="C637" s="80">
        <v>280</v>
      </c>
      <c r="D637" s="80">
        <v>107.3</v>
      </c>
      <c r="E637" s="81">
        <f t="shared" si="60"/>
        <v>350</v>
      </c>
      <c r="F637" s="81">
        <v>125</v>
      </c>
      <c r="G637" s="81">
        <f t="shared" si="61"/>
        <v>380.1</v>
      </c>
      <c r="H637" s="82">
        <v>108.6</v>
      </c>
      <c r="I637" s="81">
        <f t="shared" si="62"/>
        <v>420.01050000000004</v>
      </c>
      <c r="J637" s="82">
        <v>110.5</v>
      </c>
      <c r="K637" s="81">
        <f t="shared" si="63"/>
        <v>456.13140299999998</v>
      </c>
      <c r="L637" s="82">
        <v>108.6</v>
      </c>
    </row>
    <row r="638" spans="1:12" ht="29.25" customHeight="1">
      <c r="A638" s="79" t="s">
        <v>246</v>
      </c>
      <c r="B638" s="74" t="s">
        <v>1532</v>
      </c>
      <c r="C638" s="80">
        <v>10759.58</v>
      </c>
      <c r="D638" s="80">
        <v>35.6</v>
      </c>
      <c r="E638" s="81">
        <f t="shared" si="60"/>
        <v>13406.436679999999</v>
      </c>
      <c r="F638" s="81">
        <v>124.6</v>
      </c>
      <c r="G638" s="81">
        <f t="shared" si="61"/>
        <v>14666.64172792</v>
      </c>
      <c r="H638" s="82">
        <v>109.4</v>
      </c>
      <c r="I638" s="81">
        <f t="shared" si="62"/>
        <v>16089.305975528241</v>
      </c>
      <c r="J638" s="82">
        <v>109.7</v>
      </c>
      <c r="K638" s="81">
        <f t="shared" si="63"/>
        <v>17601.700737227897</v>
      </c>
      <c r="L638" s="82">
        <v>109.4</v>
      </c>
    </row>
    <row r="639" spans="1:12" ht="44.25" customHeight="1">
      <c r="A639" s="79" t="s">
        <v>349</v>
      </c>
      <c r="B639" s="74" t="s">
        <v>1532</v>
      </c>
      <c r="C639" s="80">
        <v>21225.66</v>
      </c>
      <c r="D639" s="80">
        <v>212.4</v>
      </c>
      <c r="E639" s="81">
        <f t="shared" si="60"/>
        <v>26213.690099999996</v>
      </c>
      <c r="F639" s="81">
        <v>123.5</v>
      </c>
      <c r="G639" s="81">
        <f t="shared" si="61"/>
        <v>28835.059109999995</v>
      </c>
      <c r="H639" s="82">
        <v>110</v>
      </c>
      <c r="I639" s="81">
        <f t="shared" si="62"/>
        <v>31718.565020999991</v>
      </c>
      <c r="J639" s="82">
        <v>110</v>
      </c>
      <c r="K639" s="81">
        <f t="shared" si="63"/>
        <v>34382.924482763992</v>
      </c>
      <c r="L639" s="82">
        <v>108.4</v>
      </c>
    </row>
    <row r="640" spans="1:12" ht="29.25" customHeight="1">
      <c r="A640" s="79" t="s">
        <v>202</v>
      </c>
      <c r="B640" s="74" t="s">
        <v>1532</v>
      </c>
      <c r="C640" s="80">
        <v>0.1</v>
      </c>
      <c r="D640" s="80">
        <v>0.1</v>
      </c>
      <c r="E640" s="81">
        <f t="shared" si="60"/>
        <v>0.1225</v>
      </c>
      <c r="F640" s="81">
        <v>122.5</v>
      </c>
      <c r="G640" s="81">
        <f t="shared" si="61"/>
        <v>0.1353625</v>
      </c>
      <c r="H640" s="82">
        <v>110.5</v>
      </c>
      <c r="I640" s="81">
        <f t="shared" si="62"/>
        <v>0.14957556250000001</v>
      </c>
      <c r="J640" s="82">
        <v>110.5</v>
      </c>
      <c r="K640" s="81">
        <f t="shared" si="63"/>
        <v>0.16228948531250001</v>
      </c>
      <c r="L640" s="82">
        <v>108.5</v>
      </c>
    </row>
    <row r="641" spans="1:12" ht="18" customHeight="1">
      <c r="A641" s="79" t="s">
        <v>416</v>
      </c>
      <c r="B641" s="74" t="s">
        <v>1532</v>
      </c>
      <c r="C641" s="80">
        <v>1.4</v>
      </c>
      <c r="D641" s="80">
        <v>0</v>
      </c>
      <c r="E641" s="81">
        <f t="shared" si="60"/>
        <v>1.7653999999999999</v>
      </c>
      <c r="F641" s="81">
        <v>126.1</v>
      </c>
      <c r="G641" s="81">
        <f t="shared" si="61"/>
        <v>1.9366437999999999</v>
      </c>
      <c r="H641" s="82">
        <v>109.7</v>
      </c>
      <c r="I641" s="81">
        <f t="shared" si="62"/>
        <v>2.1244982486000001</v>
      </c>
      <c r="J641" s="82">
        <v>109.7</v>
      </c>
      <c r="K641" s="81">
        <f t="shared" si="63"/>
        <v>2.3348235752114004</v>
      </c>
      <c r="L641" s="82">
        <v>109.9</v>
      </c>
    </row>
    <row r="642" spans="1:12" ht="18" customHeight="1">
      <c r="A642" s="79" t="s">
        <v>354</v>
      </c>
      <c r="B642" s="74" t="s">
        <v>1532</v>
      </c>
      <c r="C642" s="80">
        <v>0</v>
      </c>
      <c r="D642" s="80">
        <v>0</v>
      </c>
      <c r="E642" s="81">
        <f t="shared" si="60"/>
        <v>0</v>
      </c>
      <c r="F642" s="81">
        <v>124.5</v>
      </c>
      <c r="G642" s="81">
        <f t="shared" si="61"/>
        <v>0</v>
      </c>
      <c r="H642" s="82">
        <v>108.9</v>
      </c>
      <c r="I642" s="81">
        <f t="shared" si="62"/>
        <v>0</v>
      </c>
      <c r="J642" s="82">
        <v>108.9</v>
      </c>
      <c r="K642" s="81">
        <f t="shared" si="63"/>
        <v>0</v>
      </c>
      <c r="L642" s="82">
        <v>109.7</v>
      </c>
    </row>
    <row r="643" spans="1:12" ht="18" customHeight="1">
      <c r="A643" s="79" t="s">
        <v>385</v>
      </c>
      <c r="B643" s="74" t="s">
        <v>1532</v>
      </c>
      <c r="C643" s="80">
        <v>1423</v>
      </c>
      <c r="D643" s="80">
        <v>71.3</v>
      </c>
      <c r="E643" s="81">
        <f t="shared" si="60"/>
        <v>1754.559</v>
      </c>
      <c r="F643" s="81">
        <v>123.3</v>
      </c>
      <c r="G643" s="81">
        <f t="shared" si="61"/>
        <v>1905.4510739999998</v>
      </c>
      <c r="H643" s="82">
        <v>108.6</v>
      </c>
      <c r="I643" s="81">
        <f t="shared" si="62"/>
        <v>2069.3198663639996</v>
      </c>
      <c r="J643" s="82">
        <v>108.6</v>
      </c>
      <c r="K643" s="81">
        <f t="shared" si="63"/>
        <v>2253.4893344703955</v>
      </c>
      <c r="L643" s="82">
        <v>108.9</v>
      </c>
    </row>
    <row r="644" spans="1:12" ht="30" customHeight="1">
      <c r="A644" s="79" t="s">
        <v>215</v>
      </c>
      <c r="B644" s="74" t="s">
        <v>1532</v>
      </c>
      <c r="C644" s="80">
        <v>109.86</v>
      </c>
      <c r="D644" s="80">
        <v>0</v>
      </c>
      <c r="E644" s="81">
        <f t="shared" si="60"/>
        <v>138.09402</v>
      </c>
      <c r="F644" s="81">
        <v>125.7</v>
      </c>
      <c r="G644" s="81">
        <f t="shared" si="61"/>
        <v>151.07485788</v>
      </c>
      <c r="H644" s="82">
        <v>109.4</v>
      </c>
      <c r="I644" s="81">
        <f t="shared" si="62"/>
        <v>165.27589452071999</v>
      </c>
      <c r="J644" s="82">
        <v>109.4</v>
      </c>
      <c r="K644" s="81">
        <f t="shared" si="63"/>
        <v>179.4896214495019</v>
      </c>
      <c r="L644" s="82">
        <v>108.6</v>
      </c>
    </row>
    <row r="645" spans="1:12" ht="18" customHeight="1">
      <c r="A645" s="79" t="s">
        <v>493</v>
      </c>
      <c r="B645" s="74" t="s">
        <v>1532</v>
      </c>
      <c r="C645" s="80">
        <v>1158.8</v>
      </c>
      <c r="D645" s="80">
        <v>54.7</v>
      </c>
      <c r="E645" s="81">
        <f t="shared" si="60"/>
        <v>1451.9763999999998</v>
      </c>
      <c r="F645" s="81">
        <v>125.3</v>
      </c>
      <c r="G645" s="81">
        <f t="shared" si="61"/>
        <v>1597.1740399999999</v>
      </c>
      <c r="H645" s="82">
        <v>110</v>
      </c>
      <c r="I645" s="81">
        <f t="shared" si="62"/>
        <v>1756.8914439999999</v>
      </c>
      <c r="J645" s="82">
        <v>110</v>
      </c>
      <c r="K645" s="81">
        <f t="shared" si="63"/>
        <v>1922.0392397360001</v>
      </c>
      <c r="L645" s="82">
        <v>109.4</v>
      </c>
    </row>
    <row r="646" spans="1:12" ht="30" customHeight="1">
      <c r="A646" s="79" t="s">
        <v>245</v>
      </c>
      <c r="B646" s="74" t="s">
        <v>1532</v>
      </c>
      <c r="C646" s="80">
        <v>112</v>
      </c>
      <c r="D646" s="80">
        <v>17.8</v>
      </c>
      <c r="E646" s="81">
        <f t="shared" si="60"/>
        <v>140.78399999999999</v>
      </c>
      <c r="F646" s="81">
        <v>125.7</v>
      </c>
      <c r="G646" s="81">
        <f t="shared" si="61"/>
        <v>152.891424</v>
      </c>
      <c r="H646" s="82">
        <v>108.6</v>
      </c>
      <c r="I646" s="81">
        <f t="shared" si="62"/>
        <v>168.94502352000001</v>
      </c>
      <c r="J646" s="82">
        <v>110.5</v>
      </c>
      <c r="K646" s="81">
        <f t="shared" si="63"/>
        <v>183.98113061328002</v>
      </c>
      <c r="L646" s="82">
        <v>108.9</v>
      </c>
    </row>
    <row r="647" spans="1:12" ht="18" customHeight="1">
      <c r="A647" s="73" t="s">
        <v>1620</v>
      </c>
      <c r="B647" s="74" t="s">
        <v>1532</v>
      </c>
      <c r="C647" s="75">
        <v>11566.46</v>
      </c>
      <c r="D647" s="75">
        <v>172.2</v>
      </c>
      <c r="E647" s="76">
        <f>SUM(E648:E654)</f>
        <v>14338.03376</v>
      </c>
      <c r="F647" s="76">
        <f>E647/C647*100</f>
        <v>123.96216093774588</v>
      </c>
      <c r="G647" s="76">
        <f>SUM(G648:G654)</f>
        <v>15709.8829792</v>
      </c>
      <c r="H647" s="78">
        <f>G647/E647*100</f>
        <v>109.56790339709733</v>
      </c>
      <c r="I647" s="76">
        <f>SUM(I648:I654)</f>
        <v>17238.487467257899</v>
      </c>
      <c r="J647" s="78">
        <f>I647/G647*100</f>
        <v>109.73020925796699</v>
      </c>
      <c r="K647" s="76">
        <f>SUM(K648:K654)</f>
        <v>18843.339706387011</v>
      </c>
      <c r="L647" s="78">
        <f>K647/I647*100</f>
        <v>109.30970447481141</v>
      </c>
    </row>
    <row r="648" spans="1:12" ht="30" customHeight="1">
      <c r="A648" s="79" t="s">
        <v>171</v>
      </c>
      <c r="B648" s="74" t="s">
        <v>1532</v>
      </c>
      <c r="C648" s="80">
        <v>2238.2199999999998</v>
      </c>
      <c r="D648" s="80">
        <v>126.4</v>
      </c>
      <c r="E648" s="81">
        <f t="shared" si="60"/>
        <v>2797.7750000000001</v>
      </c>
      <c r="F648" s="81">
        <v>125</v>
      </c>
      <c r="G648" s="81">
        <f t="shared" si="61"/>
        <v>3077.5524999999998</v>
      </c>
      <c r="H648" s="82">
        <v>110</v>
      </c>
      <c r="I648" s="81">
        <f t="shared" si="62"/>
        <v>3400.6955124999995</v>
      </c>
      <c r="J648" s="82">
        <v>110.5</v>
      </c>
      <c r="K648" s="81">
        <f t="shared" si="63"/>
        <v>3720.3608906749996</v>
      </c>
      <c r="L648" s="82">
        <v>109.4</v>
      </c>
    </row>
    <row r="649" spans="1:12" ht="18" customHeight="1">
      <c r="A649" s="79" t="s">
        <v>261</v>
      </c>
      <c r="B649" s="74" t="s">
        <v>1532</v>
      </c>
      <c r="C649" s="80">
        <v>1747.06</v>
      </c>
      <c r="D649" s="80">
        <v>0</v>
      </c>
      <c r="E649" s="81">
        <f t="shared" si="60"/>
        <v>2176.8367599999997</v>
      </c>
      <c r="F649" s="81">
        <v>124.6</v>
      </c>
      <c r="G649" s="81">
        <f t="shared" si="61"/>
        <v>2405.4046197999996</v>
      </c>
      <c r="H649" s="82">
        <v>110.5</v>
      </c>
      <c r="I649" s="81">
        <f t="shared" si="62"/>
        <v>2638.7288679205999</v>
      </c>
      <c r="J649" s="82">
        <v>109.7</v>
      </c>
      <c r="K649" s="81">
        <f t="shared" si="63"/>
        <v>2902.6017547126598</v>
      </c>
      <c r="L649" s="82">
        <v>110</v>
      </c>
    </row>
    <row r="650" spans="1:12" ht="30" customHeight="1">
      <c r="A650" s="79" t="s">
        <v>339</v>
      </c>
      <c r="B650" s="74" t="s">
        <v>1532</v>
      </c>
      <c r="C650" s="80">
        <v>630.1</v>
      </c>
      <c r="D650" s="80">
        <v>76.3</v>
      </c>
      <c r="E650" s="81">
        <f t="shared" si="60"/>
        <v>778.1735000000001</v>
      </c>
      <c r="F650" s="81">
        <v>123.5</v>
      </c>
      <c r="G650" s="81">
        <f t="shared" si="61"/>
        <v>853.65632950000008</v>
      </c>
      <c r="H650" s="82">
        <v>109.7</v>
      </c>
      <c r="I650" s="81">
        <f t="shared" si="62"/>
        <v>929.63174282550017</v>
      </c>
      <c r="J650" s="82">
        <v>108.9</v>
      </c>
      <c r="K650" s="81">
        <f t="shared" si="63"/>
        <v>1027.2430758221776</v>
      </c>
      <c r="L650" s="82">
        <v>110.5</v>
      </c>
    </row>
    <row r="651" spans="1:12" ht="18" customHeight="1">
      <c r="A651" s="79" t="s">
        <v>317</v>
      </c>
      <c r="B651" s="74" t="s">
        <v>1532</v>
      </c>
      <c r="C651" s="80">
        <v>2812.54</v>
      </c>
      <c r="D651" s="80">
        <v>0</v>
      </c>
      <c r="E651" s="81">
        <f t="shared" si="60"/>
        <v>3445.3615000000004</v>
      </c>
      <c r="F651" s="81">
        <v>122.5</v>
      </c>
      <c r="G651" s="81">
        <f t="shared" si="61"/>
        <v>3751.9986735000007</v>
      </c>
      <c r="H651" s="82">
        <v>108.9</v>
      </c>
      <c r="I651" s="81">
        <f t="shared" si="62"/>
        <v>4074.6705594210007</v>
      </c>
      <c r="J651" s="82">
        <v>108.6</v>
      </c>
      <c r="K651" s="81">
        <f t="shared" si="63"/>
        <v>4469.9136036848386</v>
      </c>
      <c r="L651" s="82">
        <v>109.7</v>
      </c>
    </row>
    <row r="652" spans="1:12" ht="29.25" customHeight="1">
      <c r="A652" s="79" t="s">
        <v>364</v>
      </c>
      <c r="B652" s="74" t="s">
        <v>1532</v>
      </c>
      <c r="C652" s="80">
        <v>1784.7</v>
      </c>
      <c r="D652" s="80">
        <v>52.8</v>
      </c>
      <c r="E652" s="81">
        <f t="shared" si="60"/>
        <v>2230.875</v>
      </c>
      <c r="F652" s="81">
        <v>125</v>
      </c>
      <c r="G652" s="81">
        <f t="shared" si="61"/>
        <v>2422.7302500000001</v>
      </c>
      <c r="H652" s="82">
        <v>108.6</v>
      </c>
      <c r="I652" s="81">
        <f t="shared" si="62"/>
        <v>2677.1169262500002</v>
      </c>
      <c r="J652" s="82">
        <v>110.5</v>
      </c>
      <c r="K652" s="81">
        <f t="shared" si="63"/>
        <v>2907.3489819074998</v>
      </c>
      <c r="L652" s="82">
        <v>108.6</v>
      </c>
    </row>
    <row r="653" spans="1:12" ht="30" customHeight="1">
      <c r="A653" s="79" t="s">
        <v>170</v>
      </c>
      <c r="B653" s="74" t="s">
        <v>1532</v>
      </c>
      <c r="C653" s="80">
        <v>183.6</v>
      </c>
      <c r="D653" s="80">
        <v>0</v>
      </c>
      <c r="E653" s="81">
        <f t="shared" si="60"/>
        <v>228.76559999999998</v>
      </c>
      <c r="F653" s="81">
        <v>124.6</v>
      </c>
      <c r="G653" s="81">
        <f t="shared" si="61"/>
        <v>250.2695664</v>
      </c>
      <c r="H653" s="82">
        <v>109.4</v>
      </c>
      <c r="I653" s="81">
        <f t="shared" si="62"/>
        <v>274.54571434080003</v>
      </c>
      <c r="J653" s="82">
        <v>109.7</v>
      </c>
      <c r="K653" s="81">
        <f t="shared" si="63"/>
        <v>300.35301148883525</v>
      </c>
      <c r="L653" s="82">
        <v>109.4</v>
      </c>
    </row>
    <row r="654" spans="1:12" ht="30" customHeight="1">
      <c r="A654" s="79" t="s">
        <v>271</v>
      </c>
      <c r="B654" s="74" t="s">
        <v>1532</v>
      </c>
      <c r="C654" s="80">
        <v>2170.2399999999998</v>
      </c>
      <c r="D654" s="80">
        <v>313.89999999999998</v>
      </c>
      <c r="E654" s="81">
        <f t="shared" si="60"/>
        <v>2680.2463999999995</v>
      </c>
      <c r="F654" s="81">
        <v>123.5</v>
      </c>
      <c r="G654" s="81">
        <f t="shared" si="61"/>
        <v>2948.2710399999992</v>
      </c>
      <c r="H654" s="82">
        <v>110</v>
      </c>
      <c r="I654" s="81">
        <f t="shared" si="62"/>
        <v>3243.0981439999991</v>
      </c>
      <c r="J654" s="82">
        <v>110</v>
      </c>
      <c r="K654" s="81">
        <f t="shared" si="63"/>
        <v>3515.5183880959994</v>
      </c>
      <c r="L654" s="82">
        <v>108.4</v>
      </c>
    </row>
    <row r="655" spans="1:12" ht="18" customHeight="1">
      <c r="A655" s="73" t="s">
        <v>1621</v>
      </c>
      <c r="B655" s="74" t="s">
        <v>1532</v>
      </c>
      <c r="C655" s="75">
        <v>4390</v>
      </c>
      <c r="D655" s="75">
        <v>54.6</v>
      </c>
      <c r="E655" s="76">
        <v>5535.79</v>
      </c>
      <c r="F655" s="76">
        <v>126.1</v>
      </c>
      <c r="G655" s="76">
        <v>6072.7616300000009</v>
      </c>
      <c r="H655" s="78">
        <v>109.7</v>
      </c>
      <c r="I655" s="76">
        <v>6661.8195081100012</v>
      </c>
      <c r="J655" s="78">
        <v>109.7</v>
      </c>
      <c r="K655" s="76">
        <v>7321.3396394128913</v>
      </c>
      <c r="L655" s="78">
        <v>109.9</v>
      </c>
    </row>
    <row r="656" spans="1:12" ht="18" customHeight="1">
      <c r="A656" s="79" t="s">
        <v>868</v>
      </c>
      <c r="B656" s="74" t="s">
        <v>1532</v>
      </c>
      <c r="C656" s="80">
        <v>4390</v>
      </c>
      <c r="D656" s="80">
        <v>103.2</v>
      </c>
      <c r="E656" s="81">
        <f t="shared" si="60"/>
        <v>5535.79</v>
      </c>
      <c r="F656" s="81">
        <v>126.1</v>
      </c>
      <c r="G656" s="81">
        <f t="shared" si="61"/>
        <v>6072.7616300000009</v>
      </c>
      <c r="H656" s="82">
        <v>109.7</v>
      </c>
      <c r="I656" s="81">
        <f t="shared" si="62"/>
        <v>6661.8195081100012</v>
      </c>
      <c r="J656" s="82">
        <v>109.7</v>
      </c>
      <c r="K656" s="81">
        <f t="shared" si="63"/>
        <v>7321.3396394128913</v>
      </c>
      <c r="L656" s="82">
        <v>109.9</v>
      </c>
    </row>
    <row r="657" spans="1:12" ht="18" customHeight="1">
      <c r="A657" s="73" t="s">
        <v>1622</v>
      </c>
      <c r="B657" s="74" t="s">
        <v>1623</v>
      </c>
      <c r="C657" s="75">
        <v>5493</v>
      </c>
      <c r="D657" s="75">
        <v>143</v>
      </c>
      <c r="E657" s="76">
        <v>6904.701</v>
      </c>
      <c r="F657" s="76">
        <v>125.7</v>
      </c>
      <c r="G657" s="76">
        <v>7498.5052859999996</v>
      </c>
      <c r="H657" s="78">
        <v>108.6</v>
      </c>
      <c r="I657" s="76">
        <v>8285.8483410299996</v>
      </c>
      <c r="J657" s="78">
        <v>110.5</v>
      </c>
      <c r="K657" s="76">
        <v>9023.2888433816697</v>
      </c>
      <c r="L657" s="78">
        <v>108.9</v>
      </c>
    </row>
    <row r="658" spans="1:12" ht="18" customHeight="1">
      <c r="A658" s="79" t="s">
        <v>629</v>
      </c>
      <c r="B658" s="74" t="s">
        <v>1623</v>
      </c>
      <c r="C658" s="80">
        <v>5493</v>
      </c>
      <c r="D658" s="80">
        <v>143</v>
      </c>
      <c r="E658" s="81">
        <f t="shared" si="60"/>
        <v>6904.701</v>
      </c>
      <c r="F658" s="81">
        <v>125.7</v>
      </c>
      <c r="G658" s="81">
        <f t="shared" si="61"/>
        <v>7498.5052859999996</v>
      </c>
      <c r="H658" s="82">
        <v>108.6</v>
      </c>
      <c r="I658" s="81">
        <f t="shared" si="62"/>
        <v>8285.8483410299996</v>
      </c>
      <c r="J658" s="82">
        <v>110.5</v>
      </c>
      <c r="K658" s="81">
        <f t="shared" si="63"/>
        <v>9023.2888433816697</v>
      </c>
      <c r="L658" s="82">
        <v>108.9</v>
      </c>
    </row>
    <row r="659" spans="1:12" ht="43.5" customHeight="1">
      <c r="A659" s="73" t="s">
        <v>1624</v>
      </c>
      <c r="B659" s="74" t="s">
        <v>1532</v>
      </c>
      <c r="C659" s="75">
        <v>694.5</v>
      </c>
      <c r="D659" s="75">
        <v>345.5</v>
      </c>
      <c r="E659" s="76">
        <f>SUM(E660:E662)</f>
        <v>865.41690000000006</v>
      </c>
      <c r="F659" s="76">
        <f>E659/C659*100</f>
        <v>124.61006479481642</v>
      </c>
      <c r="G659" s="76">
        <f>SUM(G660:G662)</f>
        <v>952.41136649999999</v>
      </c>
      <c r="H659" s="78">
        <f>G659/E659*100</f>
        <v>110.05231888815668</v>
      </c>
      <c r="I659" s="76">
        <f>SUM(I660:I662)</f>
        <v>1047.6876531744999</v>
      </c>
      <c r="J659" s="78">
        <f>I659/G659*100</f>
        <v>110.00369063471271</v>
      </c>
      <c r="K659" s="76">
        <f>SUM(K660:K662)</f>
        <v>1149.8360395475524</v>
      </c>
      <c r="L659" s="78">
        <f>K659/I659*100</f>
        <v>109.74988929797371</v>
      </c>
    </row>
    <row r="660" spans="1:12" ht="18" customHeight="1">
      <c r="A660" s="79" t="s">
        <v>354</v>
      </c>
      <c r="B660" s="74" t="s">
        <v>1532</v>
      </c>
      <c r="C660" s="80">
        <v>400</v>
      </c>
      <c r="D660" s="80">
        <v>0</v>
      </c>
      <c r="E660" s="81">
        <f t="shared" si="60"/>
        <v>500</v>
      </c>
      <c r="F660" s="81">
        <v>125</v>
      </c>
      <c r="G660" s="81">
        <f t="shared" si="61"/>
        <v>550</v>
      </c>
      <c r="H660" s="82">
        <v>110</v>
      </c>
      <c r="I660" s="81">
        <f t="shared" si="62"/>
        <v>607.75</v>
      </c>
      <c r="J660" s="82">
        <v>110.5</v>
      </c>
      <c r="K660" s="81">
        <f t="shared" si="63"/>
        <v>664.87850000000003</v>
      </c>
      <c r="L660" s="82">
        <v>109.4</v>
      </c>
    </row>
    <row r="661" spans="1:12" ht="44.25" customHeight="1">
      <c r="A661" s="79" t="s">
        <v>176</v>
      </c>
      <c r="B661" s="74" t="s">
        <v>1532</v>
      </c>
      <c r="C661" s="80">
        <v>155.4</v>
      </c>
      <c r="D661" s="80">
        <v>191.9</v>
      </c>
      <c r="E661" s="81">
        <f t="shared" si="60"/>
        <v>193.6284</v>
      </c>
      <c r="F661" s="81">
        <v>124.6</v>
      </c>
      <c r="G661" s="81">
        <f t="shared" si="61"/>
        <v>213.95938200000001</v>
      </c>
      <c r="H661" s="82">
        <v>110.5</v>
      </c>
      <c r="I661" s="81">
        <f t="shared" si="62"/>
        <v>234.71344205400001</v>
      </c>
      <c r="J661" s="82">
        <v>109.7</v>
      </c>
      <c r="K661" s="81">
        <f t="shared" si="63"/>
        <v>258.18478625940003</v>
      </c>
      <c r="L661" s="82">
        <v>110</v>
      </c>
    </row>
    <row r="662" spans="1:12" ht="18" customHeight="1">
      <c r="A662" s="79" t="s">
        <v>218</v>
      </c>
      <c r="B662" s="74" t="s">
        <v>1532</v>
      </c>
      <c r="C662" s="80">
        <v>139.1</v>
      </c>
      <c r="D662" s="80">
        <v>115.9</v>
      </c>
      <c r="E662" s="81">
        <f t="shared" si="60"/>
        <v>171.7885</v>
      </c>
      <c r="F662" s="81">
        <v>123.5</v>
      </c>
      <c r="G662" s="81">
        <f t="shared" si="61"/>
        <v>188.45198450000001</v>
      </c>
      <c r="H662" s="82">
        <v>109.7</v>
      </c>
      <c r="I662" s="81">
        <f t="shared" si="62"/>
        <v>205.2242111205</v>
      </c>
      <c r="J662" s="82">
        <v>108.9</v>
      </c>
      <c r="K662" s="81">
        <f t="shared" si="63"/>
        <v>226.7727532881525</v>
      </c>
      <c r="L662" s="82">
        <v>110.5</v>
      </c>
    </row>
    <row r="663" spans="1:12" ht="18" customHeight="1">
      <c r="A663" s="73" t="s">
        <v>1625</v>
      </c>
      <c r="B663" s="74" t="s">
        <v>1532</v>
      </c>
      <c r="C663" s="75">
        <v>9306.2999999999993</v>
      </c>
      <c r="D663" s="75">
        <v>114.5</v>
      </c>
      <c r="E663" s="76">
        <v>11735.244299999998</v>
      </c>
      <c r="F663" s="76">
        <v>126.1</v>
      </c>
      <c r="G663" s="76">
        <v>12744.475309799998</v>
      </c>
      <c r="H663" s="78">
        <v>108.6</v>
      </c>
      <c r="I663" s="76">
        <v>13942.4559889212</v>
      </c>
      <c r="J663" s="78">
        <v>109.4</v>
      </c>
      <c r="K663" s="76">
        <v>15183.334571935187</v>
      </c>
      <c r="L663" s="78">
        <v>108.9</v>
      </c>
    </row>
    <row r="664" spans="1:12" ht="18" customHeight="1">
      <c r="A664" s="79" t="s">
        <v>156</v>
      </c>
      <c r="B664" s="74" t="s">
        <v>1532</v>
      </c>
      <c r="C664" s="80">
        <v>9306.2999999999993</v>
      </c>
      <c r="D664" s="80">
        <v>114.5</v>
      </c>
      <c r="E664" s="81">
        <f t="shared" si="60"/>
        <v>11735.244299999998</v>
      </c>
      <c r="F664" s="81">
        <v>126.1</v>
      </c>
      <c r="G664" s="81">
        <f t="shared" si="61"/>
        <v>12744.475309799998</v>
      </c>
      <c r="H664" s="82">
        <v>108.6</v>
      </c>
      <c r="I664" s="81">
        <f t="shared" si="62"/>
        <v>13942.4559889212</v>
      </c>
      <c r="J664" s="82">
        <v>109.4</v>
      </c>
      <c r="K664" s="81">
        <f t="shared" si="63"/>
        <v>15183.334571935187</v>
      </c>
      <c r="L664" s="82">
        <v>108.9</v>
      </c>
    </row>
    <row r="665" spans="1:12" ht="43.5" customHeight="1">
      <c r="A665" s="73" t="s">
        <v>1626</v>
      </c>
      <c r="B665" s="74" t="s">
        <v>1532</v>
      </c>
      <c r="C665" s="75">
        <v>9659.65</v>
      </c>
      <c r="D665" s="75">
        <v>102.5</v>
      </c>
      <c r="E665" s="76">
        <f>SUM(E666:E674)</f>
        <v>11940.153649999997</v>
      </c>
      <c r="F665" s="76">
        <f>E665/C665*100</f>
        <v>123.60855362254324</v>
      </c>
      <c r="G665" s="76">
        <f>SUM(G666:G674)</f>
        <v>13137.528043649998</v>
      </c>
      <c r="H665" s="78">
        <f>G665/E665*100</f>
        <v>110.02813220623841</v>
      </c>
      <c r="I665" s="76">
        <f>SUM(I666:I674)</f>
        <v>14461.368827559652</v>
      </c>
      <c r="J665" s="78">
        <f>I665/G665*100</f>
        <v>110.07678750150818</v>
      </c>
      <c r="K665" s="76">
        <f>SUM(K666:K674)</f>
        <v>15716.434247277019</v>
      </c>
      <c r="L665" s="78">
        <f>K665/I665*100</f>
        <v>108.67874566151397</v>
      </c>
    </row>
    <row r="666" spans="1:12" ht="43.5" customHeight="1">
      <c r="A666" s="79" t="s">
        <v>192</v>
      </c>
      <c r="B666" s="74" t="s">
        <v>1532</v>
      </c>
      <c r="C666" s="80">
        <v>814</v>
      </c>
      <c r="D666" s="80">
        <v>115.5</v>
      </c>
      <c r="E666" s="81">
        <f t="shared" ref="E666:E728" si="64">C666*F666/100</f>
        <v>1014.2439999999999</v>
      </c>
      <c r="F666" s="81">
        <v>124.6</v>
      </c>
      <c r="G666" s="81">
        <f t="shared" ref="G666:G728" si="65">E666*H666/100</f>
        <v>1109.5829359999998</v>
      </c>
      <c r="H666" s="82">
        <v>109.4</v>
      </c>
      <c r="I666" s="81">
        <f t="shared" ref="I666:I728" si="66">G666*J666/100</f>
        <v>1217.212480792</v>
      </c>
      <c r="J666" s="82">
        <v>109.7</v>
      </c>
      <c r="K666" s="81">
        <f t="shared" ref="K666:K728" si="67">I666*L666/100</f>
        <v>1331.6304539864482</v>
      </c>
      <c r="L666" s="82">
        <v>109.4</v>
      </c>
    </row>
    <row r="667" spans="1:12" ht="43.5" customHeight="1">
      <c r="A667" s="79" t="s">
        <v>176</v>
      </c>
      <c r="B667" s="74" t="s">
        <v>1532</v>
      </c>
      <c r="C667" s="80">
        <v>1266</v>
      </c>
      <c r="D667" s="80">
        <v>104.3</v>
      </c>
      <c r="E667" s="81">
        <f t="shared" si="64"/>
        <v>1563.51</v>
      </c>
      <c r="F667" s="81">
        <v>123.5</v>
      </c>
      <c r="G667" s="81">
        <f t="shared" si="65"/>
        <v>1719.8610000000001</v>
      </c>
      <c r="H667" s="82">
        <v>110</v>
      </c>
      <c r="I667" s="81">
        <f t="shared" si="66"/>
        <v>1891.8471000000002</v>
      </c>
      <c r="J667" s="82">
        <v>110</v>
      </c>
      <c r="K667" s="81">
        <f t="shared" si="67"/>
        <v>2050.7622564000003</v>
      </c>
      <c r="L667" s="82">
        <v>108.4</v>
      </c>
    </row>
    <row r="668" spans="1:12" ht="43.5" customHeight="1">
      <c r="A668" s="79" t="s">
        <v>179</v>
      </c>
      <c r="B668" s="74" t="s">
        <v>1532</v>
      </c>
      <c r="C668" s="80">
        <v>4826.3500000000004</v>
      </c>
      <c r="D668" s="80">
        <v>106.5</v>
      </c>
      <c r="E668" s="81">
        <f t="shared" si="64"/>
        <v>5912.2787500000004</v>
      </c>
      <c r="F668" s="81">
        <v>122.5</v>
      </c>
      <c r="G668" s="81">
        <f t="shared" si="65"/>
        <v>6533.0680187500002</v>
      </c>
      <c r="H668" s="82">
        <v>110.5</v>
      </c>
      <c r="I668" s="81">
        <f t="shared" si="66"/>
        <v>7219.0401607187496</v>
      </c>
      <c r="J668" s="82">
        <v>110.5</v>
      </c>
      <c r="K668" s="81">
        <f t="shared" si="67"/>
        <v>7832.6585743798432</v>
      </c>
      <c r="L668" s="82">
        <v>108.5</v>
      </c>
    </row>
    <row r="669" spans="1:12" ht="18" customHeight="1">
      <c r="A669" s="79" t="s">
        <v>1047</v>
      </c>
      <c r="B669" s="74" t="s">
        <v>1532</v>
      </c>
      <c r="C669" s="80">
        <v>49.5</v>
      </c>
      <c r="D669" s="80">
        <v>42.1</v>
      </c>
      <c r="E669" s="81">
        <f t="shared" si="64"/>
        <v>62.419499999999999</v>
      </c>
      <c r="F669" s="81">
        <v>126.1</v>
      </c>
      <c r="G669" s="81">
        <f t="shared" si="65"/>
        <v>68.474191500000003</v>
      </c>
      <c r="H669" s="82">
        <v>109.7</v>
      </c>
      <c r="I669" s="81">
        <f t="shared" si="66"/>
        <v>75.116188075500006</v>
      </c>
      <c r="J669" s="82">
        <v>109.7</v>
      </c>
      <c r="K669" s="81">
        <f t="shared" si="67"/>
        <v>82.552690694974515</v>
      </c>
      <c r="L669" s="82">
        <v>109.9</v>
      </c>
    </row>
    <row r="670" spans="1:12" ht="18" customHeight="1">
      <c r="A670" s="79" t="s">
        <v>337</v>
      </c>
      <c r="B670" s="74" t="s">
        <v>1532</v>
      </c>
      <c r="C670" s="80">
        <v>115</v>
      </c>
      <c r="D670" s="80">
        <v>0</v>
      </c>
      <c r="E670" s="81">
        <f t="shared" si="64"/>
        <v>143.17500000000001</v>
      </c>
      <c r="F670" s="81">
        <v>124.5</v>
      </c>
      <c r="G670" s="81">
        <f t="shared" si="65"/>
        <v>155.91757500000003</v>
      </c>
      <c r="H670" s="82">
        <v>108.9</v>
      </c>
      <c r="I670" s="81">
        <f t="shared" si="66"/>
        <v>169.79423917500003</v>
      </c>
      <c r="J670" s="82">
        <v>108.9</v>
      </c>
      <c r="K670" s="81">
        <f t="shared" si="67"/>
        <v>186.26428037497502</v>
      </c>
      <c r="L670" s="82">
        <v>109.7</v>
      </c>
    </row>
    <row r="671" spans="1:12" ht="44.25" customHeight="1">
      <c r="A671" s="79" t="s">
        <v>191</v>
      </c>
      <c r="B671" s="74" t="s">
        <v>1532</v>
      </c>
      <c r="C671" s="80">
        <v>288.8</v>
      </c>
      <c r="D671" s="80">
        <v>132.4</v>
      </c>
      <c r="E671" s="81">
        <f t="shared" si="64"/>
        <v>356.09039999999999</v>
      </c>
      <c r="F671" s="81">
        <v>123.3</v>
      </c>
      <c r="G671" s="81">
        <f t="shared" si="65"/>
        <v>386.71417439999999</v>
      </c>
      <c r="H671" s="82">
        <v>108.6</v>
      </c>
      <c r="I671" s="81">
        <f t="shared" si="66"/>
        <v>419.97159339839999</v>
      </c>
      <c r="J671" s="82">
        <v>108.6</v>
      </c>
      <c r="K671" s="81">
        <f t="shared" si="67"/>
        <v>457.34906521085759</v>
      </c>
      <c r="L671" s="82">
        <v>108.9</v>
      </c>
    </row>
    <row r="672" spans="1:12" ht="43.5" customHeight="1">
      <c r="A672" s="79" t="s">
        <v>184</v>
      </c>
      <c r="B672" s="74" t="s">
        <v>1532</v>
      </c>
      <c r="C672" s="80">
        <v>1530</v>
      </c>
      <c r="D672" s="80">
        <v>85.5</v>
      </c>
      <c r="E672" s="81">
        <f t="shared" si="64"/>
        <v>1923.21</v>
      </c>
      <c r="F672" s="81">
        <v>125.7</v>
      </c>
      <c r="G672" s="81">
        <f t="shared" si="65"/>
        <v>2103.9917400000004</v>
      </c>
      <c r="H672" s="82">
        <v>109.4</v>
      </c>
      <c r="I672" s="81">
        <f t="shared" si="66"/>
        <v>2301.7669635600005</v>
      </c>
      <c r="J672" s="82">
        <v>109.4</v>
      </c>
      <c r="K672" s="81">
        <f t="shared" si="67"/>
        <v>2499.7189224261606</v>
      </c>
      <c r="L672" s="82">
        <v>108.6</v>
      </c>
    </row>
    <row r="673" spans="1:12" ht="43.5" customHeight="1">
      <c r="A673" s="79" t="s">
        <v>190</v>
      </c>
      <c r="B673" s="74" t="s">
        <v>1532</v>
      </c>
      <c r="C673" s="80">
        <v>666</v>
      </c>
      <c r="D673" s="80">
        <v>91.9</v>
      </c>
      <c r="E673" s="81">
        <f t="shared" si="64"/>
        <v>834.49800000000005</v>
      </c>
      <c r="F673" s="81">
        <v>125.3</v>
      </c>
      <c r="G673" s="81">
        <f t="shared" si="65"/>
        <v>917.94780000000003</v>
      </c>
      <c r="H673" s="82">
        <v>110</v>
      </c>
      <c r="I673" s="81">
        <f t="shared" si="66"/>
        <v>1009.74258</v>
      </c>
      <c r="J673" s="82">
        <v>110</v>
      </c>
      <c r="K673" s="81">
        <f t="shared" si="67"/>
        <v>1104.65838252</v>
      </c>
      <c r="L673" s="82">
        <v>109.4</v>
      </c>
    </row>
    <row r="674" spans="1:12" ht="43.5" customHeight="1">
      <c r="A674" s="79" t="s">
        <v>187</v>
      </c>
      <c r="B674" s="74" t="s">
        <v>1532</v>
      </c>
      <c r="C674" s="80">
        <v>104</v>
      </c>
      <c r="D674" s="80">
        <v>83.2</v>
      </c>
      <c r="E674" s="81">
        <f t="shared" si="64"/>
        <v>130.72800000000001</v>
      </c>
      <c r="F674" s="81">
        <v>125.7</v>
      </c>
      <c r="G674" s="81">
        <f t="shared" si="65"/>
        <v>141.970608</v>
      </c>
      <c r="H674" s="82">
        <v>108.6</v>
      </c>
      <c r="I674" s="81">
        <f t="shared" si="66"/>
        <v>156.87752183999999</v>
      </c>
      <c r="J674" s="82">
        <v>110.5</v>
      </c>
      <c r="K674" s="81">
        <f t="shared" si="67"/>
        <v>170.83962128375998</v>
      </c>
      <c r="L674" s="82">
        <v>108.9</v>
      </c>
    </row>
    <row r="675" spans="1:12" ht="43.5" customHeight="1">
      <c r="A675" s="73" t="s">
        <v>1627</v>
      </c>
      <c r="B675" s="74" t="s">
        <v>1532</v>
      </c>
      <c r="C675" s="75">
        <v>65348.12000000001</v>
      </c>
      <c r="D675" s="75">
        <v>103.9</v>
      </c>
      <c r="E675" s="76">
        <f>SUM(E676:E724)</f>
        <v>81880.290349999996</v>
      </c>
      <c r="F675" s="76">
        <f>E675/C675*100</f>
        <v>125.2986166243191</v>
      </c>
      <c r="G675" s="76">
        <f>SUM(G676:G724)</f>
        <v>89564.07851777997</v>
      </c>
      <c r="H675" s="78">
        <f>G675/E675*100</f>
        <v>109.38417308357771</v>
      </c>
      <c r="I675" s="76">
        <f>SUM(I676:I724)</f>
        <v>98432.991386103255</v>
      </c>
      <c r="J675" s="78">
        <f>I675/G675*100</f>
        <v>109.90231018405738</v>
      </c>
      <c r="K675" s="76">
        <f>SUM(K676:K724)</f>
        <v>107458.47352845236</v>
      </c>
      <c r="L675" s="78">
        <f>K675/I675*100</f>
        <v>109.1691637277858</v>
      </c>
    </row>
    <row r="676" spans="1:12" ht="44.25" customHeight="1">
      <c r="A676" s="79" t="s">
        <v>183</v>
      </c>
      <c r="B676" s="74" t="s">
        <v>1532</v>
      </c>
      <c r="C676" s="80">
        <v>532.20000000000005</v>
      </c>
      <c r="D676" s="80">
        <v>71.900000000000006</v>
      </c>
      <c r="E676" s="81">
        <f t="shared" si="64"/>
        <v>665.25</v>
      </c>
      <c r="F676" s="81">
        <v>125</v>
      </c>
      <c r="G676" s="81">
        <f t="shared" si="65"/>
        <v>731.77499999999998</v>
      </c>
      <c r="H676" s="82">
        <v>110</v>
      </c>
      <c r="I676" s="81">
        <f t="shared" si="66"/>
        <v>808.61137499999995</v>
      </c>
      <c r="J676" s="82">
        <v>110.5</v>
      </c>
      <c r="K676" s="81">
        <f t="shared" si="67"/>
        <v>884.62084424999989</v>
      </c>
      <c r="L676" s="82">
        <v>109.4</v>
      </c>
    </row>
    <row r="677" spans="1:12" ht="18" customHeight="1">
      <c r="A677" s="79" t="s">
        <v>400</v>
      </c>
      <c r="B677" s="74" t="s">
        <v>1532</v>
      </c>
      <c r="C677" s="80">
        <v>52</v>
      </c>
      <c r="D677" s="80">
        <v>194</v>
      </c>
      <c r="E677" s="81">
        <f t="shared" si="64"/>
        <v>64.792000000000002</v>
      </c>
      <c r="F677" s="81">
        <v>124.6</v>
      </c>
      <c r="G677" s="81">
        <f t="shared" si="65"/>
        <v>71.595160000000007</v>
      </c>
      <c r="H677" s="82">
        <v>110.5</v>
      </c>
      <c r="I677" s="81">
        <f t="shared" si="66"/>
        <v>78.539890520000014</v>
      </c>
      <c r="J677" s="82">
        <v>109.7</v>
      </c>
      <c r="K677" s="81">
        <f t="shared" si="67"/>
        <v>86.393879572000017</v>
      </c>
      <c r="L677" s="82">
        <v>110</v>
      </c>
    </row>
    <row r="678" spans="1:12" ht="29.25" customHeight="1">
      <c r="A678" s="79" t="s">
        <v>1280</v>
      </c>
      <c r="B678" s="74" t="s">
        <v>1532</v>
      </c>
      <c r="C678" s="80">
        <v>5.26</v>
      </c>
      <c r="D678" s="80">
        <v>127.4</v>
      </c>
      <c r="E678" s="81">
        <f t="shared" si="64"/>
        <v>6.4961000000000002</v>
      </c>
      <c r="F678" s="81">
        <v>123.5</v>
      </c>
      <c r="G678" s="81">
        <f t="shared" si="65"/>
        <v>7.1262217000000012</v>
      </c>
      <c r="H678" s="82">
        <v>109.7</v>
      </c>
      <c r="I678" s="81">
        <f t="shared" si="66"/>
        <v>7.7604554313000014</v>
      </c>
      <c r="J678" s="82">
        <v>108.9</v>
      </c>
      <c r="K678" s="81">
        <f t="shared" si="67"/>
        <v>8.5753032515865009</v>
      </c>
      <c r="L678" s="82">
        <v>110.5</v>
      </c>
    </row>
    <row r="679" spans="1:12" ht="18" customHeight="1">
      <c r="A679" s="79" t="s">
        <v>284</v>
      </c>
      <c r="B679" s="74" t="s">
        <v>1532</v>
      </c>
      <c r="C679" s="80">
        <v>11.19</v>
      </c>
      <c r="D679" s="80">
        <v>129.5</v>
      </c>
      <c r="E679" s="81">
        <f t="shared" si="64"/>
        <v>13.707749999999999</v>
      </c>
      <c r="F679" s="81">
        <v>122.5</v>
      </c>
      <c r="G679" s="81">
        <f t="shared" si="65"/>
        <v>14.927739750000001</v>
      </c>
      <c r="H679" s="82">
        <v>108.9</v>
      </c>
      <c r="I679" s="81">
        <f t="shared" si="66"/>
        <v>16.211525368499998</v>
      </c>
      <c r="J679" s="82">
        <v>108.6</v>
      </c>
      <c r="K679" s="81">
        <f t="shared" si="67"/>
        <v>17.784043329244497</v>
      </c>
      <c r="L679" s="82">
        <v>109.7</v>
      </c>
    </row>
    <row r="680" spans="1:12" ht="44.25" customHeight="1">
      <c r="A680" s="79" t="s">
        <v>189</v>
      </c>
      <c r="B680" s="74" t="s">
        <v>1532</v>
      </c>
      <c r="C680" s="80">
        <v>64.3</v>
      </c>
      <c r="D680" s="80">
        <v>206.1</v>
      </c>
      <c r="E680" s="81">
        <f t="shared" si="64"/>
        <v>81.082299999999989</v>
      </c>
      <c r="F680" s="81">
        <v>126.1</v>
      </c>
      <c r="G680" s="81">
        <f t="shared" si="65"/>
        <v>88.055377799999988</v>
      </c>
      <c r="H680" s="82">
        <v>108.6</v>
      </c>
      <c r="I680" s="81">
        <f t="shared" si="66"/>
        <v>96.33258331319999</v>
      </c>
      <c r="J680" s="82">
        <v>109.4</v>
      </c>
      <c r="K680" s="81">
        <f t="shared" si="67"/>
        <v>104.90618322807478</v>
      </c>
      <c r="L680" s="82">
        <v>108.9</v>
      </c>
    </row>
    <row r="681" spans="1:12" ht="43.5" customHeight="1">
      <c r="A681" s="79" t="s">
        <v>180</v>
      </c>
      <c r="B681" s="74" t="s">
        <v>1532</v>
      </c>
      <c r="C681" s="80">
        <v>1890.76</v>
      </c>
      <c r="D681" s="80">
        <v>102.7</v>
      </c>
      <c r="E681" s="81">
        <f t="shared" si="64"/>
        <v>2363.4499999999998</v>
      </c>
      <c r="F681" s="81">
        <v>125</v>
      </c>
      <c r="G681" s="81">
        <f t="shared" si="65"/>
        <v>2566.7066999999997</v>
      </c>
      <c r="H681" s="82">
        <v>108.6</v>
      </c>
      <c r="I681" s="81">
        <f t="shared" si="66"/>
        <v>2836.2109034999994</v>
      </c>
      <c r="J681" s="82">
        <v>110.5</v>
      </c>
      <c r="K681" s="81">
        <f t="shared" si="67"/>
        <v>3080.1250412009995</v>
      </c>
      <c r="L681" s="82">
        <v>108.6</v>
      </c>
    </row>
    <row r="682" spans="1:12" ht="43.5" customHeight="1">
      <c r="A682" s="79" t="s">
        <v>187</v>
      </c>
      <c r="B682" s="74" t="s">
        <v>1532</v>
      </c>
      <c r="C682" s="80">
        <v>367.6</v>
      </c>
      <c r="D682" s="80">
        <v>126.2</v>
      </c>
      <c r="E682" s="81">
        <f t="shared" si="64"/>
        <v>458.02960000000002</v>
      </c>
      <c r="F682" s="81">
        <v>124.6</v>
      </c>
      <c r="G682" s="81">
        <f t="shared" si="65"/>
        <v>501.08438240000004</v>
      </c>
      <c r="H682" s="82">
        <v>109.4</v>
      </c>
      <c r="I682" s="81">
        <f t="shared" si="66"/>
        <v>549.68956749280005</v>
      </c>
      <c r="J682" s="82">
        <v>109.7</v>
      </c>
      <c r="K682" s="81">
        <f t="shared" si="67"/>
        <v>601.36038683712331</v>
      </c>
      <c r="L682" s="82">
        <v>109.4</v>
      </c>
    </row>
    <row r="683" spans="1:12" ht="43.5" customHeight="1">
      <c r="A683" s="79" t="s">
        <v>192</v>
      </c>
      <c r="B683" s="74" t="s">
        <v>1532</v>
      </c>
      <c r="C683" s="80">
        <v>7658.24</v>
      </c>
      <c r="D683" s="80">
        <v>100.3</v>
      </c>
      <c r="E683" s="81">
        <f t="shared" si="64"/>
        <v>9457.9264000000003</v>
      </c>
      <c r="F683" s="81">
        <v>123.5</v>
      </c>
      <c r="G683" s="81">
        <f t="shared" si="65"/>
        <v>10403.71904</v>
      </c>
      <c r="H683" s="82">
        <v>110</v>
      </c>
      <c r="I683" s="81">
        <f t="shared" si="66"/>
        <v>11444.090944000001</v>
      </c>
      <c r="J683" s="82">
        <v>110</v>
      </c>
      <c r="K683" s="81">
        <f t="shared" si="67"/>
        <v>12405.394583296003</v>
      </c>
      <c r="L683" s="82">
        <v>108.4</v>
      </c>
    </row>
    <row r="684" spans="1:12" ht="18" customHeight="1">
      <c r="A684" s="79" t="s">
        <v>411</v>
      </c>
      <c r="B684" s="74" t="s">
        <v>1532</v>
      </c>
      <c r="C684" s="80">
        <v>3.09</v>
      </c>
      <c r="D684" s="80">
        <v>47.5</v>
      </c>
      <c r="E684" s="81">
        <f t="shared" si="64"/>
        <v>3.7852499999999996</v>
      </c>
      <c r="F684" s="81">
        <v>122.5</v>
      </c>
      <c r="G684" s="81">
        <f t="shared" si="65"/>
        <v>4.1827012499999991</v>
      </c>
      <c r="H684" s="82">
        <v>110.5</v>
      </c>
      <c r="I684" s="81">
        <f t="shared" si="66"/>
        <v>4.6218848812499989</v>
      </c>
      <c r="J684" s="82">
        <v>110.5</v>
      </c>
      <c r="K684" s="81">
        <f t="shared" si="67"/>
        <v>5.0147450961562487</v>
      </c>
      <c r="L684" s="82">
        <v>108.5</v>
      </c>
    </row>
    <row r="685" spans="1:12" ht="43.5" customHeight="1">
      <c r="A685" s="79" t="s">
        <v>184</v>
      </c>
      <c r="B685" s="74" t="s">
        <v>1532</v>
      </c>
      <c r="C685" s="80">
        <v>2978</v>
      </c>
      <c r="D685" s="80">
        <v>117.6</v>
      </c>
      <c r="E685" s="81">
        <f t="shared" si="64"/>
        <v>3755.2579999999998</v>
      </c>
      <c r="F685" s="81">
        <v>126.1</v>
      </c>
      <c r="G685" s="81">
        <f t="shared" si="65"/>
        <v>4119.5180259999997</v>
      </c>
      <c r="H685" s="82">
        <v>109.7</v>
      </c>
      <c r="I685" s="81">
        <f t="shared" si="66"/>
        <v>4519.1112745219998</v>
      </c>
      <c r="J685" s="82">
        <v>109.7</v>
      </c>
      <c r="K685" s="81">
        <f t="shared" si="67"/>
        <v>4966.5032906996776</v>
      </c>
      <c r="L685" s="82">
        <v>109.9</v>
      </c>
    </row>
    <row r="686" spans="1:12" ht="18" customHeight="1">
      <c r="A686" s="79" t="s">
        <v>373</v>
      </c>
      <c r="B686" s="74" t="s">
        <v>1532</v>
      </c>
      <c r="C686" s="80">
        <v>3</v>
      </c>
      <c r="D686" s="80">
        <v>0</v>
      </c>
      <c r="E686" s="81">
        <f t="shared" si="64"/>
        <v>3.7349999999999999</v>
      </c>
      <c r="F686" s="81">
        <v>124.5</v>
      </c>
      <c r="G686" s="81">
        <f t="shared" si="65"/>
        <v>4.0674150000000004</v>
      </c>
      <c r="H686" s="82">
        <v>108.9</v>
      </c>
      <c r="I686" s="81">
        <f t="shared" si="66"/>
        <v>4.4294149350000005</v>
      </c>
      <c r="J686" s="82">
        <v>108.9</v>
      </c>
      <c r="K686" s="81">
        <f t="shared" si="67"/>
        <v>4.8590681836950003</v>
      </c>
      <c r="L686" s="82">
        <v>109.7</v>
      </c>
    </row>
    <row r="687" spans="1:12" ht="18" customHeight="1">
      <c r="A687" s="79" t="s">
        <v>238</v>
      </c>
      <c r="B687" s="74" t="s">
        <v>1532</v>
      </c>
      <c r="C687" s="80">
        <v>5.4</v>
      </c>
      <c r="D687" s="80">
        <v>13.4</v>
      </c>
      <c r="E687" s="81">
        <f t="shared" si="64"/>
        <v>6.6582000000000008</v>
      </c>
      <c r="F687" s="81">
        <v>123.3</v>
      </c>
      <c r="G687" s="81">
        <f t="shared" si="65"/>
        <v>7.2308052000000007</v>
      </c>
      <c r="H687" s="82">
        <v>108.6</v>
      </c>
      <c r="I687" s="81">
        <f t="shared" si="66"/>
        <v>7.8526544471999999</v>
      </c>
      <c r="J687" s="82">
        <v>108.6</v>
      </c>
      <c r="K687" s="81">
        <f t="shared" si="67"/>
        <v>8.5515406930007991</v>
      </c>
      <c r="L687" s="82">
        <v>108.9</v>
      </c>
    </row>
    <row r="688" spans="1:12" ht="18" customHeight="1">
      <c r="A688" s="79" t="s">
        <v>260</v>
      </c>
      <c r="B688" s="74" t="s">
        <v>1532</v>
      </c>
      <c r="C688" s="80">
        <v>45.62</v>
      </c>
      <c r="D688" s="80">
        <v>1425.6</v>
      </c>
      <c r="E688" s="81">
        <f t="shared" si="64"/>
        <v>57.344340000000003</v>
      </c>
      <c r="F688" s="81">
        <v>125.7</v>
      </c>
      <c r="G688" s="81">
        <f t="shared" si="65"/>
        <v>62.734707960000009</v>
      </c>
      <c r="H688" s="82">
        <v>109.4</v>
      </c>
      <c r="I688" s="81">
        <f t="shared" si="66"/>
        <v>68.63177050824001</v>
      </c>
      <c r="J688" s="82">
        <v>109.4</v>
      </c>
      <c r="K688" s="81">
        <f t="shared" si="67"/>
        <v>74.534102771948653</v>
      </c>
      <c r="L688" s="82">
        <v>108.6</v>
      </c>
    </row>
    <row r="689" spans="1:12" ht="18" customHeight="1">
      <c r="A689" s="79" t="s">
        <v>356</v>
      </c>
      <c r="B689" s="74" t="s">
        <v>1532</v>
      </c>
      <c r="C689" s="80">
        <v>24</v>
      </c>
      <c r="D689" s="80">
        <v>0</v>
      </c>
      <c r="E689" s="81">
        <f t="shared" si="64"/>
        <v>30.071999999999999</v>
      </c>
      <c r="F689" s="81">
        <v>125.3</v>
      </c>
      <c r="G689" s="81">
        <f t="shared" si="65"/>
        <v>33.0792</v>
      </c>
      <c r="H689" s="82">
        <v>110</v>
      </c>
      <c r="I689" s="81">
        <f t="shared" si="66"/>
        <v>36.387120000000003</v>
      </c>
      <c r="J689" s="82">
        <v>110</v>
      </c>
      <c r="K689" s="81">
        <f t="shared" si="67"/>
        <v>39.807509280000005</v>
      </c>
      <c r="L689" s="82">
        <v>109.4</v>
      </c>
    </row>
    <row r="690" spans="1:12" ht="44.25" customHeight="1">
      <c r="A690" s="79" t="s">
        <v>176</v>
      </c>
      <c r="B690" s="74" t="s">
        <v>1532</v>
      </c>
      <c r="C690" s="80">
        <v>6614</v>
      </c>
      <c r="D690" s="80">
        <v>100.2</v>
      </c>
      <c r="E690" s="81">
        <f t="shared" si="64"/>
        <v>8313.7980000000007</v>
      </c>
      <c r="F690" s="81">
        <v>125.7</v>
      </c>
      <c r="G690" s="81">
        <f t="shared" si="65"/>
        <v>9028.7846279999994</v>
      </c>
      <c r="H690" s="82">
        <v>108.6</v>
      </c>
      <c r="I690" s="81">
        <f t="shared" si="66"/>
        <v>9976.8070139400006</v>
      </c>
      <c r="J690" s="82">
        <v>110.5</v>
      </c>
      <c r="K690" s="81">
        <f t="shared" si="67"/>
        <v>10864.74283818066</v>
      </c>
      <c r="L690" s="82">
        <v>108.9</v>
      </c>
    </row>
    <row r="691" spans="1:12" ht="18" customHeight="1">
      <c r="A691" s="79" t="s">
        <v>341</v>
      </c>
      <c r="B691" s="74" t="s">
        <v>1532</v>
      </c>
      <c r="C691" s="80">
        <v>15.3</v>
      </c>
      <c r="D691" s="80">
        <v>70.2</v>
      </c>
      <c r="E691" s="81">
        <f t="shared" si="64"/>
        <v>19.170900000000003</v>
      </c>
      <c r="F691" s="81">
        <v>125.3</v>
      </c>
      <c r="G691" s="81">
        <f t="shared" si="65"/>
        <v>20.972964600000005</v>
      </c>
      <c r="H691" s="82">
        <v>109.4</v>
      </c>
      <c r="I691" s="81">
        <f t="shared" si="66"/>
        <v>23.070261060000007</v>
      </c>
      <c r="J691" s="82">
        <v>110</v>
      </c>
      <c r="K691" s="81">
        <f t="shared" si="67"/>
        <v>25.054303511160004</v>
      </c>
      <c r="L691" s="82">
        <v>108.6</v>
      </c>
    </row>
    <row r="692" spans="1:12" ht="18" customHeight="1">
      <c r="A692" s="79" t="s">
        <v>320</v>
      </c>
      <c r="B692" s="74" t="s">
        <v>1532</v>
      </c>
      <c r="C692" s="80">
        <v>19</v>
      </c>
      <c r="D692" s="80">
        <v>19.899999999999999</v>
      </c>
      <c r="E692" s="81">
        <f t="shared" si="64"/>
        <v>23.75</v>
      </c>
      <c r="F692" s="81">
        <v>125</v>
      </c>
      <c r="G692" s="81">
        <f t="shared" si="65"/>
        <v>26.125</v>
      </c>
      <c r="H692" s="82">
        <v>110</v>
      </c>
      <c r="I692" s="81">
        <f t="shared" si="66"/>
        <v>28.868124999999999</v>
      </c>
      <c r="J692" s="82">
        <v>110.5</v>
      </c>
      <c r="K692" s="81">
        <f t="shared" si="67"/>
        <v>31.581728750000003</v>
      </c>
      <c r="L692" s="82">
        <v>109.4</v>
      </c>
    </row>
    <row r="693" spans="1:12" ht="18" customHeight="1">
      <c r="A693" s="79" t="s">
        <v>300</v>
      </c>
      <c r="B693" s="74" t="s">
        <v>1532</v>
      </c>
      <c r="C693" s="80">
        <v>112.96</v>
      </c>
      <c r="D693" s="80">
        <v>111</v>
      </c>
      <c r="E693" s="81">
        <f t="shared" si="64"/>
        <v>140.74815999999998</v>
      </c>
      <c r="F693" s="81">
        <v>124.6</v>
      </c>
      <c r="G693" s="81">
        <f t="shared" si="65"/>
        <v>155.52671679999997</v>
      </c>
      <c r="H693" s="82">
        <v>110.5</v>
      </c>
      <c r="I693" s="81">
        <f t="shared" si="66"/>
        <v>170.61280832959997</v>
      </c>
      <c r="J693" s="82">
        <v>109.7</v>
      </c>
      <c r="K693" s="81">
        <f t="shared" si="67"/>
        <v>187.67408916255997</v>
      </c>
      <c r="L693" s="82">
        <v>110</v>
      </c>
    </row>
    <row r="694" spans="1:12" ht="43.5" customHeight="1">
      <c r="A694" s="79" t="s">
        <v>177</v>
      </c>
      <c r="B694" s="74" t="s">
        <v>1532</v>
      </c>
      <c r="C694" s="80">
        <v>69.7</v>
      </c>
      <c r="D694" s="80">
        <v>100.1</v>
      </c>
      <c r="E694" s="81">
        <f t="shared" si="64"/>
        <v>86.07950000000001</v>
      </c>
      <c r="F694" s="81">
        <v>123.5</v>
      </c>
      <c r="G694" s="81">
        <f t="shared" si="65"/>
        <v>94.429211500000022</v>
      </c>
      <c r="H694" s="82">
        <v>109.7</v>
      </c>
      <c r="I694" s="81">
        <f t="shared" si="66"/>
        <v>102.83341132350002</v>
      </c>
      <c r="J694" s="82">
        <v>108.9</v>
      </c>
      <c r="K694" s="81">
        <f t="shared" si="67"/>
        <v>113.63091951246751</v>
      </c>
      <c r="L694" s="82">
        <v>110.5</v>
      </c>
    </row>
    <row r="695" spans="1:12" ht="30" customHeight="1">
      <c r="A695" s="79" t="s">
        <v>254</v>
      </c>
      <c r="B695" s="74" t="s">
        <v>1532</v>
      </c>
      <c r="C695" s="80">
        <v>5.33</v>
      </c>
      <c r="D695" s="80">
        <v>194.5</v>
      </c>
      <c r="E695" s="81">
        <f t="shared" si="64"/>
        <v>6.5292499999999993</v>
      </c>
      <c r="F695" s="81">
        <v>122.5</v>
      </c>
      <c r="G695" s="81">
        <f t="shared" si="65"/>
        <v>7.1103532499999993</v>
      </c>
      <c r="H695" s="82">
        <v>108.9</v>
      </c>
      <c r="I695" s="81">
        <f t="shared" si="66"/>
        <v>7.7218436294999995</v>
      </c>
      <c r="J695" s="82">
        <v>108.6</v>
      </c>
      <c r="K695" s="81">
        <f t="shared" si="67"/>
        <v>8.4708624615615005</v>
      </c>
      <c r="L695" s="82">
        <v>109.7</v>
      </c>
    </row>
    <row r="696" spans="1:12" ht="18" customHeight="1">
      <c r="A696" s="79" t="s">
        <v>298</v>
      </c>
      <c r="B696" s="74" t="s">
        <v>1532</v>
      </c>
      <c r="C696" s="80">
        <v>365.45</v>
      </c>
      <c r="D696" s="80">
        <v>105</v>
      </c>
      <c r="E696" s="81">
        <f t="shared" si="64"/>
        <v>460.83244999999994</v>
      </c>
      <c r="F696" s="81">
        <v>126.1</v>
      </c>
      <c r="G696" s="81">
        <f t="shared" si="65"/>
        <v>500.46404069999988</v>
      </c>
      <c r="H696" s="82">
        <v>108.6</v>
      </c>
      <c r="I696" s="81">
        <f t="shared" si="66"/>
        <v>547.50766052579991</v>
      </c>
      <c r="J696" s="82">
        <v>109.4</v>
      </c>
      <c r="K696" s="81">
        <f t="shared" si="67"/>
        <v>596.23584231259611</v>
      </c>
      <c r="L696" s="82">
        <v>108.9</v>
      </c>
    </row>
    <row r="697" spans="1:12" ht="18" customHeight="1">
      <c r="A697" s="79" t="s">
        <v>433</v>
      </c>
      <c r="B697" s="74" t="s">
        <v>1532</v>
      </c>
      <c r="C697" s="80">
        <v>106.65</v>
      </c>
      <c r="D697" s="80">
        <v>324.60000000000002</v>
      </c>
      <c r="E697" s="81">
        <f t="shared" si="64"/>
        <v>133.3125</v>
      </c>
      <c r="F697" s="81">
        <v>125</v>
      </c>
      <c r="G697" s="81">
        <f t="shared" si="65"/>
        <v>144.77737500000001</v>
      </c>
      <c r="H697" s="82">
        <v>108.6</v>
      </c>
      <c r="I697" s="81">
        <f t="shared" si="66"/>
        <v>159.978999375</v>
      </c>
      <c r="J697" s="82">
        <v>110.5</v>
      </c>
      <c r="K697" s="81">
        <f t="shared" si="67"/>
        <v>173.73719332124998</v>
      </c>
      <c r="L697" s="82">
        <v>108.6</v>
      </c>
    </row>
    <row r="698" spans="1:12" ht="43.5" customHeight="1">
      <c r="A698" s="79" t="s">
        <v>186</v>
      </c>
      <c r="B698" s="74" t="s">
        <v>1532</v>
      </c>
      <c r="C698" s="80">
        <v>131.5</v>
      </c>
      <c r="D698" s="80">
        <v>71.5</v>
      </c>
      <c r="E698" s="81">
        <f t="shared" si="64"/>
        <v>163.84899999999999</v>
      </c>
      <c r="F698" s="81">
        <v>124.6</v>
      </c>
      <c r="G698" s="81">
        <f t="shared" si="65"/>
        <v>179.25080600000001</v>
      </c>
      <c r="H698" s="82">
        <v>109.4</v>
      </c>
      <c r="I698" s="81">
        <f t="shared" si="66"/>
        <v>196.63813418200004</v>
      </c>
      <c r="J698" s="82">
        <v>109.7</v>
      </c>
      <c r="K698" s="81">
        <f t="shared" si="67"/>
        <v>215.12211879510807</v>
      </c>
      <c r="L698" s="82">
        <v>109.4</v>
      </c>
    </row>
    <row r="699" spans="1:12" ht="30" customHeight="1">
      <c r="A699" s="79" t="s">
        <v>301</v>
      </c>
      <c r="B699" s="74" t="s">
        <v>1532</v>
      </c>
      <c r="C699" s="80">
        <v>1.79</v>
      </c>
      <c r="D699" s="80">
        <v>275.39999999999998</v>
      </c>
      <c r="E699" s="81">
        <f t="shared" si="64"/>
        <v>2.2106499999999998</v>
      </c>
      <c r="F699" s="81">
        <v>123.5</v>
      </c>
      <c r="G699" s="81">
        <f t="shared" si="65"/>
        <v>2.4317149999999996</v>
      </c>
      <c r="H699" s="82">
        <v>110</v>
      </c>
      <c r="I699" s="81">
        <f t="shared" si="66"/>
        <v>2.6748864999999995</v>
      </c>
      <c r="J699" s="82">
        <v>110</v>
      </c>
      <c r="K699" s="81">
        <f t="shared" si="67"/>
        <v>2.8995769659999997</v>
      </c>
      <c r="L699" s="82">
        <v>108.4</v>
      </c>
    </row>
    <row r="700" spans="1:12" ht="43.5" customHeight="1">
      <c r="A700" s="79" t="s">
        <v>178</v>
      </c>
      <c r="B700" s="74" t="s">
        <v>1532</v>
      </c>
      <c r="C700" s="80">
        <v>1104.0999999999999</v>
      </c>
      <c r="D700" s="80">
        <v>131.69999999999999</v>
      </c>
      <c r="E700" s="81">
        <f t="shared" si="64"/>
        <v>1352.5225</v>
      </c>
      <c r="F700" s="81">
        <v>122.5</v>
      </c>
      <c r="G700" s="81">
        <f t="shared" si="65"/>
        <v>1494.5373625000002</v>
      </c>
      <c r="H700" s="82">
        <v>110.5</v>
      </c>
      <c r="I700" s="81">
        <f t="shared" si="66"/>
        <v>1651.4637855625001</v>
      </c>
      <c r="J700" s="82">
        <v>110.5</v>
      </c>
      <c r="K700" s="81">
        <f t="shared" si="67"/>
        <v>1791.8382073353125</v>
      </c>
      <c r="L700" s="82">
        <v>108.5</v>
      </c>
    </row>
    <row r="701" spans="1:12" ht="43.5" customHeight="1">
      <c r="A701" s="79" t="s">
        <v>179</v>
      </c>
      <c r="B701" s="74" t="s">
        <v>1532</v>
      </c>
      <c r="C701" s="80">
        <v>9268.7999999999993</v>
      </c>
      <c r="D701" s="80">
        <v>100.8</v>
      </c>
      <c r="E701" s="81">
        <f t="shared" si="64"/>
        <v>11687.9568</v>
      </c>
      <c r="F701" s="81">
        <v>126.1</v>
      </c>
      <c r="G701" s="81">
        <f t="shared" si="65"/>
        <v>12821.6886096</v>
      </c>
      <c r="H701" s="82">
        <v>109.7</v>
      </c>
      <c r="I701" s="81">
        <f t="shared" si="66"/>
        <v>14065.392404731199</v>
      </c>
      <c r="J701" s="82">
        <v>109.7</v>
      </c>
      <c r="K701" s="81">
        <f t="shared" si="67"/>
        <v>15457.866252799588</v>
      </c>
      <c r="L701" s="82">
        <v>109.9</v>
      </c>
    </row>
    <row r="702" spans="1:12" ht="30" customHeight="1">
      <c r="A702" s="79" t="s">
        <v>272</v>
      </c>
      <c r="B702" s="74" t="s">
        <v>1532</v>
      </c>
      <c r="C702" s="80">
        <v>9.39</v>
      </c>
      <c r="D702" s="80">
        <v>162.5</v>
      </c>
      <c r="E702" s="81">
        <f t="shared" si="64"/>
        <v>11.69055</v>
      </c>
      <c r="F702" s="81">
        <v>124.5</v>
      </c>
      <c r="G702" s="81">
        <f t="shared" si="65"/>
        <v>12.73100895</v>
      </c>
      <c r="H702" s="82">
        <v>108.9</v>
      </c>
      <c r="I702" s="81">
        <f t="shared" si="66"/>
        <v>13.864068746550002</v>
      </c>
      <c r="J702" s="82">
        <v>108.9</v>
      </c>
      <c r="K702" s="81">
        <f t="shared" si="67"/>
        <v>15.208883414965353</v>
      </c>
      <c r="L702" s="82">
        <v>109.7</v>
      </c>
    </row>
    <row r="703" spans="1:12" ht="18" customHeight="1">
      <c r="A703" s="79" t="s">
        <v>388</v>
      </c>
      <c r="B703" s="74" t="s">
        <v>1532</v>
      </c>
      <c r="C703" s="80">
        <v>250</v>
      </c>
      <c r="D703" s="80">
        <v>115.6</v>
      </c>
      <c r="E703" s="81">
        <f t="shared" si="64"/>
        <v>308.25</v>
      </c>
      <c r="F703" s="81">
        <v>123.3</v>
      </c>
      <c r="G703" s="81">
        <f t="shared" si="65"/>
        <v>334.75949999999995</v>
      </c>
      <c r="H703" s="82">
        <v>108.6</v>
      </c>
      <c r="I703" s="81">
        <f t="shared" si="66"/>
        <v>363.54881699999993</v>
      </c>
      <c r="J703" s="82">
        <v>108.6</v>
      </c>
      <c r="K703" s="81">
        <f t="shared" si="67"/>
        <v>395.90466171299994</v>
      </c>
      <c r="L703" s="82">
        <v>108.9</v>
      </c>
    </row>
    <row r="704" spans="1:12" ht="43.5" customHeight="1">
      <c r="A704" s="79" t="s">
        <v>190</v>
      </c>
      <c r="B704" s="74" t="s">
        <v>1532</v>
      </c>
      <c r="C704" s="80">
        <v>8615.9</v>
      </c>
      <c r="D704" s="80">
        <v>103</v>
      </c>
      <c r="E704" s="81">
        <f t="shared" si="64"/>
        <v>10830.186299999999</v>
      </c>
      <c r="F704" s="81">
        <v>125.7</v>
      </c>
      <c r="G704" s="81">
        <f t="shared" si="65"/>
        <v>11848.223812200002</v>
      </c>
      <c r="H704" s="82">
        <v>109.4</v>
      </c>
      <c r="I704" s="81">
        <f t="shared" si="66"/>
        <v>12961.956850546803</v>
      </c>
      <c r="J704" s="82">
        <v>109.4</v>
      </c>
      <c r="K704" s="81">
        <f t="shared" si="67"/>
        <v>14076.685139693827</v>
      </c>
      <c r="L704" s="82">
        <v>108.6</v>
      </c>
    </row>
    <row r="705" spans="1:12" ht="43.5" customHeight="1">
      <c r="A705" s="79" t="s">
        <v>181</v>
      </c>
      <c r="B705" s="74" t="s">
        <v>1532</v>
      </c>
      <c r="C705" s="80">
        <v>2351.6999999999998</v>
      </c>
      <c r="D705" s="80">
        <v>122.4</v>
      </c>
      <c r="E705" s="81">
        <f t="shared" si="64"/>
        <v>2946.6800999999996</v>
      </c>
      <c r="F705" s="81">
        <v>125.3</v>
      </c>
      <c r="G705" s="81">
        <f t="shared" si="65"/>
        <v>3241.3481099999995</v>
      </c>
      <c r="H705" s="82">
        <v>110</v>
      </c>
      <c r="I705" s="81">
        <f t="shared" si="66"/>
        <v>3565.4829209999998</v>
      </c>
      <c r="J705" s="82">
        <v>110</v>
      </c>
      <c r="K705" s="81">
        <f t="shared" si="67"/>
        <v>3900.638315574</v>
      </c>
      <c r="L705" s="82">
        <v>109.4</v>
      </c>
    </row>
    <row r="706" spans="1:12" ht="43.5" customHeight="1">
      <c r="A706" s="79" t="s">
        <v>193</v>
      </c>
      <c r="B706" s="74" t="s">
        <v>1532</v>
      </c>
      <c r="C706" s="80">
        <v>8896</v>
      </c>
      <c r="D706" s="80">
        <v>99.1</v>
      </c>
      <c r="E706" s="81">
        <f t="shared" si="64"/>
        <v>11182.271999999999</v>
      </c>
      <c r="F706" s="81">
        <v>125.7</v>
      </c>
      <c r="G706" s="81">
        <f t="shared" si="65"/>
        <v>12143.947391999996</v>
      </c>
      <c r="H706" s="82">
        <v>108.6</v>
      </c>
      <c r="I706" s="81">
        <f t="shared" si="66"/>
        <v>13419.061868159997</v>
      </c>
      <c r="J706" s="82">
        <v>110.5</v>
      </c>
      <c r="K706" s="81">
        <f t="shared" si="67"/>
        <v>14613.358374426236</v>
      </c>
      <c r="L706" s="82">
        <v>108.9</v>
      </c>
    </row>
    <row r="707" spans="1:12" ht="30" customHeight="1">
      <c r="A707" s="79" t="s">
        <v>299</v>
      </c>
      <c r="B707" s="74" t="s">
        <v>1532</v>
      </c>
      <c r="C707" s="80">
        <v>3.5</v>
      </c>
      <c r="D707" s="80">
        <v>28</v>
      </c>
      <c r="E707" s="81">
        <f t="shared" si="64"/>
        <v>4.3855000000000004</v>
      </c>
      <c r="F707" s="81">
        <v>125.3</v>
      </c>
      <c r="G707" s="81">
        <f t="shared" si="65"/>
        <v>4.7977370000000006</v>
      </c>
      <c r="H707" s="82">
        <v>109.4</v>
      </c>
      <c r="I707" s="81">
        <f t="shared" si="66"/>
        <v>5.2775107000000006</v>
      </c>
      <c r="J707" s="82">
        <v>110</v>
      </c>
      <c r="K707" s="81">
        <f t="shared" si="67"/>
        <v>5.7313766201999998</v>
      </c>
      <c r="L707" s="82">
        <v>108.6</v>
      </c>
    </row>
    <row r="708" spans="1:12" ht="18" customHeight="1">
      <c r="A708" s="79" t="s">
        <v>488</v>
      </c>
      <c r="B708" s="74" t="s">
        <v>1532</v>
      </c>
      <c r="C708" s="80">
        <v>20.190000000000001</v>
      </c>
      <c r="D708" s="80">
        <v>94.1</v>
      </c>
      <c r="E708" s="81">
        <f t="shared" si="64"/>
        <v>25.237500000000001</v>
      </c>
      <c r="F708" s="81">
        <v>125</v>
      </c>
      <c r="G708" s="81">
        <f t="shared" si="65"/>
        <v>27.76125</v>
      </c>
      <c r="H708" s="82">
        <v>110</v>
      </c>
      <c r="I708" s="81">
        <f t="shared" si="66"/>
        <v>30.676181249999999</v>
      </c>
      <c r="J708" s="82">
        <v>110.5</v>
      </c>
      <c r="K708" s="81">
        <f t="shared" si="67"/>
        <v>33.559742287500001</v>
      </c>
      <c r="L708" s="82">
        <v>109.4</v>
      </c>
    </row>
    <row r="709" spans="1:12" ht="30" customHeight="1">
      <c r="A709" s="79" t="s">
        <v>485</v>
      </c>
      <c r="B709" s="74" t="s">
        <v>1532</v>
      </c>
      <c r="C709" s="80">
        <v>115.97</v>
      </c>
      <c r="D709" s="80">
        <v>116.6</v>
      </c>
      <c r="E709" s="81">
        <f t="shared" si="64"/>
        <v>144.49861999999999</v>
      </c>
      <c r="F709" s="81">
        <v>124.6</v>
      </c>
      <c r="G709" s="81">
        <f t="shared" si="65"/>
        <v>159.67097509999999</v>
      </c>
      <c r="H709" s="82">
        <v>110.5</v>
      </c>
      <c r="I709" s="81">
        <f t="shared" si="66"/>
        <v>175.1590596847</v>
      </c>
      <c r="J709" s="82">
        <v>109.7</v>
      </c>
      <c r="K709" s="81">
        <f t="shared" si="67"/>
        <v>192.67496565317001</v>
      </c>
      <c r="L709" s="82">
        <v>110</v>
      </c>
    </row>
    <row r="710" spans="1:12" ht="18" customHeight="1">
      <c r="A710" s="79" t="s">
        <v>715</v>
      </c>
      <c r="B710" s="74" t="s">
        <v>1532</v>
      </c>
      <c r="C710" s="80">
        <v>10</v>
      </c>
      <c r="D710" s="80">
        <v>108</v>
      </c>
      <c r="E710" s="81">
        <f t="shared" si="64"/>
        <v>12.35</v>
      </c>
      <c r="F710" s="81">
        <v>123.5</v>
      </c>
      <c r="G710" s="81">
        <f t="shared" si="65"/>
        <v>13.54795</v>
      </c>
      <c r="H710" s="82">
        <v>109.7</v>
      </c>
      <c r="I710" s="81">
        <f t="shared" si="66"/>
        <v>14.753717550000001</v>
      </c>
      <c r="J710" s="82">
        <v>108.9</v>
      </c>
      <c r="K710" s="81">
        <f t="shared" si="67"/>
        <v>16.302857892750001</v>
      </c>
      <c r="L710" s="82">
        <v>110.5</v>
      </c>
    </row>
    <row r="711" spans="1:12" ht="18" customHeight="1">
      <c r="A711" s="79" t="s">
        <v>399</v>
      </c>
      <c r="B711" s="74" t="s">
        <v>1532</v>
      </c>
      <c r="C711" s="80">
        <v>20.399999999999999</v>
      </c>
      <c r="D711" s="80">
        <v>100</v>
      </c>
      <c r="E711" s="81">
        <f t="shared" si="64"/>
        <v>24.99</v>
      </c>
      <c r="F711" s="81">
        <v>122.5</v>
      </c>
      <c r="G711" s="81">
        <f t="shared" si="65"/>
        <v>27.214110000000002</v>
      </c>
      <c r="H711" s="82">
        <v>108.9</v>
      </c>
      <c r="I711" s="81">
        <f t="shared" si="66"/>
        <v>29.554523459999999</v>
      </c>
      <c r="J711" s="82">
        <v>108.6</v>
      </c>
      <c r="K711" s="81">
        <f t="shared" si="67"/>
        <v>32.42131223562</v>
      </c>
      <c r="L711" s="82">
        <v>109.7</v>
      </c>
    </row>
    <row r="712" spans="1:12" ht="30" customHeight="1">
      <c r="A712" s="79" t="s">
        <v>529</v>
      </c>
      <c r="B712" s="74" t="s">
        <v>1532</v>
      </c>
      <c r="C712" s="80">
        <v>0.98</v>
      </c>
      <c r="D712" s="80">
        <v>980</v>
      </c>
      <c r="E712" s="81">
        <f t="shared" si="64"/>
        <v>1.2357799999999999</v>
      </c>
      <c r="F712" s="81">
        <v>126.1</v>
      </c>
      <c r="G712" s="81">
        <f t="shared" si="65"/>
        <v>1.3420570799999998</v>
      </c>
      <c r="H712" s="82">
        <v>108.6</v>
      </c>
      <c r="I712" s="81">
        <f t="shared" si="66"/>
        <v>1.4682104455199998</v>
      </c>
      <c r="J712" s="82">
        <v>109.4</v>
      </c>
      <c r="K712" s="81">
        <f t="shared" si="67"/>
        <v>1.5988811751712799</v>
      </c>
      <c r="L712" s="82">
        <v>108.9</v>
      </c>
    </row>
    <row r="713" spans="1:12" ht="30" customHeight="1">
      <c r="A713" s="79" t="s">
        <v>303</v>
      </c>
      <c r="B713" s="74" t="s">
        <v>1532</v>
      </c>
      <c r="C713" s="80">
        <v>51.6</v>
      </c>
      <c r="D713" s="80">
        <v>90.5</v>
      </c>
      <c r="E713" s="81">
        <f t="shared" si="64"/>
        <v>64.293599999999998</v>
      </c>
      <c r="F713" s="81">
        <v>124.6</v>
      </c>
      <c r="G713" s="81">
        <f t="shared" si="65"/>
        <v>70.337198399999991</v>
      </c>
      <c r="H713" s="82">
        <v>109.4</v>
      </c>
      <c r="I713" s="81">
        <f t="shared" si="66"/>
        <v>77.159906644799989</v>
      </c>
      <c r="J713" s="82">
        <v>109.7</v>
      </c>
      <c r="K713" s="81">
        <f t="shared" si="67"/>
        <v>84.412937869411195</v>
      </c>
      <c r="L713" s="82">
        <v>109.4</v>
      </c>
    </row>
    <row r="714" spans="1:12" ht="29.25" customHeight="1">
      <c r="A714" s="79" t="s">
        <v>420</v>
      </c>
      <c r="B714" s="74" t="s">
        <v>1532</v>
      </c>
      <c r="C714" s="80">
        <v>32</v>
      </c>
      <c r="D714" s="80">
        <v>0</v>
      </c>
      <c r="E714" s="81">
        <f t="shared" si="64"/>
        <v>39.520000000000003</v>
      </c>
      <c r="F714" s="81">
        <v>123.5</v>
      </c>
      <c r="G714" s="81">
        <f t="shared" si="65"/>
        <v>43.472000000000008</v>
      </c>
      <c r="H714" s="82">
        <v>110</v>
      </c>
      <c r="I714" s="81">
        <f t="shared" si="66"/>
        <v>47.819200000000009</v>
      </c>
      <c r="J714" s="82">
        <v>110</v>
      </c>
      <c r="K714" s="81">
        <f t="shared" si="67"/>
        <v>51.83601280000002</v>
      </c>
      <c r="L714" s="82">
        <v>108.4</v>
      </c>
    </row>
    <row r="715" spans="1:12" ht="44.25" customHeight="1">
      <c r="A715" s="79" t="s">
        <v>185</v>
      </c>
      <c r="B715" s="74" t="s">
        <v>1532</v>
      </c>
      <c r="C715" s="80">
        <v>1417</v>
      </c>
      <c r="D715" s="80">
        <v>107.9</v>
      </c>
      <c r="E715" s="81">
        <f t="shared" si="64"/>
        <v>1735.825</v>
      </c>
      <c r="F715" s="81">
        <v>122.5</v>
      </c>
      <c r="G715" s="81">
        <f t="shared" si="65"/>
        <v>1918.0866250000001</v>
      </c>
      <c r="H715" s="82">
        <v>110.5</v>
      </c>
      <c r="I715" s="81">
        <f t="shared" si="66"/>
        <v>2119.4857206250003</v>
      </c>
      <c r="J715" s="82">
        <v>110.5</v>
      </c>
      <c r="K715" s="81">
        <f t="shared" si="67"/>
        <v>2299.6420068781254</v>
      </c>
      <c r="L715" s="82">
        <v>108.5</v>
      </c>
    </row>
    <row r="716" spans="1:12" ht="43.5" customHeight="1">
      <c r="A716" s="79" t="s">
        <v>191</v>
      </c>
      <c r="B716" s="74" t="s">
        <v>1532</v>
      </c>
      <c r="C716" s="80">
        <v>8035.52</v>
      </c>
      <c r="D716" s="80">
        <v>100.8</v>
      </c>
      <c r="E716" s="81">
        <f t="shared" si="64"/>
        <v>10132.790720000001</v>
      </c>
      <c r="F716" s="81">
        <v>126.1</v>
      </c>
      <c r="G716" s="81">
        <f t="shared" si="65"/>
        <v>11115.67141984</v>
      </c>
      <c r="H716" s="82">
        <v>109.7</v>
      </c>
      <c r="I716" s="81">
        <f t="shared" si="66"/>
        <v>12193.891547564481</v>
      </c>
      <c r="J716" s="82">
        <v>109.7</v>
      </c>
      <c r="K716" s="81">
        <f t="shared" si="67"/>
        <v>13401.086810773364</v>
      </c>
      <c r="L716" s="82">
        <v>109.9</v>
      </c>
    </row>
    <row r="717" spans="1:12" ht="43.5" customHeight="1">
      <c r="A717" s="79" t="s">
        <v>188</v>
      </c>
      <c r="B717" s="74" t="s">
        <v>1532</v>
      </c>
      <c r="C717" s="80">
        <v>3693</v>
      </c>
      <c r="D717" s="80">
        <v>125.6</v>
      </c>
      <c r="E717" s="81">
        <f t="shared" si="64"/>
        <v>4597.7849999999999</v>
      </c>
      <c r="F717" s="81">
        <v>124.5</v>
      </c>
      <c r="G717" s="81">
        <f t="shared" si="65"/>
        <v>5006.9878650000001</v>
      </c>
      <c r="H717" s="82">
        <v>108.9</v>
      </c>
      <c r="I717" s="81">
        <f t="shared" si="66"/>
        <v>5452.6097849850012</v>
      </c>
      <c r="J717" s="82">
        <v>108.9</v>
      </c>
      <c r="K717" s="81">
        <f t="shared" si="67"/>
        <v>5981.5129341285465</v>
      </c>
      <c r="L717" s="82">
        <v>109.7</v>
      </c>
    </row>
    <row r="718" spans="1:12" ht="18" customHeight="1">
      <c r="A718" s="79" t="s">
        <v>491</v>
      </c>
      <c r="B718" s="74" t="s">
        <v>1532</v>
      </c>
      <c r="C718" s="80">
        <v>170.8</v>
      </c>
      <c r="D718" s="80">
        <v>94.7</v>
      </c>
      <c r="E718" s="81">
        <f t="shared" si="64"/>
        <v>210.59639999999999</v>
      </c>
      <c r="F718" s="81">
        <v>123.3</v>
      </c>
      <c r="G718" s="81">
        <f t="shared" si="65"/>
        <v>228.70769039999999</v>
      </c>
      <c r="H718" s="82">
        <v>108.6</v>
      </c>
      <c r="I718" s="81">
        <f t="shared" si="66"/>
        <v>248.37655177439996</v>
      </c>
      <c r="J718" s="82">
        <v>108.6</v>
      </c>
      <c r="K718" s="81">
        <f t="shared" si="67"/>
        <v>270.48206488232159</v>
      </c>
      <c r="L718" s="82">
        <v>108.9</v>
      </c>
    </row>
    <row r="719" spans="1:12" ht="18" customHeight="1">
      <c r="A719" s="79" t="s">
        <v>369</v>
      </c>
      <c r="B719" s="74" t="s">
        <v>1532</v>
      </c>
      <c r="C719" s="80">
        <v>54.3</v>
      </c>
      <c r="D719" s="80">
        <v>84.7</v>
      </c>
      <c r="E719" s="81">
        <f t="shared" si="64"/>
        <v>68.255099999999999</v>
      </c>
      <c r="F719" s="81">
        <v>125.7</v>
      </c>
      <c r="G719" s="81">
        <f t="shared" si="65"/>
        <v>74.671079399999996</v>
      </c>
      <c r="H719" s="82">
        <v>109.4</v>
      </c>
      <c r="I719" s="81">
        <f t="shared" si="66"/>
        <v>81.690160863599999</v>
      </c>
      <c r="J719" s="82">
        <v>109.4</v>
      </c>
      <c r="K719" s="81">
        <f t="shared" si="67"/>
        <v>88.715514697869608</v>
      </c>
      <c r="L719" s="82">
        <v>108.6</v>
      </c>
    </row>
    <row r="720" spans="1:12" ht="18" customHeight="1">
      <c r="A720" s="79" t="s">
        <v>421</v>
      </c>
      <c r="B720" s="74" t="s">
        <v>1532</v>
      </c>
      <c r="C720" s="80">
        <v>66.55</v>
      </c>
      <c r="D720" s="80">
        <v>0</v>
      </c>
      <c r="E720" s="81">
        <f t="shared" si="64"/>
        <v>83.387150000000005</v>
      </c>
      <c r="F720" s="81">
        <v>125.3</v>
      </c>
      <c r="G720" s="81">
        <f t="shared" si="65"/>
        <v>91.725865000000013</v>
      </c>
      <c r="H720" s="82">
        <v>110</v>
      </c>
      <c r="I720" s="81">
        <f t="shared" si="66"/>
        <v>100.89845150000001</v>
      </c>
      <c r="J720" s="82">
        <v>110</v>
      </c>
      <c r="K720" s="81">
        <f t="shared" si="67"/>
        <v>110.382905941</v>
      </c>
      <c r="L720" s="82">
        <v>109.4</v>
      </c>
    </row>
    <row r="721" spans="1:12" ht="18" customHeight="1">
      <c r="A721" s="79" t="s">
        <v>205</v>
      </c>
      <c r="B721" s="74" t="s">
        <v>1532</v>
      </c>
      <c r="C721" s="80">
        <v>10.8</v>
      </c>
      <c r="D721" s="80">
        <v>1542.9</v>
      </c>
      <c r="E721" s="81">
        <f t="shared" si="64"/>
        <v>13.575600000000001</v>
      </c>
      <c r="F721" s="81">
        <v>125.7</v>
      </c>
      <c r="G721" s="81">
        <f t="shared" si="65"/>
        <v>14.743101599999999</v>
      </c>
      <c r="H721" s="82">
        <v>108.6</v>
      </c>
      <c r="I721" s="81">
        <f t="shared" si="66"/>
        <v>16.291127268</v>
      </c>
      <c r="J721" s="82">
        <v>110.5</v>
      </c>
      <c r="K721" s="81">
        <f t="shared" si="67"/>
        <v>17.741037594851999</v>
      </c>
      <c r="L721" s="82">
        <v>108.9</v>
      </c>
    </row>
    <row r="722" spans="1:12" ht="18" customHeight="1">
      <c r="A722" s="79" t="s">
        <v>209</v>
      </c>
      <c r="B722" s="74" t="s">
        <v>1532</v>
      </c>
      <c r="C722" s="80">
        <v>21.7</v>
      </c>
      <c r="D722" s="80">
        <v>80.900000000000006</v>
      </c>
      <c r="E722" s="81">
        <f t="shared" si="64"/>
        <v>27.190099999999997</v>
      </c>
      <c r="F722" s="81">
        <v>125.3</v>
      </c>
      <c r="G722" s="81">
        <f t="shared" si="65"/>
        <v>29.7459694</v>
      </c>
      <c r="H722" s="82">
        <v>109.4</v>
      </c>
      <c r="I722" s="81">
        <f t="shared" si="66"/>
        <v>32.720566339999998</v>
      </c>
      <c r="J722" s="82">
        <v>110</v>
      </c>
      <c r="K722" s="81">
        <f t="shared" si="67"/>
        <v>35.534535045239998</v>
      </c>
      <c r="L722" s="82">
        <v>108.6</v>
      </c>
    </row>
    <row r="723" spans="1:12" ht="30" customHeight="1">
      <c r="A723" s="79" t="s">
        <v>322</v>
      </c>
      <c r="B723" s="74" t="s">
        <v>1532</v>
      </c>
      <c r="C723" s="80">
        <v>39</v>
      </c>
      <c r="D723" s="80">
        <v>0</v>
      </c>
      <c r="E723" s="81">
        <f t="shared" si="64"/>
        <v>48.75</v>
      </c>
      <c r="F723" s="81">
        <v>125</v>
      </c>
      <c r="G723" s="81">
        <f t="shared" si="65"/>
        <v>53.625</v>
      </c>
      <c r="H723" s="82">
        <v>110</v>
      </c>
      <c r="I723" s="81">
        <f t="shared" si="66"/>
        <v>59.255625000000002</v>
      </c>
      <c r="J723" s="82">
        <v>110.5</v>
      </c>
      <c r="K723" s="81">
        <f t="shared" si="67"/>
        <v>64.825653750000001</v>
      </c>
      <c r="L723" s="82">
        <v>109.4</v>
      </c>
    </row>
    <row r="724" spans="1:12" ht="18" customHeight="1">
      <c r="A724" s="79" t="s">
        <v>334</v>
      </c>
      <c r="B724" s="74" t="s">
        <v>1532</v>
      </c>
      <c r="C724" s="80">
        <v>6.58</v>
      </c>
      <c r="D724" s="80">
        <v>84.8</v>
      </c>
      <c r="E724" s="81">
        <f t="shared" si="64"/>
        <v>8.1986799999999995</v>
      </c>
      <c r="F724" s="81">
        <v>124.6</v>
      </c>
      <c r="G724" s="81">
        <f t="shared" si="65"/>
        <v>9.0595413999999987</v>
      </c>
      <c r="H724" s="82">
        <v>110.5</v>
      </c>
      <c r="I724" s="81">
        <f t="shared" si="66"/>
        <v>9.938316915799998</v>
      </c>
      <c r="J724" s="82">
        <v>109.7</v>
      </c>
      <c r="K724" s="81">
        <f t="shared" si="67"/>
        <v>10.932148607379997</v>
      </c>
      <c r="L724" s="82">
        <v>110</v>
      </c>
    </row>
    <row r="725" spans="1:12" ht="18" customHeight="1">
      <c r="A725" s="73" t="s">
        <v>1852</v>
      </c>
      <c r="B725" s="74" t="s">
        <v>1532</v>
      </c>
      <c r="C725" s="75">
        <v>137.01</v>
      </c>
      <c r="D725" s="75">
        <v>94.8</v>
      </c>
      <c r="E725" s="76">
        <f>SUM(E726:E728)</f>
        <v>168.25048000000001</v>
      </c>
      <c r="F725" s="76">
        <f>E725/C725*100</f>
        <v>122.80160572221008</v>
      </c>
      <c r="G725" s="76">
        <f>SUM(G726:G728)</f>
        <v>183.17844078000002</v>
      </c>
      <c r="H725" s="78">
        <f>G725/E725*100</f>
        <v>108.87246252135508</v>
      </c>
      <c r="I725" s="76">
        <f>SUM(I726:I728)</f>
        <v>199.10463916032</v>
      </c>
      <c r="J725" s="78">
        <f>I725/G725*100</f>
        <v>108.69436289145381</v>
      </c>
      <c r="K725" s="76">
        <f>SUM(K726:K728)</f>
        <v>218.2590345018215</v>
      </c>
      <c r="L725" s="78">
        <f>K725/I725*100</f>
        <v>109.620265716701</v>
      </c>
    </row>
    <row r="726" spans="1:12" ht="18" customHeight="1">
      <c r="A726" s="79" t="s">
        <v>355</v>
      </c>
      <c r="B726" s="74" t="s">
        <v>1532</v>
      </c>
      <c r="C726" s="80">
        <v>124.74</v>
      </c>
      <c r="D726" s="80">
        <v>101.1</v>
      </c>
      <c r="E726" s="81">
        <f t="shared" si="64"/>
        <v>152.8065</v>
      </c>
      <c r="F726" s="81">
        <v>122.5</v>
      </c>
      <c r="G726" s="81">
        <f t="shared" si="65"/>
        <v>166.40627850000001</v>
      </c>
      <c r="H726" s="82">
        <v>108.9</v>
      </c>
      <c r="I726" s="81">
        <f t="shared" si="66"/>
        <v>180.71721845100001</v>
      </c>
      <c r="J726" s="82">
        <v>108.6</v>
      </c>
      <c r="K726" s="81">
        <f t="shared" si="67"/>
        <v>198.24678864074701</v>
      </c>
      <c r="L726" s="82">
        <v>109.7</v>
      </c>
    </row>
    <row r="727" spans="1:12" ht="18" customHeight="1">
      <c r="A727" s="79" t="s">
        <v>293</v>
      </c>
      <c r="B727" s="74" t="s">
        <v>1532</v>
      </c>
      <c r="C727" s="80">
        <v>9.68</v>
      </c>
      <c r="D727" s="80">
        <v>83.4</v>
      </c>
      <c r="E727" s="81">
        <f t="shared" si="64"/>
        <v>12.206479999999999</v>
      </c>
      <c r="F727" s="81">
        <v>126.1</v>
      </c>
      <c r="G727" s="81">
        <f t="shared" si="65"/>
        <v>13.256237279999999</v>
      </c>
      <c r="H727" s="82">
        <v>108.6</v>
      </c>
      <c r="I727" s="81">
        <f t="shared" si="66"/>
        <v>14.502323584319999</v>
      </c>
      <c r="J727" s="82">
        <v>109.4</v>
      </c>
      <c r="K727" s="81">
        <f t="shared" si="67"/>
        <v>15.793030383324481</v>
      </c>
      <c r="L727" s="82">
        <v>108.9</v>
      </c>
    </row>
    <row r="728" spans="1:12" ht="30" customHeight="1">
      <c r="A728" s="79" t="s">
        <v>338</v>
      </c>
      <c r="B728" s="74" t="s">
        <v>1532</v>
      </c>
      <c r="C728" s="80">
        <v>2.59</v>
      </c>
      <c r="D728" s="80">
        <v>27.4</v>
      </c>
      <c r="E728" s="81">
        <f t="shared" si="64"/>
        <v>3.2374999999999998</v>
      </c>
      <c r="F728" s="81">
        <v>125</v>
      </c>
      <c r="G728" s="81">
        <f t="shared" si="65"/>
        <v>3.5159249999999997</v>
      </c>
      <c r="H728" s="82">
        <v>108.6</v>
      </c>
      <c r="I728" s="81">
        <f t="shared" si="66"/>
        <v>3.8850971249999997</v>
      </c>
      <c r="J728" s="82">
        <v>110.5</v>
      </c>
      <c r="K728" s="81">
        <f t="shared" si="67"/>
        <v>4.2192154777499997</v>
      </c>
      <c r="L728" s="82">
        <v>108.6</v>
      </c>
    </row>
    <row r="729" spans="1:12" ht="43.5" customHeight="1">
      <c r="A729" s="73" t="s">
        <v>1628</v>
      </c>
      <c r="B729" s="74" t="s">
        <v>1532</v>
      </c>
      <c r="C729" s="75">
        <v>5820.9699999999993</v>
      </c>
      <c r="D729" s="75">
        <v>101.6</v>
      </c>
      <c r="E729" s="76">
        <f>SUM(E730:E834)</f>
        <v>7222.026640000001</v>
      </c>
      <c r="F729" s="76">
        <f>E729/C729*100</f>
        <v>124.06912662322607</v>
      </c>
      <c r="G729" s="76">
        <f>SUM(G730:G834)</f>
        <v>7908.7793632999974</v>
      </c>
      <c r="H729" s="78">
        <f>G729/E729*100</f>
        <v>109.50914137447707</v>
      </c>
      <c r="I729" s="76">
        <f>SUM(I730:I834)</f>
        <v>8663.5727830747692</v>
      </c>
      <c r="J729" s="78">
        <f>I729/G729*100</f>
        <v>109.54374101365534</v>
      </c>
      <c r="K729" s="76">
        <f>SUM(K730:K834)</f>
        <v>9476.3732406322997</v>
      </c>
      <c r="L729" s="78">
        <f>K729/I729*100</f>
        <v>109.38181600026982</v>
      </c>
    </row>
    <row r="730" spans="1:12" ht="30" customHeight="1">
      <c r="A730" s="79" t="s">
        <v>427</v>
      </c>
      <c r="B730" s="74" t="s">
        <v>1532</v>
      </c>
      <c r="C730" s="80">
        <v>12.78</v>
      </c>
      <c r="D730" s="80">
        <v>94.2</v>
      </c>
      <c r="E730" s="81">
        <f t="shared" ref="E730:E793" si="68">C730*F730/100</f>
        <v>15.783299999999999</v>
      </c>
      <c r="F730" s="81">
        <v>123.5</v>
      </c>
      <c r="G730" s="81">
        <f t="shared" ref="G730:G793" si="69">E730*H730/100</f>
        <v>17.361629999999998</v>
      </c>
      <c r="H730" s="82">
        <v>110</v>
      </c>
      <c r="I730" s="81">
        <f t="shared" ref="I730:I793" si="70">G730*J730/100</f>
        <v>19.097792999999996</v>
      </c>
      <c r="J730" s="82">
        <v>110</v>
      </c>
      <c r="K730" s="81">
        <f t="shared" ref="K730:K793" si="71">I730*L730/100</f>
        <v>20.702007611999999</v>
      </c>
      <c r="L730" s="82">
        <v>108.4</v>
      </c>
    </row>
    <row r="731" spans="1:12" ht="29.25" customHeight="1">
      <c r="A731" s="79" t="s">
        <v>351</v>
      </c>
      <c r="B731" s="74" t="s">
        <v>1532</v>
      </c>
      <c r="C731" s="80">
        <v>25.28</v>
      </c>
      <c r="D731" s="80">
        <v>135.4</v>
      </c>
      <c r="E731" s="81">
        <f t="shared" si="68"/>
        <v>30.968000000000004</v>
      </c>
      <c r="F731" s="81">
        <v>122.5</v>
      </c>
      <c r="G731" s="81">
        <f t="shared" si="69"/>
        <v>34.219640000000005</v>
      </c>
      <c r="H731" s="82">
        <v>110.5</v>
      </c>
      <c r="I731" s="81">
        <f t="shared" si="70"/>
        <v>37.812702200000011</v>
      </c>
      <c r="J731" s="82">
        <v>110.5</v>
      </c>
      <c r="K731" s="81">
        <f t="shared" si="71"/>
        <v>41.026781887000013</v>
      </c>
      <c r="L731" s="82">
        <v>108.5</v>
      </c>
    </row>
    <row r="732" spans="1:12" ht="18" customHeight="1">
      <c r="A732" s="79" t="s">
        <v>418</v>
      </c>
      <c r="B732" s="74" t="s">
        <v>1532</v>
      </c>
      <c r="C732" s="80">
        <v>14.86</v>
      </c>
      <c r="D732" s="80">
        <v>76.5</v>
      </c>
      <c r="E732" s="81">
        <f t="shared" si="68"/>
        <v>18.738459999999996</v>
      </c>
      <c r="F732" s="81">
        <v>126.1</v>
      </c>
      <c r="G732" s="81">
        <f t="shared" si="69"/>
        <v>20.556090619999996</v>
      </c>
      <c r="H732" s="82">
        <v>109.7</v>
      </c>
      <c r="I732" s="81">
        <f t="shared" si="70"/>
        <v>22.550031410139994</v>
      </c>
      <c r="J732" s="82">
        <v>109.7</v>
      </c>
      <c r="K732" s="81">
        <f t="shared" si="71"/>
        <v>24.782484519743853</v>
      </c>
      <c r="L732" s="82">
        <v>109.9</v>
      </c>
    </row>
    <row r="733" spans="1:12" ht="18" customHeight="1">
      <c r="A733" s="79" t="s">
        <v>237</v>
      </c>
      <c r="B733" s="74" t="s">
        <v>1532</v>
      </c>
      <c r="C733" s="80">
        <v>42.8</v>
      </c>
      <c r="D733" s="80">
        <v>188.5</v>
      </c>
      <c r="E733" s="81">
        <f t="shared" si="68"/>
        <v>53.285999999999994</v>
      </c>
      <c r="F733" s="81">
        <v>124.5</v>
      </c>
      <c r="G733" s="81">
        <f t="shared" si="69"/>
        <v>58.028453999999989</v>
      </c>
      <c r="H733" s="82">
        <v>108.9</v>
      </c>
      <c r="I733" s="81">
        <f t="shared" si="70"/>
        <v>63.192986405999989</v>
      </c>
      <c r="J733" s="82">
        <v>108.9</v>
      </c>
      <c r="K733" s="81">
        <f t="shared" si="71"/>
        <v>69.322706087381988</v>
      </c>
      <c r="L733" s="82">
        <v>109.7</v>
      </c>
    </row>
    <row r="734" spans="1:12" ht="30" customHeight="1">
      <c r="A734" s="79" t="s">
        <v>406</v>
      </c>
      <c r="B734" s="74" t="s">
        <v>1532</v>
      </c>
      <c r="C734" s="80">
        <v>13.75</v>
      </c>
      <c r="D734" s="80">
        <v>134.80000000000001</v>
      </c>
      <c r="E734" s="81">
        <f t="shared" si="68"/>
        <v>16.953749999999999</v>
      </c>
      <c r="F734" s="81">
        <v>123.3</v>
      </c>
      <c r="G734" s="81">
        <f t="shared" si="69"/>
        <v>18.411772499999998</v>
      </c>
      <c r="H734" s="82">
        <v>108.6</v>
      </c>
      <c r="I734" s="81">
        <f t="shared" si="70"/>
        <v>19.995184934999997</v>
      </c>
      <c r="J734" s="82">
        <v>108.6</v>
      </c>
      <c r="K734" s="81">
        <f t="shared" si="71"/>
        <v>21.774756394214997</v>
      </c>
      <c r="L734" s="82">
        <v>108.9</v>
      </c>
    </row>
    <row r="735" spans="1:12" ht="30" customHeight="1">
      <c r="A735" s="79" t="s">
        <v>423</v>
      </c>
      <c r="B735" s="74" t="s">
        <v>1532</v>
      </c>
      <c r="C735" s="80">
        <v>27.6</v>
      </c>
      <c r="D735" s="80">
        <v>143.30000000000001</v>
      </c>
      <c r="E735" s="81">
        <f t="shared" si="68"/>
        <v>34.693200000000004</v>
      </c>
      <c r="F735" s="81">
        <v>125.7</v>
      </c>
      <c r="G735" s="81">
        <f t="shared" si="69"/>
        <v>37.954360800000011</v>
      </c>
      <c r="H735" s="82">
        <v>109.4</v>
      </c>
      <c r="I735" s="81">
        <f t="shared" si="70"/>
        <v>41.522070715200016</v>
      </c>
      <c r="J735" s="82">
        <v>109.4</v>
      </c>
      <c r="K735" s="81">
        <f t="shared" si="71"/>
        <v>45.092968796707218</v>
      </c>
      <c r="L735" s="82">
        <v>108.6</v>
      </c>
    </row>
    <row r="736" spans="1:12" ht="18" customHeight="1">
      <c r="A736" s="79" t="s">
        <v>409</v>
      </c>
      <c r="B736" s="74" t="s">
        <v>1532</v>
      </c>
      <c r="C736" s="80">
        <v>9.32</v>
      </c>
      <c r="D736" s="80">
        <v>151.30000000000001</v>
      </c>
      <c r="E736" s="81">
        <f t="shared" si="68"/>
        <v>11.677960000000001</v>
      </c>
      <c r="F736" s="81">
        <v>125.3</v>
      </c>
      <c r="G736" s="81">
        <f t="shared" si="69"/>
        <v>12.845756000000002</v>
      </c>
      <c r="H736" s="82">
        <v>110</v>
      </c>
      <c r="I736" s="81">
        <f t="shared" si="70"/>
        <v>14.130331600000002</v>
      </c>
      <c r="J736" s="82">
        <v>110</v>
      </c>
      <c r="K736" s="81">
        <f t="shared" si="71"/>
        <v>15.458582770400003</v>
      </c>
      <c r="L736" s="82">
        <v>109.4</v>
      </c>
    </row>
    <row r="737" spans="1:12" ht="43.5" customHeight="1">
      <c r="A737" s="79" t="s">
        <v>184</v>
      </c>
      <c r="B737" s="74" t="s">
        <v>1532</v>
      </c>
      <c r="C737" s="80">
        <v>261</v>
      </c>
      <c r="D737" s="80">
        <v>83.1</v>
      </c>
      <c r="E737" s="81">
        <f t="shared" si="68"/>
        <v>327.03300000000002</v>
      </c>
      <c r="F737" s="81">
        <v>125.3</v>
      </c>
      <c r="G737" s="81">
        <f t="shared" si="69"/>
        <v>357.77410200000008</v>
      </c>
      <c r="H737" s="82">
        <v>109.4</v>
      </c>
      <c r="I737" s="81">
        <f t="shared" si="70"/>
        <v>393.55151220000005</v>
      </c>
      <c r="J737" s="82">
        <v>110</v>
      </c>
      <c r="K737" s="81">
        <f t="shared" si="71"/>
        <v>427.39694224919998</v>
      </c>
      <c r="L737" s="82">
        <v>108.6</v>
      </c>
    </row>
    <row r="738" spans="1:12" ht="30" customHeight="1">
      <c r="A738" s="79" t="s">
        <v>478</v>
      </c>
      <c r="B738" s="74" t="s">
        <v>1532</v>
      </c>
      <c r="C738" s="80">
        <v>20.38</v>
      </c>
      <c r="D738" s="80">
        <v>84.2</v>
      </c>
      <c r="E738" s="81">
        <f t="shared" si="68"/>
        <v>25.475000000000001</v>
      </c>
      <c r="F738" s="81">
        <v>125</v>
      </c>
      <c r="G738" s="81">
        <f t="shared" si="69"/>
        <v>28.022500000000001</v>
      </c>
      <c r="H738" s="82">
        <v>110</v>
      </c>
      <c r="I738" s="81">
        <f t="shared" si="70"/>
        <v>30.964862499999999</v>
      </c>
      <c r="J738" s="82">
        <v>110.5</v>
      </c>
      <c r="K738" s="81">
        <f t="shared" si="71"/>
        <v>33.875559575000004</v>
      </c>
      <c r="L738" s="82">
        <v>109.4</v>
      </c>
    </row>
    <row r="739" spans="1:12" ht="43.5" customHeight="1">
      <c r="A739" s="79" t="s">
        <v>178</v>
      </c>
      <c r="B739" s="74" t="s">
        <v>1532</v>
      </c>
      <c r="C739" s="80">
        <v>67.099999999999994</v>
      </c>
      <c r="D739" s="80">
        <v>90.7</v>
      </c>
      <c r="E739" s="81">
        <f t="shared" si="68"/>
        <v>83.606599999999986</v>
      </c>
      <c r="F739" s="81">
        <v>124.6</v>
      </c>
      <c r="G739" s="81">
        <f t="shared" si="69"/>
        <v>92.38529299999999</v>
      </c>
      <c r="H739" s="82">
        <v>110.5</v>
      </c>
      <c r="I739" s="81">
        <f t="shared" si="70"/>
        <v>101.34666642099999</v>
      </c>
      <c r="J739" s="82">
        <v>109.7</v>
      </c>
      <c r="K739" s="81">
        <f t="shared" si="71"/>
        <v>111.4813330631</v>
      </c>
      <c r="L739" s="82">
        <v>110</v>
      </c>
    </row>
    <row r="740" spans="1:12" ht="43.5" customHeight="1">
      <c r="A740" s="79" t="s">
        <v>187</v>
      </c>
      <c r="B740" s="74" t="s">
        <v>1532</v>
      </c>
      <c r="C740" s="80">
        <v>2.1</v>
      </c>
      <c r="D740" s="80">
        <v>0</v>
      </c>
      <c r="E740" s="81">
        <f t="shared" si="68"/>
        <v>2.5935000000000001</v>
      </c>
      <c r="F740" s="81">
        <v>123.5</v>
      </c>
      <c r="G740" s="81">
        <f t="shared" si="69"/>
        <v>2.8450695000000001</v>
      </c>
      <c r="H740" s="82">
        <v>109.7</v>
      </c>
      <c r="I740" s="81">
        <f t="shared" si="70"/>
        <v>3.0982806855000002</v>
      </c>
      <c r="J740" s="82">
        <v>108.9</v>
      </c>
      <c r="K740" s="81">
        <f t="shared" si="71"/>
        <v>3.4236001574775003</v>
      </c>
      <c r="L740" s="82">
        <v>110.5</v>
      </c>
    </row>
    <row r="741" spans="1:12" ht="30" customHeight="1">
      <c r="A741" s="79" t="s">
        <v>346</v>
      </c>
      <c r="B741" s="74" t="s">
        <v>1532</v>
      </c>
      <c r="C741" s="80">
        <v>0.1</v>
      </c>
      <c r="D741" s="80">
        <v>5.4</v>
      </c>
      <c r="E741" s="81">
        <f t="shared" si="68"/>
        <v>0.1225</v>
      </c>
      <c r="F741" s="81">
        <v>122.5</v>
      </c>
      <c r="G741" s="81">
        <f t="shared" si="69"/>
        <v>0.13340250000000001</v>
      </c>
      <c r="H741" s="82">
        <v>108.9</v>
      </c>
      <c r="I741" s="81">
        <f t="shared" si="70"/>
        <v>0.144875115</v>
      </c>
      <c r="J741" s="82">
        <v>108.6</v>
      </c>
      <c r="K741" s="81">
        <f t="shared" si="71"/>
        <v>0.158928001155</v>
      </c>
      <c r="L741" s="82">
        <v>109.7</v>
      </c>
    </row>
    <row r="742" spans="1:12" ht="30" customHeight="1">
      <c r="A742" s="79" t="s">
        <v>197</v>
      </c>
      <c r="B742" s="74" t="s">
        <v>1532</v>
      </c>
      <c r="C742" s="80">
        <v>7.4</v>
      </c>
      <c r="D742" s="80">
        <v>116.7</v>
      </c>
      <c r="E742" s="81">
        <f t="shared" si="68"/>
        <v>9.3314000000000004</v>
      </c>
      <c r="F742" s="81">
        <v>126.1</v>
      </c>
      <c r="G742" s="81">
        <f t="shared" si="69"/>
        <v>10.1339004</v>
      </c>
      <c r="H742" s="82">
        <v>108.6</v>
      </c>
      <c r="I742" s="81">
        <f t="shared" si="70"/>
        <v>11.0864870376</v>
      </c>
      <c r="J742" s="82">
        <v>109.4</v>
      </c>
      <c r="K742" s="81">
        <f t="shared" si="71"/>
        <v>12.073184383946399</v>
      </c>
      <c r="L742" s="82">
        <v>108.9</v>
      </c>
    </row>
    <row r="743" spans="1:12" ht="29.25" customHeight="1">
      <c r="A743" s="79" t="s">
        <v>939</v>
      </c>
      <c r="B743" s="74" t="s">
        <v>1532</v>
      </c>
      <c r="C743" s="80">
        <v>19.309999999999999</v>
      </c>
      <c r="D743" s="80">
        <v>152.30000000000001</v>
      </c>
      <c r="E743" s="81">
        <f t="shared" si="68"/>
        <v>24.137499999999999</v>
      </c>
      <c r="F743" s="81">
        <v>125</v>
      </c>
      <c r="G743" s="81">
        <f t="shared" si="69"/>
        <v>26.213325000000001</v>
      </c>
      <c r="H743" s="82">
        <v>108.6</v>
      </c>
      <c r="I743" s="81">
        <f t="shared" si="70"/>
        <v>28.965724125000001</v>
      </c>
      <c r="J743" s="82">
        <v>110.5</v>
      </c>
      <c r="K743" s="81">
        <f t="shared" si="71"/>
        <v>31.456776399750002</v>
      </c>
      <c r="L743" s="82">
        <v>108.6</v>
      </c>
    </row>
    <row r="744" spans="1:12" ht="30" customHeight="1">
      <c r="A744" s="79" t="s">
        <v>683</v>
      </c>
      <c r="B744" s="74" t="s">
        <v>1532</v>
      </c>
      <c r="C744" s="80">
        <v>10.1</v>
      </c>
      <c r="D744" s="80">
        <v>0</v>
      </c>
      <c r="E744" s="81">
        <f t="shared" si="68"/>
        <v>12.584599999999998</v>
      </c>
      <c r="F744" s="81">
        <v>124.6</v>
      </c>
      <c r="G744" s="81">
        <f t="shared" si="69"/>
        <v>13.7675524</v>
      </c>
      <c r="H744" s="82">
        <v>109.4</v>
      </c>
      <c r="I744" s="81">
        <f t="shared" si="70"/>
        <v>15.1030049828</v>
      </c>
      <c r="J744" s="82">
        <v>109.7</v>
      </c>
      <c r="K744" s="81">
        <f t="shared" si="71"/>
        <v>16.522687451183202</v>
      </c>
      <c r="L744" s="82">
        <v>109.4</v>
      </c>
    </row>
    <row r="745" spans="1:12" ht="30" customHeight="1">
      <c r="A745" s="79" t="s">
        <v>393</v>
      </c>
      <c r="B745" s="74" t="s">
        <v>1532</v>
      </c>
      <c r="C745" s="80">
        <v>5.98</v>
      </c>
      <c r="D745" s="80">
        <v>119.6</v>
      </c>
      <c r="E745" s="81">
        <f t="shared" si="68"/>
        <v>7.3853000000000009</v>
      </c>
      <c r="F745" s="81">
        <v>123.5</v>
      </c>
      <c r="G745" s="81">
        <f t="shared" si="69"/>
        <v>8.1238299999999999</v>
      </c>
      <c r="H745" s="82">
        <v>110</v>
      </c>
      <c r="I745" s="81">
        <f t="shared" si="70"/>
        <v>8.9362130000000004</v>
      </c>
      <c r="J745" s="82">
        <v>110</v>
      </c>
      <c r="K745" s="81">
        <f t="shared" si="71"/>
        <v>9.6868548920000013</v>
      </c>
      <c r="L745" s="82">
        <v>108.4</v>
      </c>
    </row>
    <row r="746" spans="1:12" ht="18" customHeight="1">
      <c r="A746" s="79" t="s">
        <v>450</v>
      </c>
      <c r="B746" s="74" t="s">
        <v>1532</v>
      </c>
      <c r="C746" s="80">
        <v>12</v>
      </c>
      <c r="D746" s="80">
        <v>125.8</v>
      </c>
      <c r="E746" s="81">
        <f t="shared" si="68"/>
        <v>14.7</v>
      </c>
      <c r="F746" s="81">
        <v>122.5</v>
      </c>
      <c r="G746" s="81">
        <f t="shared" si="69"/>
        <v>16.243499999999997</v>
      </c>
      <c r="H746" s="82">
        <v>110.5</v>
      </c>
      <c r="I746" s="81">
        <f t="shared" si="70"/>
        <v>17.949067499999998</v>
      </c>
      <c r="J746" s="82">
        <v>110.5</v>
      </c>
      <c r="K746" s="81">
        <f t="shared" si="71"/>
        <v>19.474738237499999</v>
      </c>
      <c r="L746" s="82">
        <v>108.5</v>
      </c>
    </row>
    <row r="747" spans="1:12" ht="30" customHeight="1">
      <c r="A747" s="79" t="s">
        <v>432</v>
      </c>
      <c r="B747" s="74" t="s">
        <v>1532</v>
      </c>
      <c r="C747" s="80">
        <v>9.75</v>
      </c>
      <c r="D747" s="80">
        <v>54.7</v>
      </c>
      <c r="E747" s="81">
        <f t="shared" si="68"/>
        <v>12.294749999999999</v>
      </c>
      <c r="F747" s="81">
        <v>126.1</v>
      </c>
      <c r="G747" s="81">
        <f t="shared" si="69"/>
        <v>13.487340749999998</v>
      </c>
      <c r="H747" s="82">
        <v>109.7</v>
      </c>
      <c r="I747" s="81">
        <f t="shared" si="70"/>
        <v>14.795612802749996</v>
      </c>
      <c r="J747" s="82">
        <v>109.7</v>
      </c>
      <c r="K747" s="81">
        <f t="shared" si="71"/>
        <v>16.260378470222246</v>
      </c>
      <c r="L747" s="82">
        <v>109.9</v>
      </c>
    </row>
    <row r="748" spans="1:12" ht="43.5" customHeight="1">
      <c r="A748" s="79" t="s">
        <v>180</v>
      </c>
      <c r="B748" s="74" t="s">
        <v>1532</v>
      </c>
      <c r="C748" s="80">
        <v>57</v>
      </c>
      <c r="D748" s="80">
        <v>0</v>
      </c>
      <c r="E748" s="81">
        <f t="shared" si="68"/>
        <v>70.965000000000003</v>
      </c>
      <c r="F748" s="81">
        <v>124.5</v>
      </c>
      <c r="G748" s="81">
        <f t="shared" si="69"/>
        <v>77.280885000000012</v>
      </c>
      <c r="H748" s="82">
        <v>108.9</v>
      </c>
      <c r="I748" s="81">
        <f t="shared" si="70"/>
        <v>84.158883765000013</v>
      </c>
      <c r="J748" s="82">
        <v>108.9</v>
      </c>
      <c r="K748" s="81">
        <f t="shared" si="71"/>
        <v>92.322295490205022</v>
      </c>
      <c r="L748" s="82">
        <v>109.7</v>
      </c>
    </row>
    <row r="749" spans="1:12" ht="30" customHeight="1">
      <c r="A749" s="79" t="s">
        <v>362</v>
      </c>
      <c r="B749" s="74" t="s">
        <v>1532</v>
      </c>
      <c r="C749" s="80">
        <v>12</v>
      </c>
      <c r="D749" s="80">
        <v>84.6</v>
      </c>
      <c r="E749" s="81">
        <f t="shared" si="68"/>
        <v>14.795999999999999</v>
      </c>
      <c r="F749" s="81">
        <v>123.3</v>
      </c>
      <c r="G749" s="81">
        <f t="shared" si="69"/>
        <v>16.068455999999998</v>
      </c>
      <c r="H749" s="82">
        <v>108.6</v>
      </c>
      <c r="I749" s="81">
        <f t="shared" si="70"/>
        <v>17.450343215999997</v>
      </c>
      <c r="J749" s="82">
        <v>108.6</v>
      </c>
      <c r="K749" s="81">
        <f t="shared" si="71"/>
        <v>19.003423762223996</v>
      </c>
      <c r="L749" s="82">
        <v>108.9</v>
      </c>
    </row>
    <row r="750" spans="1:12" ht="18" customHeight="1">
      <c r="A750" s="79" t="s">
        <v>438</v>
      </c>
      <c r="B750" s="74" t="s">
        <v>1532</v>
      </c>
      <c r="C750" s="80">
        <v>23.08</v>
      </c>
      <c r="D750" s="80">
        <v>0</v>
      </c>
      <c r="E750" s="81">
        <f t="shared" si="68"/>
        <v>29.011559999999999</v>
      </c>
      <c r="F750" s="81">
        <v>125.7</v>
      </c>
      <c r="G750" s="81">
        <f t="shared" si="69"/>
        <v>31.738646640000002</v>
      </c>
      <c r="H750" s="82">
        <v>109.4</v>
      </c>
      <c r="I750" s="81">
        <f t="shared" si="70"/>
        <v>34.722079424160007</v>
      </c>
      <c r="J750" s="82">
        <v>109.4</v>
      </c>
      <c r="K750" s="81">
        <f t="shared" si="71"/>
        <v>37.708178254637765</v>
      </c>
      <c r="L750" s="82">
        <v>108.6</v>
      </c>
    </row>
    <row r="751" spans="1:12" ht="30" customHeight="1">
      <c r="A751" s="79" t="s">
        <v>451</v>
      </c>
      <c r="B751" s="74" t="s">
        <v>1532</v>
      </c>
      <c r="C751" s="80">
        <v>16</v>
      </c>
      <c r="D751" s="80">
        <v>101.3</v>
      </c>
      <c r="E751" s="81">
        <f t="shared" si="68"/>
        <v>20.047999999999998</v>
      </c>
      <c r="F751" s="81">
        <v>125.3</v>
      </c>
      <c r="G751" s="81">
        <f t="shared" si="69"/>
        <v>22.052799999999998</v>
      </c>
      <c r="H751" s="82">
        <v>110</v>
      </c>
      <c r="I751" s="81">
        <f t="shared" si="70"/>
        <v>24.258079999999996</v>
      </c>
      <c r="J751" s="82">
        <v>110</v>
      </c>
      <c r="K751" s="81">
        <f t="shared" si="71"/>
        <v>26.538339519999994</v>
      </c>
      <c r="L751" s="82">
        <v>109.4</v>
      </c>
    </row>
    <row r="752" spans="1:12" ht="18" customHeight="1">
      <c r="A752" s="79" t="s">
        <v>631</v>
      </c>
      <c r="B752" s="74" t="s">
        <v>1532</v>
      </c>
      <c r="C752" s="80">
        <v>69.94</v>
      </c>
      <c r="D752" s="80">
        <v>100.2</v>
      </c>
      <c r="E752" s="81">
        <f t="shared" si="68"/>
        <v>87.914580000000001</v>
      </c>
      <c r="F752" s="81">
        <v>125.7</v>
      </c>
      <c r="G752" s="81">
        <f t="shared" si="69"/>
        <v>95.47523387999999</v>
      </c>
      <c r="H752" s="82">
        <v>108.6</v>
      </c>
      <c r="I752" s="81">
        <f t="shared" si="70"/>
        <v>105.50013343739998</v>
      </c>
      <c r="J752" s="82">
        <v>110.5</v>
      </c>
      <c r="K752" s="81">
        <f t="shared" si="71"/>
        <v>114.88964531332859</v>
      </c>
      <c r="L752" s="82">
        <v>108.9</v>
      </c>
    </row>
    <row r="753" spans="1:12" ht="18" customHeight="1">
      <c r="A753" s="79" t="s">
        <v>208</v>
      </c>
      <c r="B753" s="74" t="s">
        <v>1532</v>
      </c>
      <c r="C753" s="80">
        <v>12.65</v>
      </c>
      <c r="D753" s="80">
        <v>30.1</v>
      </c>
      <c r="E753" s="81">
        <f t="shared" si="68"/>
        <v>15.85045</v>
      </c>
      <c r="F753" s="81">
        <v>125.3</v>
      </c>
      <c r="G753" s="81">
        <f t="shared" si="69"/>
        <v>17.340392300000001</v>
      </c>
      <c r="H753" s="82">
        <v>109.4</v>
      </c>
      <c r="I753" s="81">
        <f t="shared" si="70"/>
        <v>19.074431530000002</v>
      </c>
      <c r="J753" s="82">
        <v>110</v>
      </c>
      <c r="K753" s="81">
        <f t="shared" si="71"/>
        <v>20.714832641580003</v>
      </c>
      <c r="L753" s="82">
        <v>108.6</v>
      </c>
    </row>
    <row r="754" spans="1:12" ht="18" customHeight="1">
      <c r="A754" s="79" t="s">
        <v>329</v>
      </c>
      <c r="B754" s="74" t="s">
        <v>1532</v>
      </c>
      <c r="C754" s="80">
        <v>10.99</v>
      </c>
      <c r="D754" s="80">
        <v>607.20000000000005</v>
      </c>
      <c r="E754" s="81">
        <f t="shared" si="68"/>
        <v>13.737500000000001</v>
      </c>
      <c r="F754" s="81">
        <v>125</v>
      </c>
      <c r="G754" s="81">
        <f t="shared" si="69"/>
        <v>15.11125</v>
      </c>
      <c r="H754" s="82">
        <v>110</v>
      </c>
      <c r="I754" s="81">
        <f t="shared" si="70"/>
        <v>16.69793125</v>
      </c>
      <c r="J754" s="82">
        <v>110.5</v>
      </c>
      <c r="K754" s="81">
        <f t="shared" si="71"/>
        <v>18.267536787499999</v>
      </c>
      <c r="L754" s="82">
        <v>109.4</v>
      </c>
    </row>
    <row r="755" spans="1:12" ht="29.25" customHeight="1">
      <c r="A755" s="79" t="s">
        <v>442</v>
      </c>
      <c r="B755" s="74" t="s">
        <v>1532</v>
      </c>
      <c r="C755" s="80">
        <v>20.37</v>
      </c>
      <c r="D755" s="80">
        <v>101.6</v>
      </c>
      <c r="E755" s="81">
        <f t="shared" si="68"/>
        <v>25.381019999999999</v>
      </c>
      <c r="F755" s="81">
        <v>124.6</v>
      </c>
      <c r="G755" s="81">
        <f t="shared" si="69"/>
        <v>28.0460271</v>
      </c>
      <c r="H755" s="82">
        <v>110.5</v>
      </c>
      <c r="I755" s="81">
        <f t="shared" si="70"/>
        <v>30.766491728700004</v>
      </c>
      <c r="J755" s="82">
        <v>109.7</v>
      </c>
      <c r="K755" s="81">
        <f t="shared" si="71"/>
        <v>33.843140901570003</v>
      </c>
      <c r="L755" s="82">
        <v>110</v>
      </c>
    </row>
    <row r="756" spans="1:12" ht="30" customHeight="1">
      <c r="A756" s="79" t="s">
        <v>397</v>
      </c>
      <c r="B756" s="74" t="s">
        <v>1532</v>
      </c>
      <c r="C756" s="80">
        <v>7</v>
      </c>
      <c r="D756" s="80">
        <v>102.9</v>
      </c>
      <c r="E756" s="81">
        <f t="shared" si="68"/>
        <v>8.6449999999999996</v>
      </c>
      <c r="F756" s="81">
        <v>123.5</v>
      </c>
      <c r="G756" s="81">
        <f t="shared" si="69"/>
        <v>9.4835650000000005</v>
      </c>
      <c r="H756" s="82">
        <v>109.7</v>
      </c>
      <c r="I756" s="81">
        <f t="shared" si="70"/>
        <v>10.327602285000001</v>
      </c>
      <c r="J756" s="82">
        <v>108.9</v>
      </c>
      <c r="K756" s="81">
        <f t="shared" si="71"/>
        <v>11.412000524925002</v>
      </c>
      <c r="L756" s="82">
        <v>110.5</v>
      </c>
    </row>
    <row r="757" spans="1:12" ht="43.5" customHeight="1">
      <c r="A757" s="79" t="s">
        <v>193</v>
      </c>
      <c r="B757" s="74" t="s">
        <v>1532</v>
      </c>
      <c r="C757" s="80">
        <v>1225</v>
      </c>
      <c r="D757" s="80">
        <v>78.3</v>
      </c>
      <c r="E757" s="81">
        <f t="shared" si="68"/>
        <v>1500.625</v>
      </c>
      <c r="F757" s="81">
        <v>122.5</v>
      </c>
      <c r="G757" s="81">
        <f t="shared" si="69"/>
        <v>1634.180625</v>
      </c>
      <c r="H757" s="82">
        <v>108.9</v>
      </c>
      <c r="I757" s="81">
        <f t="shared" si="70"/>
        <v>1774.7201587499999</v>
      </c>
      <c r="J757" s="82">
        <v>108.6</v>
      </c>
      <c r="K757" s="81">
        <f t="shared" si="71"/>
        <v>1946.86801414875</v>
      </c>
      <c r="L757" s="82">
        <v>109.7</v>
      </c>
    </row>
    <row r="758" spans="1:12" ht="30" customHeight="1">
      <c r="A758" s="79" t="s">
        <v>403</v>
      </c>
      <c r="B758" s="74" t="s">
        <v>1532</v>
      </c>
      <c r="C758" s="80">
        <v>3.3</v>
      </c>
      <c r="D758" s="80">
        <v>0</v>
      </c>
      <c r="E758" s="81">
        <f t="shared" si="68"/>
        <v>4.1612999999999998</v>
      </c>
      <c r="F758" s="81">
        <v>126.1</v>
      </c>
      <c r="G758" s="81">
        <f t="shared" si="69"/>
        <v>4.5191717999999996</v>
      </c>
      <c r="H758" s="82">
        <v>108.6</v>
      </c>
      <c r="I758" s="81">
        <f t="shared" si="70"/>
        <v>4.9439739492000001</v>
      </c>
      <c r="J758" s="82">
        <v>109.4</v>
      </c>
      <c r="K758" s="81">
        <f t="shared" si="71"/>
        <v>5.3839876306788002</v>
      </c>
      <c r="L758" s="82">
        <v>108.9</v>
      </c>
    </row>
    <row r="759" spans="1:12" ht="30" customHeight="1">
      <c r="A759" s="79" t="s">
        <v>424</v>
      </c>
      <c r="B759" s="74" t="s">
        <v>1532</v>
      </c>
      <c r="C759" s="80">
        <v>53.83</v>
      </c>
      <c r="D759" s="80">
        <v>141.80000000000001</v>
      </c>
      <c r="E759" s="81">
        <f t="shared" si="68"/>
        <v>67.287499999999994</v>
      </c>
      <c r="F759" s="81">
        <v>125</v>
      </c>
      <c r="G759" s="81">
        <f t="shared" si="69"/>
        <v>73.074224999999984</v>
      </c>
      <c r="H759" s="82">
        <v>108.6</v>
      </c>
      <c r="I759" s="81">
        <f t="shared" si="70"/>
        <v>80.747018624999981</v>
      </c>
      <c r="J759" s="82">
        <v>110.5</v>
      </c>
      <c r="K759" s="81">
        <f t="shared" si="71"/>
        <v>87.69126222674997</v>
      </c>
      <c r="L759" s="82">
        <v>108.6</v>
      </c>
    </row>
    <row r="760" spans="1:12" ht="30" customHeight="1">
      <c r="A760" s="79" t="s">
        <v>407</v>
      </c>
      <c r="B760" s="74" t="s">
        <v>1532</v>
      </c>
      <c r="C760" s="80">
        <v>17.239999999999998</v>
      </c>
      <c r="D760" s="80">
        <v>432.1</v>
      </c>
      <c r="E760" s="81">
        <f t="shared" si="68"/>
        <v>21.481039999999997</v>
      </c>
      <c r="F760" s="81">
        <v>124.6</v>
      </c>
      <c r="G760" s="81">
        <f t="shared" si="69"/>
        <v>23.50025776</v>
      </c>
      <c r="H760" s="82">
        <v>109.4</v>
      </c>
      <c r="I760" s="81">
        <f t="shared" si="70"/>
        <v>25.77978276272</v>
      </c>
      <c r="J760" s="82">
        <v>109.7</v>
      </c>
      <c r="K760" s="81">
        <f t="shared" si="71"/>
        <v>28.203082342415684</v>
      </c>
      <c r="L760" s="82">
        <v>109.4</v>
      </c>
    </row>
    <row r="761" spans="1:12" ht="43.5" customHeight="1">
      <c r="A761" s="79" t="s">
        <v>188</v>
      </c>
      <c r="B761" s="74" t="s">
        <v>1532</v>
      </c>
      <c r="C761" s="80">
        <v>555.6</v>
      </c>
      <c r="D761" s="80">
        <v>101.8</v>
      </c>
      <c r="E761" s="81">
        <f t="shared" si="68"/>
        <v>680.61</v>
      </c>
      <c r="F761" s="81">
        <v>122.5</v>
      </c>
      <c r="G761" s="81">
        <f t="shared" si="69"/>
        <v>752.07404999999994</v>
      </c>
      <c r="H761" s="82">
        <v>110.5</v>
      </c>
      <c r="I761" s="81">
        <f t="shared" si="70"/>
        <v>831.04182524999999</v>
      </c>
      <c r="J761" s="82">
        <v>110.5</v>
      </c>
      <c r="K761" s="81">
        <f t="shared" si="71"/>
        <v>901.68038039624992</v>
      </c>
      <c r="L761" s="82">
        <v>108.5</v>
      </c>
    </row>
    <row r="762" spans="1:12" ht="18" customHeight="1">
      <c r="A762" s="79" t="s">
        <v>309</v>
      </c>
      <c r="B762" s="74" t="s">
        <v>1532</v>
      </c>
      <c r="C762" s="80">
        <v>7.68</v>
      </c>
      <c r="D762" s="80">
        <v>33.9</v>
      </c>
      <c r="E762" s="81">
        <f t="shared" si="68"/>
        <v>9.6844799999999989</v>
      </c>
      <c r="F762" s="81">
        <v>126.1</v>
      </c>
      <c r="G762" s="81">
        <f t="shared" si="69"/>
        <v>10.623874559999999</v>
      </c>
      <c r="H762" s="82">
        <v>109.7</v>
      </c>
      <c r="I762" s="81">
        <f t="shared" si="70"/>
        <v>11.65439039232</v>
      </c>
      <c r="J762" s="82">
        <v>109.7</v>
      </c>
      <c r="K762" s="81">
        <f t="shared" si="71"/>
        <v>12.808175041159679</v>
      </c>
      <c r="L762" s="82">
        <v>109.9</v>
      </c>
    </row>
    <row r="763" spans="1:12" ht="30" customHeight="1">
      <c r="A763" s="79" t="s">
        <v>422</v>
      </c>
      <c r="B763" s="74" t="s">
        <v>1532</v>
      </c>
      <c r="C763" s="80">
        <v>2.4</v>
      </c>
      <c r="D763" s="80">
        <v>92.3</v>
      </c>
      <c r="E763" s="81">
        <f t="shared" si="68"/>
        <v>2.988</v>
      </c>
      <c r="F763" s="81">
        <v>124.5</v>
      </c>
      <c r="G763" s="81">
        <f t="shared" si="69"/>
        <v>3.2539320000000003</v>
      </c>
      <c r="H763" s="82">
        <v>108.9</v>
      </c>
      <c r="I763" s="81">
        <f t="shared" si="70"/>
        <v>3.5435319480000005</v>
      </c>
      <c r="J763" s="82">
        <v>108.9</v>
      </c>
      <c r="K763" s="81">
        <f t="shared" si="71"/>
        <v>3.8872545469560005</v>
      </c>
      <c r="L763" s="82">
        <v>109.7</v>
      </c>
    </row>
    <row r="764" spans="1:12" ht="29.25" customHeight="1">
      <c r="A764" s="79" t="s">
        <v>472</v>
      </c>
      <c r="B764" s="74" t="s">
        <v>1532</v>
      </c>
      <c r="C764" s="80">
        <v>7.3</v>
      </c>
      <c r="D764" s="80">
        <v>110.6</v>
      </c>
      <c r="E764" s="81">
        <f t="shared" si="68"/>
        <v>9.0008999999999997</v>
      </c>
      <c r="F764" s="81">
        <v>123.3</v>
      </c>
      <c r="G764" s="81">
        <f t="shared" si="69"/>
        <v>9.7749773999999992</v>
      </c>
      <c r="H764" s="82">
        <v>108.6</v>
      </c>
      <c r="I764" s="81">
        <f t="shared" si="70"/>
        <v>10.615625456399998</v>
      </c>
      <c r="J764" s="82">
        <v>108.6</v>
      </c>
      <c r="K764" s="81">
        <f t="shared" si="71"/>
        <v>11.560416122019598</v>
      </c>
      <c r="L764" s="82">
        <v>108.9</v>
      </c>
    </row>
    <row r="765" spans="1:12" ht="18" customHeight="1">
      <c r="A765" s="79" t="s">
        <v>440</v>
      </c>
      <c r="B765" s="74" t="s">
        <v>1532</v>
      </c>
      <c r="C765" s="80">
        <v>31.18</v>
      </c>
      <c r="D765" s="80">
        <v>116.9</v>
      </c>
      <c r="E765" s="81">
        <f t="shared" si="68"/>
        <v>39.193260000000002</v>
      </c>
      <c r="F765" s="81">
        <v>125.7</v>
      </c>
      <c r="G765" s="81">
        <f t="shared" si="69"/>
        <v>42.877426440000008</v>
      </c>
      <c r="H765" s="82">
        <v>109.4</v>
      </c>
      <c r="I765" s="81">
        <f t="shared" si="70"/>
        <v>46.90790452536001</v>
      </c>
      <c r="J765" s="82">
        <v>109.4</v>
      </c>
      <c r="K765" s="81">
        <f t="shared" si="71"/>
        <v>50.941984314540967</v>
      </c>
      <c r="L765" s="82">
        <v>108.6</v>
      </c>
    </row>
    <row r="766" spans="1:12" ht="18" customHeight="1">
      <c r="A766" s="79" t="s">
        <v>853</v>
      </c>
      <c r="B766" s="74" t="s">
        <v>1532</v>
      </c>
      <c r="C766" s="80">
        <v>2.59</v>
      </c>
      <c r="D766" s="80">
        <v>115.1</v>
      </c>
      <c r="E766" s="81">
        <f t="shared" si="68"/>
        <v>3.2452699999999997</v>
      </c>
      <c r="F766" s="81">
        <v>125.3</v>
      </c>
      <c r="G766" s="81">
        <f t="shared" si="69"/>
        <v>3.5697969999999999</v>
      </c>
      <c r="H766" s="82">
        <v>110</v>
      </c>
      <c r="I766" s="81">
        <f t="shared" si="70"/>
        <v>3.9267766999999996</v>
      </c>
      <c r="J766" s="82">
        <v>110</v>
      </c>
      <c r="K766" s="81">
        <f t="shared" si="71"/>
        <v>4.2958937097999996</v>
      </c>
      <c r="L766" s="82">
        <v>109.4</v>
      </c>
    </row>
    <row r="767" spans="1:12" ht="30" customHeight="1">
      <c r="A767" s="79" t="s">
        <v>401</v>
      </c>
      <c r="B767" s="74" t="s">
        <v>1532</v>
      </c>
      <c r="C767" s="80">
        <v>10.56</v>
      </c>
      <c r="D767" s="80">
        <v>0</v>
      </c>
      <c r="E767" s="81">
        <f t="shared" si="68"/>
        <v>13.27392</v>
      </c>
      <c r="F767" s="81">
        <v>125.7</v>
      </c>
      <c r="G767" s="81">
        <f t="shared" si="69"/>
        <v>14.41547712</v>
      </c>
      <c r="H767" s="82">
        <v>108.6</v>
      </c>
      <c r="I767" s="81">
        <f t="shared" si="70"/>
        <v>15.929102217600001</v>
      </c>
      <c r="J767" s="82">
        <v>110.5</v>
      </c>
      <c r="K767" s="81">
        <f t="shared" si="71"/>
        <v>17.3467923149664</v>
      </c>
      <c r="L767" s="82">
        <v>108.9</v>
      </c>
    </row>
    <row r="768" spans="1:12" ht="18" customHeight="1">
      <c r="A768" s="79" t="s">
        <v>277</v>
      </c>
      <c r="B768" s="74" t="s">
        <v>1532</v>
      </c>
      <c r="C768" s="80">
        <v>13.09</v>
      </c>
      <c r="D768" s="80">
        <v>98.1</v>
      </c>
      <c r="E768" s="81">
        <f t="shared" si="68"/>
        <v>16.401769999999999</v>
      </c>
      <c r="F768" s="81">
        <v>125.3</v>
      </c>
      <c r="G768" s="81">
        <f t="shared" si="69"/>
        <v>17.943536380000001</v>
      </c>
      <c r="H768" s="82">
        <v>109.4</v>
      </c>
      <c r="I768" s="81">
        <f t="shared" si="70"/>
        <v>19.737890018000002</v>
      </c>
      <c r="J768" s="82">
        <v>110</v>
      </c>
      <c r="K768" s="81">
        <f t="shared" si="71"/>
        <v>21.435348559548</v>
      </c>
      <c r="L768" s="82">
        <v>108.6</v>
      </c>
    </row>
    <row r="769" spans="1:12" ht="30" customHeight="1">
      <c r="A769" s="79" t="s">
        <v>280</v>
      </c>
      <c r="B769" s="74" t="s">
        <v>1532</v>
      </c>
      <c r="C769" s="80">
        <v>3.3</v>
      </c>
      <c r="D769" s="80">
        <v>0</v>
      </c>
      <c r="E769" s="81">
        <f t="shared" si="68"/>
        <v>4.125</v>
      </c>
      <c r="F769" s="81">
        <v>125</v>
      </c>
      <c r="G769" s="81">
        <f t="shared" si="69"/>
        <v>4.5374999999999996</v>
      </c>
      <c r="H769" s="82">
        <v>110</v>
      </c>
      <c r="I769" s="81">
        <f t="shared" si="70"/>
        <v>5.0139374999999999</v>
      </c>
      <c r="J769" s="82">
        <v>110.5</v>
      </c>
      <c r="K769" s="81">
        <f t="shared" si="71"/>
        <v>5.4852476250000004</v>
      </c>
      <c r="L769" s="82">
        <v>109.4</v>
      </c>
    </row>
    <row r="770" spans="1:12" ht="18" customHeight="1">
      <c r="A770" s="79" t="s">
        <v>209</v>
      </c>
      <c r="B770" s="74" t="s">
        <v>1532</v>
      </c>
      <c r="C770" s="80">
        <v>94.7</v>
      </c>
      <c r="D770" s="80">
        <v>141.69999999999999</v>
      </c>
      <c r="E770" s="81">
        <f t="shared" si="68"/>
        <v>117.99619999999999</v>
      </c>
      <c r="F770" s="81">
        <v>124.6</v>
      </c>
      <c r="G770" s="81">
        <f t="shared" si="69"/>
        <v>130.38580099999999</v>
      </c>
      <c r="H770" s="82">
        <v>110.5</v>
      </c>
      <c r="I770" s="81">
        <f t="shared" si="70"/>
        <v>143.03322369699998</v>
      </c>
      <c r="J770" s="82">
        <v>109.7</v>
      </c>
      <c r="K770" s="81">
        <f t="shared" si="71"/>
        <v>157.33654606669998</v>
      </c>
      <c r="L770" s="82">
        <v>110</v>
      </c>
    </row>
    <row r="771" spans="1:12" ht="43.5" customHeight="1">
      <c r="A771" s="79" t="s">
        <v>191</v>
      </c>
      <c r="B771" s="74" t="s">
        <v>1532</v>
      </c>
      <c r="C771" s="80">
        <v>506.6</v>
      </c>
      <c r="D771" s="80">
        <v>102.4</v>
      </c>
      <c r="E771" s="81">
        <f t="shared" si="68"/>
        <v>625.65100000000007</v>
      </c>
      <c r="F771" s="81">
        <v>123.5</v>
      </c>
      <c r="G771" s="81">
        <f t="shared" si="69"/>
        <v>686.33914700000014</v>
      </c>
      <c r="H771" s="82">
        <v>109.7</v>
      </c>
      <c r="I771" s="81">
        <f t="shared" si="70"/>
        <v>747.42333108300022</v>
      </c>
      <c r="J771" s="82">
        <v>108.9</v>
      </c>
      <c r="K771" s="81">
        <f t="shared" si="71"/>
        <v>825.90278084671513</v>
      </c>
      <c r="L771" s="82">
        <v>110.5</v>
      </c>
    </row>
    <row r="772" spans="1:12" ht="18" customHeight="1">
      <c r="A772" s="79" t="s">
        <v>408</v>
      </c>
      <c r="B772" s="74" t="s">
        <v>1532</v>
      </c>
      <c r="C772" s="80">
        <v>23.5</v>
      </c>
      <c r="D772" s="80">
        <v>99.6</v>
      </c>
      <c r="E772" s="81">
        <f t="shared" si="68"/>
        <v>28.787500000000001</v>
      </c>
      <c r="F772" s="81">
        <v>122.5</v>
      </c>
      <c r="G772" s="81">
        <f t="shared" si="69"/>
        <v>31.349587500000002</v>
      </c>
      <c r="H772" s="82">
        <v>108.9</v>
      </c>
      <c r="I772" s="81">
        <f t="shared" si="70"/>
        <v>34.045652025000003</v>
      </c>
      <c r="J772" s="82">
        <v>108.6</v>
      </c>
      <c r="K772" s="81">
        <f t="shared" si="71"/>
        <v>37.348080271425005</v>
      </c>
      <c r="L772" s="82">
        <v>109.7</v>
      </c>
    </row>
    <row r="773" spans="1:12" ht="43.5" customHeight="1">
      <c r="A773" s="79" t="s">
        <v>181</v>
      </c>
      <c r="B773" s="74" t="s">
        <v>1532</v>
      </c>
      <c r="C773" s="80">
        <v>50</v>
      </c>
      <c r="D773" s="80">
        <v>24.6</v>
      </c>
      <c r="E773" s="81">
        <f t="shared" si="68"/>
        <v>63.05</v>
      </c>
      <c r="F773" s="81">
        <v>126.1</v>
      </c>
      <c r="G773" s="81">
        <f t="shared" si="69"/>
        <v>68.47229999999999</v>
      </c>
      <c r="H773" s="82">
        <v>108.6</v>
      </c>
      <c r="I773" s="81">
        <f t="shared" si="70"/>
        <v>74.908696199999994</v>
      </c>
      <c r="J773" s="82">
        <v>109.4</v>
      </c>
      <c r="K773" s="81">
        <f t="shared" si="71"/>
        <v>81.575570161800002</v>
      </c>
      <c r="L773" s="82">
        <v>108.9</v>
      </c>
    </row>
    <row r="774" spans="1:12" ht="30" customHeight="1">
      <c r="A774" s="79" t="s">
        <v>223</v>
      </c>
      <c r="B774" s="74" t="s">
        <v>1532</v>
      </c>
      <c r="C774" s="80">
        <v>38.11</v>
      </c>
      <c r="D774" s="80">
        <v>297.3</v>
      </c>
      <c r="E774" s="81">
        <f t="shared" si="68"/>
        <v>47.637500000000003</v>
      </c>
      <c r="F774" s="81">
        <v>125</v>
      </c>
      <c r="G774" s="81">
        <f t="shared" si="69"/>
        <v>51.734324999999998</v>
      </c>
      <c r="H774" s="82">
        <v>108.6</v>
      </c>
      <c r="I774" s="81">
        <f t="shared" si="70"/>
        <v>57.166429124999993</v>
      </c>
      <c r="J774" s="82">
        <v>110.5</v>
      </c>
      <c r="K774" s="81">
        <f t="shared" si="71"/>
        <v>62.082742029749987</v>
      </c>
      <c r="L774" s="82">
        <v>108.6</v>
      </c>
    </row>
    <row r="775" spans="1:12" ht="30" customHeight="1">
      <c r="A775" s="79" t="s">
        <v>474</v>
      </c>
      <c r="B775" s="74" t="s">
        <v>1532</v>
      </c>
      <c r="C775" s="80">
        <v>7.76</v>
      </c>
      <c r="D775" s="80">
        <v>173.2</v>
      </c>
      <c r="E775" s="81">
        <f t="shared" si="68"/>
        <v>9.6689600000000002</v>
      </c>
      <c r="F775" s="81">
        <v>124.6</v>
      </c>
      <c r="G775" s="81">
        <f t="shared" si="69"/>
        <v>10.577842240000001</v>
      </c>
      <c r="H775" s="82">
        <v>109.4</v>
      </c>
      <c r="I775" s="81">
        <f t="shared" si="70"/>
        <v>11.603892937280001</v>
      </c>
      <c r="J775" s="82">
        <v>109.7</v>
      </c>
      <c r="K775" s="81">
        <f t="shared" si="71"/>
        <v>12.694658873384322</v>
      </c>
      <c r="L775" s="82">
        <v>109.4</v>
      </c>
    </row>
    <row r="776" spans="1:12" ht="30" customHeight="1">
      <c r="A776" s="79" t="s">
        <v>289</v>
      </c>
      <c r="B776" s="74" t="s">
        <v>1532</v>
      </c>
      <c r="C776" s="80">
        <v>33.1</v>
      </c>
      <c r="D776" s="80">
        <v>0</v>
      </c>
      <c r="E776" s="81">
        <f t="shared" si="68"/>
        <v>40.878500000000003</v>
      </c>
      <c r="F776" s="81">
        <v>123.5</v>
      </c>
      <c r="G776" s="81">
        <f t="shared" si="69"/>
        <v>44.966350000000006</v>
      </c>
      <c r="H776" s="82">
        <v>110</v>
      </c>
      <c r="I776" s="81">
        <f t="shared" si="70"/>
        <v>49.46298500000001</v>
      </c>
      <c r="J776" s="82">
        <v>110</v>
      </c>
      <c r="K776" s="81">
        <f t="shared" si="71"/>
        <v>53.617875740000017</v>
      </c>
      <c r="L776" s="82">
        <v>108.4</v>
      </c>
    </row>
    <row r="777" spans="1:12" ht="30" customHeight="1">
      <c r="A777" s="79" t="s">
        <v>325</v>
      </c>
      <c r="B777" s="74" t="s">
        <v>1532</v>
      </c>
      <c r="C777" s="80">
        <v>14.25</v>
      </c>
      <c r="D777" s="80">
        <v>0</v>
      </c>
      <c r="E777" s="81">
        <f t="shared" si="68"/>
        <v>17.456250000000001</v>
      </c>
      <c r="F777" s="81">
        <v>122.5</v>
      </c>
      <c r="G777" s="81">
        <f t="shared" si="69"/>
        <v>19.289156250000001</v>
      </c>
      <c r="H777" s="82">
        <v>110.5</v>
      </c>
      <c r="I777" s="81">
        <f t="shared" si="70"/>
        <v>21.31451765625</v>
      </c>
      <c r="J777" s="82">
        <v>110.5</v>
      </c>
      <c r="K777" s="81">
        <f t="shared" si="71"/>
        <v>23.126251657031254</v>
      </c>
      <c r="L777" s="82">
        <v>108.5</v>
      </c>
    </row>
    <row r="778" spans="1:12" ht="18" customHeight="1">
      <c r="A778" s="79" t="s">
        <v>212</v>
      </c>
      <c r="B778" s="74" t="s">
        <v>1532</v>
      </c>
      <c r="C778" s="80">
        <v>33.74</v>
      </c>
      <c r="D778" s="80">
        <v>163.30000000000001</v>
      </c>
      <c r="E778" s="81">
        <f t="shared" si="68"/>
        <v>42.546140000000008</v>
      </c>
      <c r="F778" s="81">
        <v>126.1</v>
      </c>
      <c r="G778" s="81">
        <f t="shared" si="69"/>
        <v>46.673115580000015</v>
      </c>
      <c r="H778" s="82">
        <v>109.7</v>
      </c>
      <c r="I778" s="81">
        <f t="shared" si="70"/>
        <v>51.20040779126002</v>
      </c>
      <c r="J778" s="82">
        <v>109.7</v>
      </c>
      <c r="K778" s="81">
        <f t="shared" si="71"/>
        <v>56.269248162594771</v>
      </c>
      <c r="L778" s="82">
        <v>109.9</v>
      </c>
    </row>
    <row r="779" spans="1:12" ht="29.25" customHeight="1">
      <c r="A779" s="79" t="s">
        <v>479</v>
      </c>
      <c r="B779" s="74" t="s">
        <v>1532</v>
      </c>
      <c r="C779" s="80">
        <v>5.0999999999999996</v>
      </c>
      <c r="D779" s="80">
        <v>82.3</v>
      </c>
      <c r="E779" s="81">
        <f t="shared" si="68"/>
        <v>6.349499999999999</v>
      </c>
      <c r="F779" s="81">
        <v>124.5</v>
      </c>
      <c r="G779" s="81">
        <f t="shared" si="69"/>
        <v>6.9146054999999986</v>
      </c>
      <c r="H779" s="82">
        <v>108.9</v>
      </c>
      <c r="I779" s="81">
        <f t="shared" si="70"/>
        <v>7.5300053894999985</v>
      </c>
      <c r="J779" s="82">
        <v>108.9</v>
      </c>
      <c r="K779" s="81">
        <f t="shared" si="71"/>
        <v>8.2604159122814984</v>
      </c>
      <c r="L779" s="82">
        <v>109.7</v>
      </c>
    </row>
    <row r="780" spans="1:12" ht="18" customHeight="1">
      <c r="A780" s="79" t="s">
        <v>400</v>
      </c>
      <c r="B780" s="74" t="s">
        <v>1532</v>
      </c>
      <c r="C780" s="80">
        <v>11.3</v>
      </c>
      <c r="D780" s="80">
        <v>115.3</v>
      </c>
      <c r="E780" s="81">
        <f t="shared" si="68"/>
        <v>13.9329</v>
      </c>
      <c r="F780" s="81">
        <v>123.3</v>
      </c>
      <c r="G780" s="81">
        <f t="shared" si="69"/>
        <v>15.131129399999999</v>
      </c>
      <c r="H780" s="82">
        <v>108.6</v>
      </c>
      <c r="I780" s="81">
        <f t="shared" si="70"/>
        <v>16.432406528399998</v>
      </c>
      <c r="J780" s="82">
        <v>108.6</v>
      </c>
      <c r="K780" s="81">
        <f t="shared" si="71"/>
        <v>17.8948907094276</v>
      </c>
      <c r="L780" s="82">
        <v>108.9</v>
      </c>
    </row>
    <row r="781" spans="1:12" ht="30" customHeight="1">
      <c r="A781" s="79" t="s">
        <v>459</v>
      </c>
      <c r="B781" s="74" t="s">
        <v>1532</v>
      </c>
      <c r="C781" s="80">
        <v>11.8</v>
      </c>
      <c r="D781" s="80">
        <v>155.30000000000001</v>
      </c>
      <c r="E781" s="81">
        <f t="shared" si="68"/>
        <v>14.832600000000003</v>
      </c>
      <c r="F781" s="81">
        <v>125.7</v>
      </c>
      <c r="G781" s="81">
        <f t="shared" si="69"/>
        <v>16.226864400000004</v>
      </c>
      <c r="H781" s="82">
        <v>109.4</v>
      </c>
      <c r="I781" s="81">
        <f t="shared" si="70"/>
        <v>17.752189653600006</v>
      </c>
      <c r="J781" s="82">
        <v>109.4</v>
      </c>
      <c r="K781" s="81">
        <f t="shared" si="71"/>
        <v>19.278877963809606</v>
      </c>
      <c r="L781" s="82">
        <v>108.6</v>
      </c>
    </row>
    <row r="782" spans="1:12" ht="30" customHeight="1">
      <c r="A782" s="79" t="s">
        <v>480</v>
      </c>
      <c r="B782" s="74" t="s">
        <v>1532</v>
      </c>
      <c r="C782" s="80">
        <v>7.37</v>
      </c>
      <c r="D782" s="80">
        <v>294.8</v>
      </c>
      <c r="E782" s="81">
        <f t="shared" si="68"/>
        <v>9.23461</v>
      </c>
      <c r="F782" s="81">
        <v>125.3</v>
      </c>
      <c r="G782" s="81">
        <f t="shared" si="69"/>
        <v>10.158071</v>
      </c>
      <c r="H782" s="82">
        <v>110</v>
      </c>
      <c r="I782" s="81">
        <f t="shared" si="70"/>
        <v>11.1738781</v>
      </c>
      <c r="J782" s="82">
        <v>110</v>
      </c>
      <c r="K782" s="81">
        <f t="shared" si="71"/>
        <v>12.224222641399999</v>
      </c>
      <c r="L782" s="82">
        <v>109.4</v>
      </c>
    </row>
    <row r="783" spans="1:12" ht="18" customHeight="1">
      <c r="A783" s="79" t="s">
        <v>417</v>
      </c>
      <c r="B783" s="74" t="s">
        <v>1532</v>
      </c>
      <c r="C783" s="80">
        <v>22</v>
      </c>
      <c r="D783" s="80">
        <v>94.6</v>
      </c>
      <c r="E783" s="81">
        <f t="shared" si="68"/>
        <v>27.654</v>
      </c>
      <c r="F783" s="81">
        <v>125.7</v>
      </c>
      <c r="G783" s="81">
        <f t="shared" si="69"/>
        <v>30.032244000000002</v>
      </c>
      <c r="H783" s="82">
        <v>108.6</v>
      </c>
      <c r="I783" s="81">
        <f t="shared" si="70"/>
        <v>33.185629620000007</v>
      </c>
      <c r="J783" s="82">
        <v>110.5</v>
      </c>
      <c r="K783" s="81">
        <f t="shared" si="71"/>
        <v>36.139150656180007</v>
      </c>
      <c r="L783" s="82">
        <v>108.9</v>
      </c>
    </row>
    <row r="784" spans="1:12" ht="18" customHeight="1">
      <c r="A784" s="79" t="s">
        <v>300</v>
      </c>
      <c r="B784" s="74" t="s">
        <v>1532</v>
      </c>
      <c r="C784" s="80">
        <v>3.4</v>
      </c>
      <c r="D784" s="80">
        <v>523.1</v>
      </c>
      <c r="E784" s="81">
        <f t="shared" si="68"/>
        <v>4.2602000000000002</v>
      </c>
      <c r="F784" s="81">
        <v>125.3</v>
      </c>
      <c r="G784" s="81">
        <f t="shared" si="69"/>
        <v>4.6606588000000002</v>
      </c>
      <c r="H784" s="82">
        <v>109.4</v>
      </c>
      <c r="I784" s="81">
        <f t="shared" si="70"/>
        <v>5.1267246799999997</v>
      </c>
      <c r="J784" s="82">
        <v>110</v>
      </c>
      <c r="K784" s="81">
        <f t="shared" si="71"/>
        <v>5.5676230024799995</v>
      </c>
      <c r="L784" s="82">
        <v>108.6</v>
      </c>
    </row>
    <row r="785" spans="1:12" ht="18" customHeight="1">
      <c r="A785" s="79" t="s">
        <v>211</v>
      </c>
      <c r="B785" s="74" t="s">
        <v>1532</v>
      </c>
      <c r="C785" s="80">
        <v>7.92</v>
      </c>
      <c r="D785" s="80">
        <v>111.7</v>
      </c>
      <c r="E785" s="81">
        <f t="shared" si="68"/>
        <v>9.9</v>
      </c>
      <c r="F785" s="81">
        <v>125</v>
      </c>
      <c r="G785" s="81">
        <f t="shared" si="69"/>
        <v>10.89</v>
      </c>
      <c r="H785" s="82">
        <v>110</v>
      </c>
      <c r="I785" s="81">
        <f t="shared" si="70"/>
        <v>12.03345</v>
      </c>
      <c r="J785" s="82">
        <v>110.5</v>
      </c>
      <c r="K785" s="81">
        <f t="shared" si="71"/>
        <v>13.164594300000001</v>
      </c>
      <c r="L785" s="82">
        <v>109.4</v>
      </c>
    </row>
    <row r="786" spans="1:12" ht="30" customHeight="1">
      <c r="A786" s="79" t="s">
        <v>404</v>
      </c>
      <c r="B786" s="74" t="s">
        <v>1532</v>
      </c>
      <c r="C786" s="80">
        <v>3.6</v>
      </c>
      <c r="D786" s="80">
        <v>219.5</v>
      </c>
      <c r="E786" s="81">
        <f t="shared" si="68"/>
        <v>4.4855999999999998</v>
      </c>
      <c r="F786" s="81">
        <v>124.6</v>
      </c>
      <c r="G786" s="81">
        <f t="shared" si="69"/>
        <v>4.956588</v>
      </c>
      <c r="H786" s="82">
        <v>110.5</v>
      </c>
      <c r="I786" s="81">
        <f t="shared" si="70"/>
        <v>5.437377036</v>
      </c>
      <c r="J786" s="82">
        <v>109.7</v>
      </c>
      <c r="K786" s="81">
        <f t="shared" si="71"/>
        <v>5.9811147395999997</v>
      </c>
      <c r="L786" s="82">
        <v>110</v>
      </c>
    </row>
    <row r="787" spans="1:12" ht="18" customHeight="1">
      <c r="A787" s="79" t="s">
        <v>226</v>
      </c>
      <c r="B787" s="74" t="s">
        <v>1532</v>
      </c>
      <c r="C787" s="80">
        <v>5.8</v>
      </c>
      <c r="D787" s="80">
        <v>753.2</v>
      </c>
      <c r="E787" s="81">
        <f t="shared" si="68"/>
        <v>7.1629999999999994</v>
      </c>
      <c r="F787" s="81">
        <v>123.5</v>
      </c>
      <c r="G787" s="81">
        <f t="shared" si="69"/>
        <v>7.857810999999999</v>
      </c>
      <c r="H787" s="82">
        <v>109.7</v>
      </c>
      <c r="I787" s="81">
        <f t="shared" si="70"/>
        <v>8.5571561789999997</v>
      </c>
      <c r="J787" s="82">
        <v>108.9</v>
      </c>
      <c r="K787" s="81">
        <f t="shared" si="71"/>
        <v>9.4556575777949998</v>
      </c>
      <c r="L787" s="82">
        <v>110.5</v>
      </c>
    </row>
    <row r="788" spans="1:12" ht="30" customHeight="1">
      <c r="A788" s="79" t="s">
        <v>328</v>
      </c>
      <c r="B788" s="74" t="s">
        <v>1532</v>
      </c>
      <c r="C788" s="80">
        <v>85.5</v>
      </c>
      <c r="D788" s="80">
        <v>101.2</v>
      </c>
      <c r="E788" s="81">
        <f t="shared" si="68"/>
        <v>107.81549999999999</v>
      </c>
      <c r="F788" s="81">
        <v>126.1</v>
      </c>
      <c r="G788" s="81">
        <f t="shared" si="69"/>
        <v>117.08763299999998</v>
      </c>
      <c r="H788" s="82">
        <v>108.6</v>
      </c>
      <c r="I788" s="81">
        <f t="shared" si="70"/>
        <v>128.09387050199999</v>
      </c>
      <c r="J788" s="82">
        <v>109.4</v>
      </c>
      <c r="K788" s="81">
        <f t="shared" si="71"/>
        <v>139.494224976678</v>
      </c>
      <c r="L788" s="82">
        <v>108.9</v>
      </c>
    </row>
    <row r="789" spans="1:12" ht="43.5" customHeight="1">
      <c r="A789" s="79" t="s">
        <v>185</v>
      </c>
      <c r="B789" s="74" t="s">
        <v>1532</v>
      </c>
      <c r="C789" s="80">
        <v>2.5</v>
      </c>
      <c r="D789" s="80">
        <v>8</v>
      </c>
      <c r="E789" s="81">
        <f t="shared" si="68"/>
        <v>3.125</v>
      </c>
      <c r="F789" s="81">
        <v>125</v>
      </c>
      <c r="G789" s="81">
        <f t="shared" si="69"/>
        <v>3.3937499999999998</v>
      </c>
      <c r="H789" s="82">
        <v>108.6</v>
      </c>
      <c r="I789" s="81">
        <f t="shared" si="70"/>
        <v>3.7500937499999996</v>
      </c>
      <c r="J789" s="82">
        <v>110.5</v>
      </c>
      <c r="K789" s="81">
        <f t="shared" si="71"/>
        <v>4.0726018124999994</v>
      </c>
      <c r="L789" s="82">
        <v>108.6</v>
      </c>
    </row>
    <row r="790" spans="1:12" ht="30" customHeight="1">
      <c r="A790" s="79" t="s">
        <v>469</v>
      </c>
      <c r="B790" s="74" t="s">
        <v>1532</v>
      </c>
      <c r="C790" s="80">
        <v>14.53</v>
      </c>
      <c r="D790" s="80">
        <v>88.1</v>
      </c>
      <c r="E790" s="81">
        <f t="shared" si="68"/>
        <v>18.104379999999999</v>
      </c>
      <c r="F790" s="81">
        <v>124.6</v>
      </c>
      <c r="G790" s="81">
        <f t="shared" si="69"/>
        <v>19.806191720000001</v>
      </c>
      <c r="H790" s="82">
        <v>109.4</v>
      </c>
      <c r="I790" s="81">
        <f t="shared" si="70"/>
        <v>21.72739231684</v>
      </c>
      <c r="J790" s="82">
        <v>109.7</v>
      </c>
      <c r="K790" s="81">
        <f t="shared" si="71"/>
        <v>23.769767194622958</v>
      </c>
      <c r="L790" s="82">
        <v>109.4</v>
      </c>
    </row>
    <row r="791" spans="1:12" ht="30" customHeight="1">
      <c r="A791" s="79" t="s">
        <v>471</v>
      </c>
      <c r="B791" s="74" t="s">
        <v>1532</v>
      </c>
      <c r="C791" s="80">
        <v>14</v>
      </c>
      <c r="D791" s="80">
        <v>115.1</v>
      </c>
      <c r="E791" s="81">
        <f t="shared" si="68"/>
        <v>17.29</v>
      </c>
      <c r="F791" s="81">
        <v>123.5</v>
      </c>
      <c r="G791" s="81">
        <f t="shared" si="69"/>
        <v>19.018999999999998</v>
      </c>
      <c r="H791" s="82">
        <v>110</v>
      </c>
      <c r="I791" s="81">
        <f t="shared" si="70"/>
        <v>20.920899999999996</v>
      </c>
      <c r="J791" s="82">
        <v>110</v>
      </c>
      <c r="K791" s="81">
        <f t="shared" si="71"/>
        <v>22.678255599999996</v>
      </c>
      <c r="L791" s="82">
        <v>108.4</v>
      </c>
    </row>
    <row r="792" spans="1:12" ht="29.25" customHeight="1">
      <c r="A792" s="79" t="s">
        <v>249</v>
      </c>
      <c r="B792" s="74" t="s">
        <v>1532</v>
      </c>
      <c r="C792" s="80">
        <v>2.1</v>
      </c>
      <c r="D792" s="80">
        <v>0</v>
      </c>
      <c r="E792" s="81">
        <f t="shared" si="68"/>
        <v>2.5724999999999998</v>
      </c>
      <c r="F792" s="81">
        <v>122.5</v>
      </c>
      <c r="G792" s="81">
        <f t="shared" si="69"/>
        <v>2.8426124999999995</v>
      </c>
      <c r="H792" s="82">
        <v>110.5</v>
      </c>
      <c r="I792" s="81">
        <f t="shared" si="70"/>
        <v>3.1410868124999998</v>
      </c>
      <c r="J792" s="82">
        <v>110.5</v>
      </c>
      <c r="K792" s="81">
        <f t="shared" si="71"/>
        <v>3.4080791915624995</v>
      </c>
      <c r="L792" s="82">
        <v>108.5</v>
      </c>
    </row>
    <row r="793" spans="1:12" ht="18" customHeight="1">
      <c r="A793" s="79" t="s">
        <v>380</v>
      </c>
      <c r="B793" s="74" t="s">
        <v>1532</v>
      </c>
      <c r="C793" s="80">
        <v>2.0499999999999998</v>
      </c>
      <c r="D793" s="80">
        <v>0</v>
      </c>
      <c r="E793" s="81">
        <f t="shared" si="68"/>
        <v>2.5850499999999994</v>
      </c>
      <c r="F793" s="81">
        <v>126.1</v>
      </c>
      <c r="G793" s="81">
        <f t="shared" si="69"/>
        <v>2.8357998499999995</v>
      </c>
      <c r="H793" s="82">
        <v>109.7</v>
      </c>
      <c r="I793" s="81">
        <f t="shared" si="70"/>
        <v>3.1108724354499993</v>
      </c>
      <c r="J793" s="82">
        <v>109.7</v>
      </c>
      <c r="K793" s="81">
        <f t="shared" si="71"/>
        <v>3.4188488065595495</v>
      </c>
      <c r="L793" s="82">
        <v>109.9</v>
      </c>
    </row>
    <row r="794" spans="1:12" ht="30" customHeight="1">
      <c r="A794" s="79" t="s">
        <v>225</v>
      </c>
      <c r="B794" s="74" t="s">
        <v>1532</v>
      </c>
      <c r="C794" s="80">
        <v>9.0500000000000007</v>
      </c>
      <c r="D794" s="80">
        <v>68.3</v>
      </c>
      <c r="E794" s="81">
        <f t="shared" ref="E794:E857" si="72">C794*F794/100</f>
        <v>11.267250000000001</v>
      </c>
      <c r="F794" s="81">
        <v>124.5</v>
      </c>
      <c r="G794" s="81">
        <f t="shared" ref="G794:G857" si="73">E794*H794/100</f>
        <v>12.270035250000001</v>
      </c>
      <c r="H794" s="82">
        <v>108.9</v>
      </c>
      <c r="I794" s="81">
        <f t="shared" ref="I794:I857" si="74">G794*J794/100</f>
        <v>13.362068387250002</v>
      </c>
      <c r="J794" s="82">
        <v>108.9</v>
      </c>
      <c r="K794" s="81">
        <f t="shared" ref="K794:K857" si="75">I794*L794/100</f>
        <v>14.658189020813252</v>
      </c>
      <c r="L794" s="82">
        <v>109.7</v>
      </c>
    </row>
    <row r="795" spans="1:12" ht="30" customHeight="1">
      <c r="A795" s="79" t="s">
        <v>323</v>
      </c>
      <c r="B795" s="74" t="s">
        <v>1532</v>
      </c>
      <c r="C795" s="80">
        <v>12.04</v>
      </c>
      <c r="D795" s="80">
        <v>0</v>
      </c>
      <c r="E795" s="81">
        <f t="shared" si="72"/>
        <v>14.845319999999999</v>
      </c>
      <c r="F795" s="81">
        <v>123.3</v>
      </c>
      <c r="G795" s="81">
        <f t="shared" si="73"/>
        <v>16.122017519999996</v>
      </c>
      <c r="H795" s="82">
        <v>108.6</v>
      </c>
      <c r="I795" s="81">
        <f t="shared" si="74"/>
        <v>17.508511026719997</v>
      </c>
      <c r="J795" s="82">
        <v>108.6</v>
      </c>
      <c r="K795" s="81">
        <f t="shared" si="75"/>
        <v>19.066768508098079</v>
      </c>
      <c r="L795" s="82">
        <v>108.9</v>
      </c>
    </row>
    <row r="796" spans="1:12" ht="43.5" customHeight="1">
      <c r="A796" s="79" t="s">
        <v>192</v>
      </c>
      <c r="B796" s="74" t="s">
        <v>1532</v>
      </c>
      <c r="C796" s="80">
        <v>447.5</v>
      </c>
      <c r="D796" s="80">
        <v>101.7</v>
      </c>
      <c r="E796" s="81">
        <f t="shared" si="72"/>
        <v>560.71749999999997</v>
      </c>
      <c r="F796" s="81">
        <v>125.3</v>
      </c>
      <c r="G796" s="81">
        <f t="shared" si="73"/>
        <v>616.78924999999992</v>
      </c>
      <c r="H796" s="82">
        <v>110</v>
      </c>
      <c r="I796" s="81">
        <f t="shared" si="74"/>
        <v>678.46817499999986</v>
      </c>
      <c r="J796" s="82">
        <v>110</v>
      </c>
      <c r="K796" s="81">
        <f t="shared" si="75"/>
        <v>742.24418344999981</v>
      </c>
      <c r="L796" s="82">
        <v>109.4</v>
      </c>
    </row>
    <row r="797" spans="1:12" ht="30" customHeight="1">
      <c r="A797" s="79" t="s">
        <v>445</v>
      </c>
      <c r="B797" s="74" t="s">
        <v>1532</v>
      </c>
      <c r="C797" s="80">
        <v>25.83</v>
      </c>
      <c r="D797" s="80">
        <v>574</v>
      </c>
      <c r="E797" s="81">
        <f t="shared" si="72"/>
        <v>32.468309999999995</v>
      </c>
      <c r="F797" s="81">
        <v>125.7</v>
      </c>
      <c r="G797" s="81">
        <f t="shared" si="73"/>
        <v>35.260584659999992</v>
      </c>
      <c r="H797" s="82">
        <v>108.6</v>
      </c>
      <c r="I797" s="81">
        <f t="shared" si="74"/>
        <v>38.962946049299987</v>
      </c>
      <c r="J797" s="82">
        <v>110.5</v>
      </c>
      <c r="K797" s="81">
        <f t="shared" si="75"/>
        <v>42.430648247687685</v>
      </c>
      <c r="L797" s="82">
        <v>108.9</v>
      </c>
    </row>
    <row r="798" spans="1:12" ht="30" customHeight="1">
      <c r="A798" s="79" t="s">
        <v>269</v>
      </c>
      <c r="B798" s="74" t="s">
        <v>1532</v>
      </c>
      <c r="C798" s="80">
        <v>2.69</v>
      </c>
      <c r="D798" s="80">
        <v>96.8</v>
      </c>
      <c r="E798" s="81">
        <f t="shared" si="72"/>
        <v>3.3705699999999994</v>
      </c>
      <c r="F798" s="81">
        <v>125.3</v>
      </c>
      <c r="G798" s="81">
        <f t="shared" si="73"/>
        <v>3.6874035799999998</v>
      </c>
      <c r="H798" s="82">
        <v>109.4</v>
      </c>
      <c r="I798" s="81">
        <f t="shared" si="74"/>
        <v>4.0561439379999999</v>
      </c>
      <c r="J798" s="82">
        <v>110</v>
      </c>
      <c r="K798" s="81">
        <f t="shared" si="75"/>
        <v>4.4049723166679993</v>
      </c>
      <c r="L798" s="82">
        <v>108.6</v>
      </c>
    </row>
    <row r="799" spans="1:12" ht="43.5" customHeight="1">
      <c r="A799" s="79" t="s">
        <v>190</v>
      </c>
      <c r="B799" s="74" t="s">
        <v>1532</v>
      </c>
      <c r="C799" s="80">
        <v>442.7</v>
      </c>
      <c r="D799" s="80">
        <v>110</v>
      </c>
      <c r="E799" s="81">
        <f t="shared" si="72"/>
        <v>553.375</v>
      </c>
      <c r="F799" s="81">
        <v>125</v>
      </c>
      <c r="G799" s="81">
        <f t="shared" si="73"/>
        <v>608.71249999999998</v>
      </c>
      <c r="H799" s="82">
        <v>110</v>
      </c>
      <c r="I799" s="81">
        <f t="shared" si="74"/>
        <v>672.62731250000002</v>
      </c>
      <c r="J799" s="82">
        <v>110.5</v>
      </c>
      <c r="K799" s="81">
        <f t="shared" si="75"/>
        <v>735.85427987500009</v>
      </c>
      <c r="L799" s="82">
        <v>109.4</v>
      </c>
    </row>
    <row r="800" spans="1:12" ht="18" customHeight="1">
      <c r="A800" s="79" t="s">
        <v>268</v>
      </c>
      <c r="B800" s="74" t="s">
        <v>1532</v>
      </c>
      <c r="C800" s="80">
        <v>14.3</v>
      </c>
      <c r="D800" s="80">
        <v>152.1</v>
      </c>
      <c r="E800" s="81">
        <f t="shared" si="72"/>
        <v>17.817799999999998</v>
      </c>
      <c r="F800" s="81">
        <v>124.6</v>
      </c>
      <c r="G800" s="81">
        <f t="shared" si="73"/>
        <v>19.688668999999997</v>
      </c>
      <c r="H800" s="82">
        <v>110.5</v>
      </c>
      <c r="I800" s="81">
        <f t="shared" si="74"/>
        <v>21.598469892999997</v>
      </c>
      <c r="J800" s="82">
        <v>109.7</v>
      </c>
      <c r="K800" s="81">
        <f t="shared" si="75"/>
        <v>23.758316882299997</v>
      </c>
      <c r="L800" s="82">
        <v>110</v>
      </c>
    </row>
    <row r="801" spans="1:12" ht="30" customHeight="1">
      <c r="A801" s="79" t="s">
        <v>405</v>
      </c>
      <c r="B801" s="74" t="s">
        <v>1532</v>
      </c>
      <c r="C801" s="80">
        <v>11</v>
      </c>
      <c r="D801" s="80">
        <v>0</v>
      </c>
      <c r="E801" s="81">
        <f t="shared" si="72"/>
        <v>13.585000000000001</v>
      </c>
      <c r="F801" s="81">
        <v>123.5</v>
      </c>
      <c r="G801" s="81">
        <f t="shared" si="73"/>
        <v>14.902745000000003</v>
      </c>
      <c r="H801" s="82">
        <v>109.7</v>
      </c>
      <c r="I801" s="81">
        <f t="shared" si="74"/>
        <v>16.229089305000006</v>
      </c>
      <c r="J801" s="82">
        <v>108.9</v>
      </c>
      <c r="K801" s="81">
        <f t="shared" si="75"/>
        <v>17.933143682025005</v>
      </c>
      <c r="L801" s="82">
        <v>110.5</v>
      </c>
    </row>
    <row r="802" spans="1:12" ht="30" customHeight="1">
      <c r="A802" s="79" t="s">
        <v>473</v>
      </c>
      <c r="B802" s="74" t="s">
        <v>1532</v>
      </c>
      <c r="C802" s="80">
        <v>25</v>
      </c>
      <c r="D802" s="80">
        <v>179.7</v>
      </c>
      <c r="E802" s="81">
        <f t="shared" si="72"/>
        <v>30.625</v>
      </c>
      <c r="F802" s="81">
        <v>122.5</v>
      </c>
      <c r="G802" s="81">
        <f t="shared" si="73"/>
        <v>33.350625000000001</v>
      </c>
      <c r="H802" s="82">
        <v>108.9</v>
      </c>
      <c r="I802" s="81">
        <f t="shared" si="74"/>
        <v>36.218778749999998</v>
      </c>
      <c r="J802" s="82">
        <v>108.6</v>
      </c>
      <c r="K802" s="81">
        <f t="shared" si="75"/>
        <v>39.732000288750001</v>
      </c>
      <c r="L802" s="82">
        <v>109.7</v>
      </c>
    </row>
    <row r="803" spans="1:12" ht="29.25" customHeight="1">
      <c r="A803" s="79" t="s">
        <v>379</v>
      </c>
      <c r="B803" s="74" t="s">
        <v>1532</v>
      </c>
      <c r="C803" s="80">
        <v>21.8</v>
      </c>
      <c r="D803" s="80">
        <v>91</v>
      </c>
      <c r="E803" s="81">
        <f t="shared" si="72"/>
        <v>27.489799999999999</v>
      </c>
      <c r="F803" s="81">
        <v>126.1</v>
      </c>
      <c r="G803" s="81">
        <f t="shared" si="73"/>
        <v>29.853922799999996</v>
      </c>
      <c r="H803" s="82">
        <v>108.6</v>
      </c>
      <c r="I803" s="81">
        <f t="shared" si="74"/>
        <v>32.6601915432</v>
      </c>
      <c r="J803" s="82">
        <v>109.4</v>
      </c>
      <c r="K803" s="81">
        <f t="shared" si="75"/>
        <v>35.566948590544804</v>
      </c>
      <c r="L803" s="82">
        <v>108.9</v>
      </c>
    </row>
    <row r="804" spans="1:12" ht="30" customHeight="1">
      <c r="A804" s="79" t="s">
        <v>475</v>
      </c>
      <c r="B804" s="74" t="s">
        <v>1532</v>
      </c>
      <c r="C804" s="80">
        <v>20.2</v>
      </c>
      <c r="D804" s="80">
        <v>114.1</v>
      </c>
      <c r="E804" s="81">
        <f t="shared" si="72"/>
        <v>25.25</v>
      </c>
      <c r="F804" s="81">
        <v>125</v>
      </c>
      <c r="G804" s="81">
        <f t="shared" si="73"/>
        <v>27.421499999999995</v>
      </c>
      <c r="H804" s="82">
        <v>108.6</v>
      </c>
      <c r="I804" s="81">
        <f t="shared" si="74"/>
        <v>30.300757499999996</v>
      </c>
      <c r="J804" s="82">
        <v>110.5</v>
      </c>
      <c r="K804" s="81">
        <f t="shared" si="75"/>
        <v>32.906622644999992</v>
      </c>
      <c r="L804" s="82">
        <v>108.6</v>
      </c>
    </row>
    <row r="805" spans="1:12" ht="30" customHeight="1">
      <c r="A805" s="79" t="s">
        <v>466</v>
      </c>
      <c r="B805" s="74" t="s">
        <v>1532</v>
      </c>
      <c r="C805" s="80">
        <v>4.68</v>
      </c>
      <c r="D805" s="80">
        <v>269</v>
      </c>
      <c r="E805" s="81">
        <f t="shared" si="72"/>
        <v>5.8312799999999996</v>
      </c>
      <c r="F805" s="81">
        <v>124.6</v>
      </c>
      <c r="G805" s="81">
        <f t="shared" si="73"/>
        <v>6.3794203200000004</v>
      </c>
      <c r="H805" s="82">
        <v>109.4</v>
      </c>
      <c r="I805" s="81">
        <f t="shared" si="74"/>
        <v>6.99822409104</v>
      </c>
      <c r="J805" s="82">
        <v>109.7</v>
      </c>
      <c r="K805" s="81">
        <f t="shared" si="75"/>
        <v>7.656057155597761</v>
      </c>
      <c r="L805" s="82">
        <v>109.4</v>
      </c>
    </row>
    <row r="806" spans="1:12" ht="30" customHeight="1">
      <c r="A806" s="79" t="s">
        <v>304</v>
      </c>
      <c r="B806" s="74" t="s">
        <v>1532</v>
      </c>
      <c r="C806" s="80">
        <v>2.83</v>
      </c>
      <c r="D806" s="80">
        <v>0</v>
      </c>
      <c r="E806" s="81">
        <f t="shared" si="72"/>
        <v>3.49505</v>
      </c>
      <c r="F806" s="81">
        <v>123.5</v>
      </c>
      <c r="G806" s="81">
        <f t="shared" si="73"/>
        <v>3.8445549999999997</v>
      </c>
      <c r="H806" s="82">
        <v>110</v>
      </c>
      <c r="I806" s="81">
        <f t="shared" si="74"/>
        <v>4.2290104999999993</v>
      </c>
      <c r="J806" s="82">
        <v>110</v>
      </c>
      <c r="K806" s="81">
        <f t="shared" si="75"/>
        <v>4.584247382</v>
      </c>
      <c r="L806" s="82">
        <v>108.4</v>
      </c>
    </row>
    <row r="807" spans="1:12" ht="30" customHeight="1">
      <c r="A807" s="79" t="s">
        <v>456</v>
      </c>
      <c r="B807" s="74" t="s">
        <v>1532</v>
      </c>
      <c r="C807" s="80">
        <v>2.0499999999999998</v>
      </c>
      <c r="D807" s="80">
        <v>48.2</v>
      </c>
      <c r="E807" s="81">
        <f t="shared" si="72"/>
        <v>2.5112499999999995</v>
      </c>
      <c r="F807" s="81">
        <v>122.5</v>
      </c>
      <c r="G807" s="81">
        <f t="shared" si="73"/>
        <v>2.7749312499999998</v>
      </c>
      <c r="H807" s="82">
        <v>110.5</v>
      </c>
      <c r="I807" s="81">
        <f t="shared" si="74"/>
        <v>3.0662990312499998</v>
      </c>
      <c r="J807" s="82">
        <v>110.5</v>
      </c>
      <c r="K807" s="81">
        <f t="shared" si="75"/>
        <v>3.3269344489062496</v>
      </c>
      <c r="L807" s="82">
        <v>108.5</v>
      </c>
    </row>
    <row r="808" spans="1:12" ht="29.25" customHeight="1">
      <c r="A808" s="79" t="s">
        <v>461</v>
      </c>
      <c r="B808" s="74" t="s">
        <v>1532</v>
      </c>
      <c r="C808" s="80">
        <v>6.32</v>
      </c>
      <c r="D808" s="80">
        <v>135.6</v>
      </c>
      <c r="E808" s="81">
        <f t="shared" si="72"/>
        <v>7.9695200000000002</v>
      </c>
      <c r="F808" s="81">
        <v>126.1</v>
      </c>
      <c r="G808" s="81">
        <f t="shared" si="73"/>
        <v>8.7425634399999996</v>
      </c>
      <c r="H808" s="82">
        <v>109.7</v>
      </c>
      <c r="I808" s="81">
        <f t="shared" si="74"/>
        <v>9.5905920936799998</v>
      </c>
      <c r="J808" s="82">
        <v>109.7</v>
      </c>
      <c r="K808" s="81">
        <f t="shared" si="75"/>
        <v>10.54006071095432</v>
      </c>
      <c r="L808" s="82">
        <v>109.9</v>
      </c>
    </row>
    <row r="809" spans="1:12" ht="44.25" customHeight="1">
      <c r="A809" s="79" t="s">
        <v>176</v>
      </c>
      <c r="B809" s="74" t="s">
        <v>1532</v>
      </c>
      <c r="C809" s="80">
        <v>55</v>
      </c>
      <c r="D809" s="80">
        <v>85.7</v>
      </c>
      <c r="E809" s="81">
        <f t="shared" si="72"/>
        <v>68.474999999999994</v>
      </c>
      <c r="F809" s="81">
        <v>124.5</v>
      </c>
      <c r="G809" s="81">
        <f t="shared" si="73"/>
        <v>74.569275000000005</v>
      </c>
      <c r="H809" s="82">
        <v>108.9</v>
      </c>
      <c r="I809" s="81">
        <f t="shared" si="74"/>
        <v>81.205940475000006</v>
      </c>
      <c r="J809" s="82">
        <v>108.9</v>
      </c>
      <c r="K809" s="81">
        <f t="shared" si="75"/>
        <v>89.082916701075007</v>
      </c>
      <c r="L809" s="82">
        <v>109.7</v>
      </c>
    </row>
    <row r="810" spans="1:12" ht="18" customHeight="1">
      <c r="A810" s="79" t="s">
        <v>386</v>
      </c>
      <c r="B810" s="74" t="s">
        <v>1532</v>
      </c>
      <c r="C810" s="80">
        <v>3.48</v>
      </c>
      <c r="D810" s="80">
        <v>112.3</v>
      </c>
      <c r="E810" s="81">
        <f t="shared" si="72"/>
        <v>4.2908400000000002</v>
      </c>
      <c r="F810" s="81">
        <v>123.3</v>
      </c>
      <c r="G810" s="81">
        <f t="shared" si="73"/>
        <v>4.6598522400000002</v>
      </c>
      <c r="H810" s="82">
        <v>108.6</v>
      </c>
      <c r="I810" s="81">
        <f t="shared" si="74"/>
        <v>5.0605995326400004</v>
      </c>
      <c r="J810" s="82">
        <v>108.6</v>
      </c>
      <c r="K810" s="81">
        <f t="shared" si="75"/>
        <v>5.5109928910449604</v>
      </c>
      <c r="L810" s="82">
        <v>108.9</v>
      </c>
    </row>
    <row r="811" spans="1:12" ht="29.25" customHeight="1">
      <c r="A811" s="79" t="s">
        <v>377</v>
      </c>
      <c r="B811" s="74" t="s">
        <v>1532</v>
      </c>
      <c r="C811" s="80">
        <v>75.3</v>
      </c>
      <c r="D811" s="80">
        <v>3765</v>
      </c>
      <c r="E811" s="81">
        <f t="shared" si="72"/>
        <v>94.65209999999999</v>
      </c>
      <c r="F811" s="81">
        <v>125.7</v>
      </c>
      <c r="G811" s="81">
        <f t="shared" si="73"/>
        <v>103.5493974</v>
      </c>
      <c r="H811" s="82">
        <v>109.4</v>
      </c>
      <c r="I811" s="81">
        <f t="shared" si="74"/>
        <v>113.28304075560001</v>
      </c>
      <c r="J811" s="82">
        <v>109.4</v>
      </c>
      <c r="K811" s="81">
        <f t="shared" si="75"/>
        <v>123.02538226058161</v>
      </c>
      <c r="L811" s="82">
        <v>108.6</v>
      </c>
    </row>
    <row r="812" spans="1:12" ht="30" customHeight="1">
      <c r="A812" s="79" t="s">
        <v>357</v>
      </c>
      <c r="B812" s="74" t="s">
        <v>1532</v>
      </c>
      <c r="C812" s="80">
        <v>26.91</v>
      </c>
      <c r="D812" s="80">
        <v>72.8</v>
      </c>
      <c r="E812" s="81">
        <f t="shared" si="72"/>
        <v>33.718229999999998</v>
      </c>
      <c r="F812" s="81">
        <v>125.3</v>
      </c>
      <c r="G812" s="81">
        <f t="shared" si="73"/>
        <v>37.090052999999997</v>
      </c>
      <c r="H812" s="82">
        <v>110</v>
      </c>
      <c r="I812" s="81">
        <f t="shared" si="74"/>
        <v>40.799058299999999</v>
      </c>
      <c r="J812" s="82">
        <v>110</v>
      </c>
      <c r="K812" s="81">
        <f t="shared" si="75"/>
        <v>44.634169780199997</v>
      </c>
      <c r="L812" s="82">
        <v>109.4</v>
      </c>
    </row>
    <row r="813" spans="1:12" ht="30" customHeight="1">
      <c r="A813" s="79" t="s">
        <v>272</v>
      </c>
      <c r="B813" s="74" t="s">
        <v>1532</v>
      </c>
      <c r="C813" s="80">
        <v>3.59</v>
      </c>
      <c r="D813" s="80">
        <v>122.9</v>
      </c>
      <c r="E813" s="81">
        <f t="shared" si="72"/>
        <v>4.5126299999999997</v>
      </c>
      <c r="F813" s="81">
        <v>125.7</v>
      </c>
      <c r="G813" s="81">
        <f t="shared" si="73"/>
        <v>4.9007161799999999</v>
      </c>
      <c r="H813" s="82">
        <v>108.6</v>
      </c>
      <c r="I813" s="81">
        <f t="shared" si="74"/>
        <v>5.4152913789000001</v>
      </c>
      <c r="J813" s="82">
        <v>110.5</v>
      </c>
      <c r="K813" s="81">
        <f t="shared" si="75"/>
        <v>5.8972523116221005</v>
      </c>
      <c r="L813" s="82">
        <v>108.9</v>
      </c>
    </row>
    <row r="814" spans="1:12" ht="30" customHeight="1">
      <c r="A814" s="79" t="s">
        <v>396</v>
      </c>
      <c r="B814" s="74" t="s">
        <v>1532</v>
      </c>
      <c r="C814" s="80">
        <v>1.99</v>
      </c>
      <c r="D814" s="80">
        <v>0</v>
      </c>
      <c r="E814" s="81">
        <f t="shared" si="72"/>
        <v>2.4934699999999999</v>
      </c>
      <c r="F814" s="81">
        <v>125.3</v>
      </c>
      <c r="G814" s="81">
        <f t="shared" si="73"/>
        <v>2.7278561799999999</v>
      </c>
      <c r="H814" s="82">
        <v>109.4</v>
      </c>
      <c r="I814" s="81">
        <f t="shared" si="74"/>
        <v>3.0006417979999997</v>
      </c>
      <c r="J814" s="82">
        <v>110</v>
      </c>
      <c r="K814" s="81">
        <f t="shared" si="75"/>
        <v>3.2586969926279994</v>
      </c>
      <c r="L814" s="82">
        <v>108.6</v>
      </c>
    </row>
    <row r="815" spans="1:12" ht="29.25" customHeight="1">
      <c r="A815" s="79" t="s">
        <v>402</v>
      </c>
      <c r="B815" s="74" t="s">
        <v>1532</v>
      </c>
      <c r="C815" s="80">
        <v>54</v>
      </c>
      <c r="D815" s="80">
        <v>162.69999999999999</v>
      </c>
      <c r="E815" s="81">
        <f t="shared" si="72"/>
        <v>67.5</v>
      </c>
      <c r="F815" s="81">
        <v>125</v>
      </c>
      <c r="G815" s="81">
        <f t="shared" si="73"/>
        <v>74.25</v>
      </c>
      <c r="H815" s="82">
        <v>110</v>
      </c>
      <c r="I815" s="81">
        <f t="shared" si="74"/>
        <v>82.046250000000001</v>
      </c>
      <c r="J815" s="82">
        <v>110.5</v>
      </c>
      <c r="K815" s="81">
        <f t="shared" si="75"/>
        <v>89.758597499999993</v>
      </c>
      <c r="L815" s="82">
        <v>109.4</v>
      </c>
    </row>
    <row r="816" spans="1:12" ht="30" customHeight="1">
      <c r="A816" s="79" t="s">
        <v>477</v>
      </c>
      <c r="B816" s="74" t="s">
        <v>1532</v>
      </c>
      <c r="C816" s="80">
        <v>11.4</v>
      </c>
      <c r="D816" s="80">
        <v>107.5</v>
      </c>
      <c r="E816" s="81">
        <f t="shared" si="72"/>
        <v>14.2044</v>
      </c>
      <c r="F816" s="81">
        <v>124.6</v>
      </c>
      <c r="G816" s="81">
        <f t="shared" si="73"/>
        <v>15.695862</v>
      </c>
      <c r="H816" s="82">
        <v>110.5</v>
      </c>
      <c r="I816" s="81">
        <f t="shared" si="74"/>
        <v>17.218360614000002</v>
      </c>
      <c r="J816" s="82">
        <v>109.7</v>
      </c>
      <c r="K816" s="81">
        <f t="shared" si="75"/>
        <v>18.940196675400003</v>
      </c>
      <c r="L816" s="82">
        <v>110</v>
      </c>
    </row>
    <row r="817" spans="1:12" ht="43.5" customHeight="1">
      <c r="A817" s="79" t="s">
        <v>186</v>
      </c>
      <c r="B817" s="74" t="s">
        <v>1532</v>
      </c>
      <c r="C817" s="80">
        <v>45</v>
      </c>
      <c r="D817" s="80">
        <v>56.2</v>
      </c>
      <c r="E817" s="81">
        <f t="shared" si="72"/>
        <v>55.575000000000003</v>
      </c>
      <c r="F817" s="81">
        <v>123.5</v>
      </c>
      <c r="G817" s="81">
        <f t="shared" si="73"/>
        <v>60.965775000000001</v>
      </c>
      <c r="H817" s="82">
        <v>109.7</v>
      </c>
      <c r="I817" s="81">
        <f t="shared" si="74"/>
        <v>66.391728975000007</v>
      </c>
      <c r="J817" s="82">
        <v>108.9</v>
      </c>
      <c r="K817" s="81">
        <f t="shared" si="75"/>
        <v>73.362860517375012</v>
      </c>
      <c r="L817" s="82">
        <v>110.5</v>
      </c>
    </row>
    <row r="818" spans="1:12" ht="30" customHeight="1">
      <c r="A818" s="79" t="s">
        <v>468</v>
      </c>
      <c r="B818" s="74" t="s">
        <v>1532</v>
      </c>
      <c r="C818" s="80">
        <v>38.9</v>
      </c>
      <c r="D818" s="80">
        <v>144.19999999999999</v>
      </c>
      <c r="E818" s="81">
        <f t="shared" si="72"/>
        <v>47.652500000000003</v>
      </c>
      <c r="F818" s="81">
        <v>122.5</v>
      </c>
      <c r="G818" s="81">
        <f t="shared" si="73"/>
        <v>51.893572500000012</v>
      </c>
      <c r="H818" s="82">
        <v>108.9</v>
      </c>
      <c r="I818" s="81">
        <f t="shared" si="74"/>
        <v>56.35641973500001</v>
      </c>
      <c r="J818" s="82">
        <v>108.6</v>
      </c>
      <c r="K818" s="81">
        <f t="shared" si="75"/>
        <v>61.822992449295015</v>
      </c>
      <c r="L818" s="82">
        <v>109.7</v>
      </c>
    </row>
    <row r="819" spans="1:12" ht="30" customHeight="1">
      <c r="A819" s="79" t="s">
        <v>414</v>
      </c>
      <c r="B819" s="74" t="s">
        <v>1532</v>
      </c>
      <c r="C819" s="80">
        <v>46.86</v>
      </c>
      <c r="D819" s="80">
        <v>111.5</v>
      </c>
      <c r="E819" s="81">
        <f t="shared" si="72"/>
        <v>59.090459999999993</v>
      </c>
      <c r="F819" s="81">
        <v>126.1</v>
      </c>
      <c r="G819" s="81">
        <f t="shared" si="73"/>
        <v>64.172239559999994</v>
      </c>
      <c r="H819" s="82">
        <v>108.6</v>
      </c>
      <c r="I819" s="81">
        <f t="shared" si="74"/>
        <v>70.204430078640002</v>
      </c>
      <c r="J819" s="82">
        <v>109.4</v>
      </c>
      <c r="K819" s="81">
        <f t="shared" si="75"/>
        <v>76.45262435563896</v>
      </c>
      <c r="L819" s="82">
        <v>108.9</v>
      </c>
    </row>
    <row r="820" spans="1:12" ht="30" customHeight="1">
      <c r="A820" s="79" t="s">
        <v>446</v>
      </c>
      <c r="B820" s="74" t="s">
        <v>1532</v>
      </c>
      <c r="C820" s="80">
        <v>5.39</v>
      </c>
      <c r="D820" s="80">
        <v>164.3</v>
      </c>
      <c r="E820" s="81">
        <f t="shared" si="72"/>
        <v>6.7374999999999998</v>
      </c>
      <c r="F820" s="81">
        <v>125</v>
      </c>
      <c r="G820" s="81">
        <f t="shared" si="73"/>
        <v>7.3169250000000003</v>
      </c>
      <c r="H820" s="82">
        <v>108.6</v>
      </c>
      <c r="I820" s="81">
        <f t="shared" si="74"/>
        <v>8.0852021250000004</v>
      </c>
      <c r="J820" s="82">
        <v>110.5</v>
      </c>
      <c r="K820" s="81">
        <f t="shared" si="75"/>
        <v>8.7805295077499999</v>
      </c>
      <c r="L820" s="82">
        <v>108.6</v>
      </c>
    </row>
    <row r="821" spans="1:12" ht="18" customHeight="1">
      <c r="A821" s="79" t="s">
        <v>313</v>
      </c>
      <c r="B821" s="74" t="s">
        <v>1532</v>
      </c>
      <c r="C821" s="80">
        <v>93</v>
      </c>
      <c r="D821" s="80">
        <v>584.9</v>
      </c>
      <c r="E821" s="81">
        <f t="shared" si="72"/>
        <v>115.87799999999999</v>
      </c>
      <c r="F821" s="81">
        <v>124.6</v>
      </c>
      <c r="G821" s="81">
        <f t="shared" si="73"/>
        <v>126.77053199999999</v>
      </c>
      <c r="H821" s="82">
        <v>109.4</v>
      </c>
      <c r="I821" s="81">
        <f t="shared" si="74"/>
        <v>139.06727360399998</v>
      </c>
      <c r="J821" s="82">
        <v>109.7</v>
      </c>
      <c r="K821" s="81">
        <f t="shared" si="75"/>
        <v>152.13959732277598</v>
      </c>
      <c r="L821" s="82">
        <v>109.4</v>
      </c>
    </row>
    <row r="822" spans="1:12" ht="18" customHeight="1">
      <c r="A822" s="79" t="s">
        <v>463</v>
      </c>
      <c r="B822" s="74" t="s">
        <v>1532</v>
      </c>
      <c r="C822" s="80">
        <v>49.46</v>
      </c>
      <c r="D822" s="80">
        <v>452.1</v>
      </c>
      <c r="E822" s="81">
        <f t="shared" si="72"/>
        <v>61.083100000000002</v>
      </c>
      <c r="F822" s="81">
        <v>123.5</v>
      </c>
      <c r="G822" s="81">
        <f t="shared" si="73"/>
        <v>67.191410000000005</v>
      </c>
      <c r="H822" s="82">
        <v>110</v>
      </c>
      <c r="I822" s="81">
        <f t="shared" si="74"/>
        <v>73.910550999999998</v>
      </c>
      <c r="J822" s="82">
        <v>110</v>
      </c>
      <c r="K822" s="81">
        <f t="shared" si="75"/>
        <v>80.119037284000001</v>
      </c>
      <c r="L822" s="82">
        <v>108.4</v>
      </c>
    </row>
    <row r="823" spans="1:12" ht="18" customHeight="1">
      <c r="A823" s="79" t="s">
        <v>238</v>
      </c>
      <c r="B823" s="74" t="s">
        <v>1532</v>
      </c>
      <c r="C823" s="80">
        <v>13.09</v>
      </c>
      <c r="D823" s="80">
        <v>0</v>
      </c>
      <c r="E823" s="81">
        <f t="shared" si="72"/>
        <v>16.035250000000001</v>
      </c>
      <c r="F823" s="81">
        <v>122.5</v>
      </c>
      <c r="G823" s="81">
        <f t="shared" si="73"/>
        <v>17.718951250000003</v>
      </c>
      <c r="H823" s="82">
        <v>110.5</v>
      </c>
      <c r="I823" s="81">
        <f t="shared" si="74"/>
        <v>19.579441131250004</v>
      </c>
      <c r="J823" s="82">
        <v>110.5</v>
      </c>
      <c r="K823" s="81">
        <f t="shared" si="75"/>
        <v>21.243693627406255</v>
      </c>
      <c r="L823" s="82">
        <v>108.5</v>
      </c>
    </row>
    <row r="824" spans="1:12" ht="18" customHeight="1">
      <c r="A824" s="79" t="s">
        <v>196</v>
      </c>
      <c r="B824" s="74" t="s">
        <v>1532</v>
      </c>
      <c r="C824" s="80">
        <v>225.78</v>
      </c>
      <c r="D824" s="80">
        <v>209.1</v>
      </c>
      <c r="E824" s="81">
        <f t="shared" si="72"/>
        <v>284.70857999999998</v>
      </c>
      <c r="F824" s="81">
        <v>126.1</v>
      </c>
      <c r="G824" s="81">
        <f t="shared" si="73"/>
        <v>312.32531225999998</v>
      </c>
      <c r="H824" s="82">
        <v>109.7</v>
      </c>
      <c r="I824" s="81">
        <f t="shared" si="74"/>
        <v>342.62086754922001</v>
      </c>
      <c r="J824" s="82">
        <v>109.7</v>
      </c>
      <c r="K824" s="81">
        <f t="shared" si="75"/>
        <v>376.54033343659279</v>
      </c>
      <c r="L824" s="82">
        <v>109.9</v>
      </c>
    </row>
    <row r="825" spans="1:12" ht="30" customHeight="1">
      <c r="A825" s="79" t="s">
        <v>467</v>
      </c>
      <c r="B825" s="74" t="s">
        <v>1532</v>
      </c>
      <c r="C825" s="80">
        <v>19.66</v>
      </c>
      <c r="D825" s="80">
        <v>129.4</v>
      </c>
      <c r="E825" s="81">
        <f t="shared" si="72"/>
        <v>24.476700000000001</v>
      </c>
      <c r="F825" s="81">
        <v>124.5</v>
      </c>
      <c r="G825" s="81">
        <f t="shared" si="73"/>
        <v>26.655126300000003</v>
      </c>
      <c r="H825" s="82">
        <v>108.9</v>
      </c>
      <c r="I825" s="81">
        <f t="shared" si="74"/>
        <v>29.027432540700005</v>
      </c>
      <c r="J825" s="82">
        <v>108.9</v>
      </c>
      <c r="K825" s="81">
        <f t="shared" si="75"/>
        <v>31.843093497147905</v>
      </c>
      <c r="L825" s="82">
        <v>109.7</v>
      </c>
    </row>
    <row r="826" spans="1:12" ht="43.5" customHeight="1">
      <c r="A826" s="79" t="s">
        <v>179</v>
      </c>
      <c r="B826" s="74" t="s">
        <v>1532</v>
      </c>
      <c r="C826" s="80">
        <v>98.2</v>
      </c>
      <c r="D826" s="80">
        <v>61.8</v>
      </c>
      <c r="E826" s="81">
        <f t="shared" si="72"/>
        <v>121.08059999999999</v>
      </c>
      <c r="F826" s="81">
        <v>123.3</v>
      </c>
      <c r="G826" s="81">
        <f t="shared" si="73"/>
        <v>131.49353159999998</v>
      </c>
      <c r="H826" s="82">
        <v>108.6</v>
      </c>
      <c r="I826" s="81">
        <f t="shared" si="74"/>
        <v>142.80197531759998</v>
      </c>
      <c r="J826" s="82">
        <v>108.6</v>
      </c>
      <c r="K826" s="81">
        <f t="shared" si="75"/>
        <v>155.51135112086638</v>
      </c>
      <c r="L826" s="82">
        <v>108.9</v>
      </c>
    </row>
    <row r="827" spans="1:12" ht="30" customHeight="1">
      <c r="A827" s="79" t="s">
        <v>344</v>
      </c>
      <c r="B827" s="74" t="s">
        <v>1532</v>
      </c>
      <c r="C827" s="80">
        <v>65.2</v>
      </c>
      <c r="D827" s="80">
        <v>88.4</v>
      </c>
      <c r="E827" s="81">
        <f t="shared" si="72"/>
        <v>81.956400000000016</v>
      </c>
      <c r="F827" s="81">
        <v>125.7</v>
      </c>
      <c r="G827" s="81">
        <f t="shared" si="73"/>
        <v>89.660301600000025</v>
      </c>
      <c r="H827" s="82">
        <v>109.4</v>
      </c>
      <c r="I827" s="81">
        <f t="shared" si="74"/>
        <v>98.088369950400022</v>
      </c>
      <c r="J827" s="82">
        <v>109.4</v>
      </c>
      <c r="K827" s="81">
        <f t="shared" si="75"/>
        <v>106.52396976613441</v>
      </c>
      <c r="L827" s="82">
        <v>108.6</v>
      </c>
    </row>
    <row r="828" spans="1:12" ht="29.25" customHeight="1">
      <c r="A828" s="79" t="s">
        <v>387</v>
      </c>
      <c r="B828" s="74" t="s">
        <v>1532</v>
      </c>
      <c r="C828" s="80">
        <v>10.8</v>
      </c>
      <c r="D828" s="80">
        <v>65.099999999999994</v>
      </c>
      <c r="E828" s="81">
        <f t="shared" si="72"/>
        <v>13.532400000000001</v>
      </c>
      <c r="F828" s="81">
        <v>125.3</v>
      </c>
      <c r="G828" s="81">
        <f t="shared" si="73"/>
        <v>14.88564</v>
      </c>
      <c r="H828" s="82">
        <v>110</v>
      </c>
      <c r="I828" s="81">
        <f t="shared" si="74"/>
        <v>16.374203999999999</v>
      </c>
      <c r="J828" s="82">
        <v>110</v>
      </c>
      <c r="K828" s="81">
        <f t="shared" si="75"/>
        <v>17.913379175999999</v>
      </c>
      <c r="L828" s="82">
        <v>109.4</v>
      </c>
    </row>
    <row r="829" spans="1:12" ht="30" customHeight="1">
      <c r="A829" s="79" t="s">
        <v>458</v>
      </c>
      <c r="B829" s="74" t="s">
        <v>1532</v>
      </c>
      <c r="C829" s="80">
        <v>10.61</v>
      </c>
      <c r="D829" s="80">
        <v>106.2</v>
      </c>
      <c r="E829" s="81">
        <f t="shared" si="72"/>
        <v>13.33677</v>
      </c>
      <c r="F829" s="81">
        <v>125.7</v>
      </c>
      <c r="G829" s="81">
        <f t="shared" si="73"/>
        <v>14.48373222</v>
      </c>
      <c r="H829" s="82">
        <v>108.6</v>
      </c>
      <c r="I829" s="81">
        <f t="shared" si="74"/>
        <v>16.0045241031</v>
      </c>
      <c r="J829" s="82">
        <v>110.5</v>
      </c>
      <c r="K829" s="81">
        <f t="shared" si="75"/>
        <v>17.428926748275902</v>
      </c>
      <c r="L829" s="82">
        <v>108.9</v>
      </c>
    </row>
    <row r="830" spans="1:12" ht="18" customHeight="1">
      <c r="A830" s="79" t="s">
        <v>499</v>
      </c>
      <c r="B830" s="74" t="s">
        <v>1532</v>
      </c>
      <c r="C830" s="80">
        <v>6.6</v>
      </c>
      <c r="D830" s="80">
        <v>71.8</v>
      </c>
      <c r="E830" s="81">
        <f t="shared" si="72"/>
        <v>8.2697999999999983</v>
      </c>
      <c r="F830" s="81">
        <v>125.3</v>
      </c>
      <c r="G830" s="81">
        <f t="shared" si="73"/>
        <v>9.0471611999999979</v>
      </c>
      <c r="H830" s="82">
        <v>109.4</v>
      </c>
      <c r="I830" s="81">
        <f t="shared" si="74"/>
        <v>9.9518773199999977</v>
      </c>
      <c r="J830" s="82">
        <v>110</v>
      </c>
      <c r="K830" s="81">
        <f t="shared" si="75"/>
        <v>10.807738769519997</v>
      </c>
      <c r="L830" s="82">
        <v>108.6</v>
      </c>
    </row>
    <row r="831" spans="1:12" ht="30" customHeight="1">
      <c r="A831" s="79" t="s">
        <v>394</v>
      </c>
      <c r="B831" s="74" t="s">
        <v>1532</v>
      </c>
      <c r="C831" s="80">
        <v>34.32</v>
      </c>
      <c r="D831" s="80">
        <v>0</v>
      </c>
      <c r="E831" s="81">
        <f t="shared" si="72"/>
        <v>42.9</v>
      </c>
      <c r="F831" s="81">
        <v>125</v>
      </c>
      <c r="G831" s="81">
        <f t="shared" si="73"/>
        <v>47.19</v>
      </c>
      <c r="H831" s="82">
        <v>110</v>
      </c>
      <c r="I831" s="81">
        <f t="shared" si="74"/>
        <v>52.144950000000001</v>
      </c>
      <c r="J831" s="82">
        <v>110.5</v>
      </c>
      <c r="K831" s="81">
        <f t="shared" si="75"/>
        <v>57.046575300000001</v>
      </c>
      <c r="L831" s="82">
        <v>109.4</v>
      </c>
    </row>
    <row r="832" spans="1:12" ht="30" customHeight="1">
      <c r="A832" s="79" t="s">
        <v>476</v>
      </c>
      <c r="B832" s="74" t="s">
        <v>1532</v>
      </c>
      <c r="C832" s="80">
        <v>9.3000000000000007</v>
      </c>
      <c r="D832" s="80">
        <v>72.7</v>
      </c>
      <c r="E832" s="81">
        <f t="shared" si="72"/>
        <v>11.5878</v>
      </c>
      <c r="F832" s="81">
        <v>124.6</v>
      </c>
      <c r="G832" s="81">
        <f t="shared" si="73"/>
        <v>12.804519000000001</v>
      </c>
      <c r="H832" s="82">
        <v>110.5</v>
      </c>
      <c r="I832" s="81">
        <f t="shared" si="74"/>
        <v>14.046557343000002</v>
      </c>
      <c r="J832" s="82">
        <v>109.7</v>
      </c>
      <c r="K832" s="81">
        <f t="shared" si="75"/>
        <v>15.451213077300002</v>
      </c>
      <c r="L832" s="82">
        <v>110</v>
      </c>
    </row>
    <row r="833" spans="1:12" ht="30" customHeight="1">
      <c r="A833" s="79" t="s">
        <v>470</v>
      </c>
      <c r="B833" s="74" t="s">
        <v>1532</v>
      </c>
      <c r="C833" s="80">
        <v>13.47</v>
      </c>
      <c r="D833" s="80">
        <v>133.80000000000001</v>
      </c>
      <c r="E833" s="81">
        <f t="shared" si="72"/>
        <v>16.635450000000002</v>
      </c>
      <c r="F833" s="81">
        <v>123.5</v>
      </c>
      <c r="G833" s="81">
        <f t="shared" si="73"/>
        <v>18.249088650000004</v>
      </c>
      <c r="H833" s="82">
        <v>109.7</v>
      </c>
      <c r="I833" s="81">
        <f t="shared" si="74"/>
        <v>19.873257539850005</v>
      </c>
      <c r="J833" s="82">
        <v>108.9</v>
      </c>
      <c r="K833" s="81">
        <f t="shared" si="75"/>
        <v>21.959949581534257</v>
      </c>
      <c r="L833" s="82">
        <v>110.5</v>
      </c>
    </row>
    <row r="834" spans="1:12" ht="29.25" customHeight="1">
      <c r="A834" s="79" t="s">
        <v>395</v>
      </c>
      <c r="B834" s="74" t="s">
        <v>1532</v>
      </c>
      <c r="C834" s="80">
        <v>31.23</v>
      </c>
      <c r="D834" s="80">
        <v>138.80000000000001</v>
      </c>
      <c r="E834" s="81">
        <f t="shared" si="72"/>
        <v>38.256750000000004</v>
      </c>
      <c r="F834" s="81">
        <v>122.5</v>
      </c>
      <c r="G834" s="81">
        <f t="shared" si="73"/>
        <v>41.661600750000005</v>
      </c>
      <c r="H834" s="82">
        <v>108.9</v>
      </c>
      <c r="I834" s="81">
        <f t="shared" si="74"/>
        <v>45.244498414500001</v>
      </c>
      <c r="J834" s="82">
        <v>108.6</v>
      </c>
      <c r="K834" s="81">
        <f t="shared" si="75"/>
        <v>49.633214760706508</v>
      </c>
      <c r="L834" s="82">
        <v>109.7</v>
      </c>
    </row>
    <row r="835" spans="1:12" ht="30" customHeight="1">
      <c r="A835" s="73" t="s">
        <v>1629</v>
      </c>
      <c r="B835" s="74" t="s">
        <v>1532</v>
      </c>
      <c r="C835" s="75">
        <v>33.26</v>
      </c>
      <c r="D835" s="75">
        <v>31.3</v>
      </c>
      <c r="E835" s="76">
        <f>SUM(E836:E839)</f>
        <v>41.167729999999999</v>
      </c>
      <c r="F835" s="76">
        <f>E835/C835*100</f>
        <v>123.77549609140108</v>
      </c>
      <c r="G835" s="76">
        <f>SUM(G836:G839)</f>
        <v>45.281476599999998</v>
      </c>
      <c r="H835" s="78">
        <f>G835/E835*100</f>
        <v>109.99264861093872</v>
      </c>
      <c r="I835" s="76">
        <f>SUM(I836:I839)</f>
        <v>49.827960549199993</v>
      </c>
      <c r="J835" s="78">
        <f>I835/G835*100</f>
        <v>110.04049401781214</v>
      </c>
      <c r="K835" s="76">
        <f>SUM(K836:K839)</f>
        <v>54.099440835820793</v>
      </c>
      <c r="L835" s="78">
        <f>K835/I835*100</f>
        <v>108.57245658770873</v>
      </c>
    </row>
    <row r="836" spans="1:12" ht="18" customHeight="1">
      <c r="A836" s="79" t="s">
        <v>268</v>
      </c>
      <c r="B836" s="74" t="s">
        <v>1532</v>
      </c>
      <c r="C836" s="80">
        <v>28</v>
      </c>
      <c r="D836" s="80">
        <v>321.8</v>
      </c>
      <c r="E836" s="81">
        <f t="shared" si="72"/>
        <v>34.58</v>
      </c>
      <c r="F836" s="81">
        <v>123.5</v>
      </c>
      <c r="G836" s="81">
        <f t="shared" si="73"/>
        <v>38.037999999999997</v>
      </c>
      <c r="H836" s="82">
        <v>110</v>
      </c>
      <c r="I836" s="81">
        <f t="shared" si="74"/>
        <v>41.841799999999992</v>
      </c>
      <c r="J836" s="82">
        <v>110</v>
      </c>
      <c r="K836" s="81">
        <f t="shared" si="75"/>
        <v>45.356511199999993</v>
      </c>
      <c r="L836" s="82">
        <v>108.4</v>
      </c>
    </row>
    <row r="837" spans="1:12" ht="18" customHeight="1">
      <c r="A837" s="79" t="s">
        <v>450</v>
      </c>
      <c r="B837" s="74" t="s">
        <v>1532</v>
      </c>
      <c r="C837" s="80">
        <v>0.8</v>
      </c>
      <c r="D837" s="80">
        <v>11.2</v>
      </c>
      <c r="E837" s="81">
        <f t="shared" si="72"/>
        <v>1.0087999999999999</v>
      </c>
      <c r="F837" s="81">
        <v>126.1</v>
      </c>
      <c r="G837" s="81">
        <f t="shared" si="73"/>
        <v>1.1066536</v>
      </c>
      <c r="H837" s="82">
        <v>109.7</v>
      </c>
      <c r="I837" s="81">
        <f t="shared" si="74"/>
        <v>1.2139989992000002</v>
      </c>
      <c r="J837" s="82">
        <v>109.7</v>
      </c>
      <c r="K837" s="81">
        <f t="shared" si="75"/>
        <v>1.3341849001208004</v>
      </c>
      <c r="L837" s="82">
        <v>109.9</v>
      </c>
    </row>
    <row r="838" spans="1:12" ht="18" customHeight="1">
      <c r="A838" s="79" t="s">
        <v>329</v>
      </c>
      <c r="B838" s="74" t="s">
        <v>1532</v>
      </c>
      <c r="C838" s="80">
        <v>1.31</v>
      </c>
      <c r="D838" s="80">
        <v>77.099999999999994</v>
      </c>
      <c r="E838" s="81">
        <f t="shared" si="72"/>
        <v>1.6414299999999999</v>
      </c>
      <c r="F838" s="81">
        <v>125.3</v>
      </c>
      <c r="G838" s="81">
        <f t="shared" si="73"/>
        <v>1.8055729999999999</v>
      </c>
      <c r="H838" s="82">
        <v>110</v>
      </c>
      <c r="I838" s="81">
        <f t="shared" si="74"/>
        <v>1.9861302999999999</v>
      </c>
      <c r="J838" s="82">
        <v>110</v>
      </c>
      <c r="K838" s="81">
        <f t="shared" si="75"/>
        <v>2.1728265482000002</v>
      </c>
      <c r="L838" s="82">
        <v>109.4</v>
      </c>
    </row>
    <row r="839" spans="1:12" ht="30" customHeight="1">
      <c r="A839" s="79" t="s">
        <v>404</v>
      </c>
      <c r="B839" s="74" t="s">
        <v>1532</v>
      </c>
      <c r="C839" s="80">
        <v>3.15</v>
      </c>
      <c r="D839" s="80">
        <v>192.1</v>
      </c>
      <c r="E839" s="81">
        <f t="shared" si="72"/>
        <v>3.9375</v>
      </c>
      <c r="F839" s="81">
        <v>125</v>
      </c>
      <c r="G839" s="81">
        <f t="shared" si="73"/>
        <v>4.3312499999999998</v>
      </c>
      <c r="H839" s="82">
        <v>110</v>
      </c>
      <c r="I839" s="81">
        <f t="shared" si="74"/>
        <v>4.7860312499999997</v>
      </c>
      <c r="J839" s="82">
        <v>110.5</v>
      </c>
      <c r="K839" s="81">
        <f t="shared" si="75"/>
        <v>5.2359181875000003</v>
      </c>
      <c r="L839" s="82">
        <v>109.4</v>
      </c>
    </row>
    <row r="840" spans="1:12" ht="18" customHeight="1">
      <c r="A840" s="73" t="s">
        <v>1630</v>
      </c>
      <c r="B840" s="74" t="s">
        <v>1532</v>
      </c>
      <c r="C840" s="75">
        <v>96.16</v>
      </c>
      <c r="D840" s="75">
        <v>131.30000000000001</v>
      </c>
      <c r="E840" s="76">
        <f>SUM(E841:E846)</f>
        <v>119.60924000000001</v>
      </c>
      <c r="F840" s="76">
        <f>E840/C840*100</f>
        <v>124.38564891846924</v>
      </c>
      <c r="G840" s="76">
        <f>SUM(G841:G846)</f>
        <v>130.28840107000002</v>
      </c>
      <c r="H840" s="78">
        <f>G840/E840*100</f>
        <v>108.92837465567042</v>
      </c>
      <c r="I840" s="76">
        <f>SUM(I841:I846)</f>
        <v>143.53518634960002</v>
      </c>
      <c r="J840" s="78">
        <f>I840/G840*100</f>
        <v>110.16727902929971</v>
      </c>
      <c r="K840" s="76">
        <f>SUM(K841:K846)</f>
        <v>156.12167369160679</v>
      </c>
      <c r="L840" s="78">
        <f>K840/I840*100</f>
        <v>108.76892116985908</v>
      </c>
    </row>
    <row r="841" spans="1:12" ht="30" customHeight="1">
      <c r="A841" s="79" t="s">
        <v>359</v>
      </c>
      <c r="B841" s="74" t="s">
        <v>1532</v>
      </c>
      <c r="C841" s="80">
        <v>12.15</v>
      </c>
      <c r="D841" s="80">
        <v>67.599999999999994</v>
      </c>
      <c r="E841" s="81">
        <f t="shared" si="72"/>
        <v>14.883749999999999</v>
      </c>
      <c r="F841" s="81">
        <v>122.5</v>
      </c>
      <c r="G841" s="81">
        <f t="shared" si="73"/>
        <v>16.208403749999999</v>
      </c>
      <c r="H841" s="82">
        <v>108.9</v>
      </c>
      <c r="I841" s="81">
        <f t="shared" si="74"/>
        <v>17.602326472499996</v>
      </c>
      <c r="J841" s="82">
        <v>108.6</v>
      </c>
      <c r="K841" s="81">
        <f t="shared" si="75"/>
        <v>19.309752140332495</v>
      </c>
      <c r="L841" s="82">
        <v>109.7</v>
      </c>
    </row>
    <row r="842" spans="1:12" ht="18" customHeight="1">
      <c r="A842" s="79" t="s">
        <v>276</v>
      </c>
      <c r="B842" s="74" t="s">
        <v>1532</v>
      </c>
      <c r="C842" s="80">
        <v>5.63</v>
      </c>
      <c r="D842" s="80">
        <v>0</v>
      </c>
      <c r="E842" s="81">
        <f t="shared" si="72"/>
        <v>7.0994299999999999</v>
      </c>
      <c r="F842" s="81">
        <v>126.1</v>
      </c>
      <c r="G842" s="81">
        <f t="shared" si="73"/>
        <v>7.7099809799999992</v>
      </c>
      <c r="H842" s="82">
        <v>108.6</v>
      </c>
      <c r="I842" s="81">
        <f t="shared" si="74"/>
        <v>8.4347191921199993</v>
      </c>
      <c r="J842" s="82">
        <v>109.4</v>
      </c>
      <c r="K842" s="81">
        <f t="shared" si="75"/>
        <v>9.1854092002186789</v>
      </c>
      <c r="L842" s="82">
        <v>108.9</v>
      </c>
    </row>
    <row r="843" spans="1:12" ht="18" customHeight="1">
      <c r="A843" s="79" t="s">
        <v>449</v>
      </c>
      <c r="B843" s="74" t="s">
        <v>1532</v>
      </c>
      <c r="C843" s="80">
        <v>61.3</v>
      </c>
      <c r="D843" s="80">
        <v>135</v>
      </c>
      <c r="E843" s="81">
        <f t="shared" si="72"/>
        <v>76.625</v>
      </c>
      <c r="F843" s="81">
        <v>125</v>
      </c>
      <c r="G843" s="81">
        <f t="shared" si="73"/>
        <v>83.214750000000009</v>
      </c>
      <c r="H843" s="82">
        <v>108.6</v>
      </c>
      <c r="I843" s="81">
        <f t="shared" si="74"/>
        <v>91.952298750000011</v>
      </c>
      <c r="J843" s="82">
        <v>110.5</v>
      </c>
      <c r="K843" s="81">
        <f t="shared" si="75"/>
        <v>99.860196442499998</v>
      </c>
      <c r="L843" s="82">
        <v>108.6</v>
      </c>
    </row>
    <row r="844" spans="1:12" ht="18" customHeight="1">
      <c r="A844" s="79" t="s">
        <v>214</v>
      </c>
      <c r="B844" s="74" t="s">
        <v>1532</v>
      </c>
      <c r="C844" s="80">
        <v>3.66</v>
      </c>
      <c r="D844" s="80">
        <v>0</v>
      </c>
      <c r="E844" s="81">
        <f t="shared" si="72"/>
        <v>4.5603600000000002</v>
      </c>
      <c r="F844" s="81">
        <v>124.6</v>
      </c>
      <c r="G844" s="81">
        <f t="shared" si="73"/>
        <v>4.9890338400000012</v>
      </c>
      <c r="H844" s="82">
        <v>109.4</v>
      </c>
      <c r="I844" s="81">
        <f t="shared" si="74"/>
        <v>5.4729701224800014</v>
      </c>
      <c r="J844" s="82">
        <v>109.7</v>
      </c>
      <c r="K844" s="81">
        <f t="shared" si="75"/>
        <v>5.9874293139931218</v>
      </c>
      <c r="L844" s="82">
        <v>109.4</v>
      </c>
    </row>
    <row r="845" spans="1:12" ht="18" customHeight="1">
      <c r="A845" s="79" t="s">
        <v>229</v>
      </c>
      <c r="B845" s="74" t="s">
        <v>1532</v>
      </c>
      <c r="C845" s="80">
        <v>0.12</v>
      </c>
      <c r="D845" s="80">
        <v>133.30000000000001</v>
      </c>
      <c r="E845" s="81">
        <f t="shared" si="72"/>
        <v>0.1482</v>
      </c>
      <c r="F845" s="81">
        <v>123.5</v>
      </c>
      <c r="G845" s="81">
        <f t="shared" si="73"/>
        <v>0.16302</v>
      </c>
      <c r="H845" s="82">
        <v>110</v>
      </c>
      <c r="I845" s="81">
        <f t="shared" si="74"/>
        <v>0.17932199999999998</v>
      </c>
      <c r="J845" s="82">
        <v>110</v>
      </c>
      <c r="K845" s="81">
        <f t="shared" si="75"/>
        <v>0.194385048</v>
      </c>
      <c r="L845" s="82">
        <v>108.4</v>
      </c>
    </row>
    <row r="846" spans="1:12" ht="18" customHeight="1">
      <c r="A846" s="79" t="s">
        <v>539</v>
      </c>
      <c r="B846" s="74" t="s">
        <v>1532</v>
      </c>
      <c r="C846" s="80">
        <v>13.3</v>
      </c>
      <c r="D846" s="80">
        <v>136.6</v>
      </c>
      <c r="E846" s="81">
        <f t="shared" si="72"/>
        <v>16.2925</v>
      </c>
      <c r="F846" s="81">
        <v>122.5</v>
      </c>
      <c r="G846" s="81">
        <f t="shared" si="73"/>
        <v>18.0032125</v>
      </c>
      <c r="H846" s="82">
        <v>110.5</v>
      </c>
      <c r="I846" s="81">
        <f t="shared" si="74"/>
        <v>19.893549812500002</v>
      </c>
      <c r="J846" s="82">
        <v>110.5</v>
      </c>
      <c r="K846" s="81">
        <f t="shared" si="75"/>
        <v>21.5845015465625</v>
      </c>
      <c r="L846" s="82">
        <v>108.5</v>
      </c>
    </row>
    <row r="847" spans="1:12" ht="18" customHeight="1">
      <c r="A847" s="73" t="s">
        <v>1631</v>
      </c>
      <c r="B847" s="74" t="s">
        <v>1532</v>
      </c>
      <c r="C847" s="75">
        <v>48</v>
      </c>
      <c r="D847" s="75">
        <v>62.8</v>
      </c>
      <c r="E847" s="76">
        <v>59.76</v>
      </c>
      <c r="F847" s="76">
        <v>124.5</v>
      </c>
      <c r="G847" s="76">
        <v>65.078640000000007</v>
      </c>
      <c r="H847" s="78">
        <v>108.9</v>
      </c>
      <c r="I847" s="76">
        <v>70.870638960000008</v>
      </c>
      <c r="J847" s="78">
        <v>108.9</v>
      </c>
      <c r="K847" s="76">
        <v>77.745090939120004</v>
      </c>
      <c r="L847" s="78">
        <v>109.7</v>
      </c>
    </row>
    <row r="848" spans="1:12" ht="18" customHeight="1">
      <c r="A848" s="79" t="s">
        <v>199</v>
      </c>
      <c r="B848" s="74" t="s">
        <v>1532</v>
      </c>
      <c r="C848" s="80">
        <v>48</v>
      </c>
      <c r="D848" s="80">
        <v>62.8</v>
      </c>
      <c r="E848" s="81">
        <f t="shared" si="72"/>
        <v>59.76</v>
      </c>
      <c r="F848" s="81">
        <v>124.5</v>
      </c>
      <c r="G848" s="81">
        <f t="shared" si="73"/>
        <v>65.078640000000007</v>
      </c>
      <c r="H848" s="82">
        <v>108.9</v>
      </c>
      <c r="I848" s="81">
        <f t="shared" si="74"/>
        <v>70.870638960000008</v>
      </c>
      <c r="J848" s="82">
        <v>108.9</v>
      </c>
      <c r="K848" s="81">
        <f t="shared" si="75"/>
        <v>77.745090939120004</v>
      </c>
      <c r="L848" s="82">
        <v>109.7</v>
      </c>
    </row>
    <row r="849" spans="1:12" ht="43.5" customHeight="1">
      <c r="A849" s="73" t="s">
        <v>1632</v>
      </c>
      <c r="B849" s="74" t="s">
        <v>1532</v>
      </c>
      <c r="C849" s="75">
        <v>43.73</v>
      </c>
      <c r="D849" s="75">
        <v>34</v>
      </c>
      <c r="E849" s="76">
        <f>SUM(E850:E851)</f>
        <v>54.857689999999998</v>
      </c>
      <c r="F849" s="76">
        <f>E849/C849*100</f>
        <v>125.4463526183398</v>
      </c>
      <c r="G849" s="76">
        <f>SUM(G850:G851)</f>
        <v>60.222786999999997</v>
      </c>
      <c r="H849" s="78">
        <f>G849/E849*100</f>
        <v>109.7800271939996</v>
      </c>
      <c r="I849" s="76">
        <f>SUM(I850:I851)</f>
        <v>66.113050532000003</v>
      </c>
      <c r="J849" s="78">
        <f>I849/G849*100</f>
        <v>109.78078867721617</v>
      </c>
      <c r="K849" s="76">
        <f>SUM(K850:K851)</f>
        <v>72.135111156952007</v>
      </c>
      <c r="L849" s="78">
        <f>K849/I849*100</f>
        <v>109.10873205289053</v>
      </c>
    </row>
    <row r="850" spans="1:12" ht="43.5" customHeight="1">
      <c r="A850" s="79" t="s">
        <v>179</v>
      </c>
      <c r="B850" s="74" t="s">
        <v>1532</v>
      </c>
      <c r="C850" s="80">
        <v>16</v>
      </c>
      <c r="D850" s="80">
        <v>800</v>
      </c>
      <c r="E850" s="81">
        <f t="shared" si="72"/>
        <v>20.112000000000002</v>
      </c>
      <c r="F850" s="81">
        <v>125.7</v>
      </c>
      <c r="G850" s="81">
        <f t="shared" si="73"/>
        <v>22.002528000000002</v>
      </c>
      <c r="H850" s="82">
        <v>109.4</v>
      </c>
      <c r="I850" s="81">
        <f t="shared" si="74"/>
        <v>24.070765632000004</v>
      </c>
      <c r="J850" s="82">
        <v>109.4</v>
      </c>
      <c r="K850" s="81">
        <f t="shared" si="75"/>
        <v>26.140851476352005</v>
      </c>
      <c r="L850" s="82">
        <v>108.6</v>
      </c>
    </row>
    <row r="851" spans="1:12" ht="30" customHeight="1">
      <c r="A851" s="79" t="s">
        <v>445</v>
      </c>
      <c r="B851" s="74" t="s">
        <v>1532</v>
      </c>
      <c r="C851" s="80">
        <v>27.73</v>
      </c>
      <c r="D851" s="80">
        <v>21.9</v>
      </c>
      <c r="E851" s="81">
        <f t="shared" si="72"/>
        <v>34.745689999999996</v>
      </c>
      <c r="F851" s="81">
        <v>125.3</v>
      </c>
      <c r="G851" s="81">
        <f t="shared" si="73"/>
        <v>38.220258999999999</v>
      </c>
      <c r="H851" s="82">
        <v>110</v>
      </c>
      <c r="I851" s="81">
        <f t="shared" si="74"/>
        <v>42.042284899999999</v>
      </c>
      <c r="J851" s="82">
        <v>110</v>
      </c>
      <c r="K851" s="81">
        <f t="shared" si="75"/>
        <v>45.994259680599995</v>
      </c>
      <c r="L851" s="82">
        <v>109.4</v>
      </c>
    </row>
    <row r="852" spans="1:12" ht="30" customHeight="1">
      <c r="A852" s="73" t="s">
        <v>1633</v>
      </c>
      <c r="B852" s="74" t="s">
        <v>1623</v>
      </c>
      <c r="C852" s="75">
        <v>132525.95000000001</v>
      </c>
      <c r="D852" s="75">
        <v>183.9</v>
      </c>
      <c r="E852" s="76">
        <f>SUM(E853:E858)</f>
        <v>165994.58185000002</v>
      </c>
      <c r="F852" s="76">
        <f>E852/C852*100</f>
        <v>125.25439874228405</v>
      </c>
      <c r="G852" s="76">
        <f>SUM(G853:G858)</f>
        <v>181626.11754864999</v>
      </c>
      <c r="H852" s="78">
        <f>G852/E852*100</f>
        <v>109.41689513262264</v>
      </c>
      <c r="I852" s="76">
        <f>SUM(I853:I858)</f>
        <v>199572.33425967826</v>
      </c>
      <c r="J852" s="78">
        <f>I852/G852*100</f>
        <v>109.88085686862807</v>
      </c>
      <c r="K852" s="76">
        <f>SUM(K853:K858)</f>
        <v>217210.25915844817</v>
      </c>
      <c r="L852" s="78">
        <f>K852/I852*100</f>
        <v>108.83786070058183</v>
      </c>
    </row>
    <row r="853" spans="1:12" ht="29.25" customHeight="1">
      <c r="A853" s="79" t="s">
        <v>201</v>
      </c>
      <c r="B853" s="74" t="s">
        <v>1623</v>
      </c>
      <c r="C853" s="80">
        <v>98194.2</v>
      </c>
      <c r="D853" s="80">
        <v>218.7</v>
      </c>
      <c r="E853" s="81">
        <f t="shared" si="72"/>
        <v>123037.33259999999</v>
      </c>
      <c r="F853" s="81">
        <v>125.3</v>
      </c>
      <c r="G853" s="81">
        <f t="shared" si="73"/>
        <v>134602.84186439999</v>
      </c>
      <c r="H853" s="82">
        <v>109.4</v>
      </c>
      <c r="I853" s="81">
        <f t="shared" si="74"/>
        <v>148063.12605083999</v>
      </c>
      <c r="J853" s="82">
        <v>110</v>
      </c>
      <c r="K853" s="81">
        <f t="shared" si="75"/>
        <v>160796.5548912122</v>
      </c>
      <c r="L853" s="82">
        <v>108.6</v>
      </c>
    </row>
    <row r="854" spans="1:12" ht="30" customHeight="1">
      <c r="A854" s="79" t="s">
        <v>571</v>
      </c>
      <c r="B854" s="74" t="s">
        <v>1623</v>
      </c>
      <c r="C854" s="80">
        <v>4400</v>
      </c>
      <c r="D854" s="80">
        <v>220</v>
      </c>
      <c r="E854" s="81">
        <f t="shared" si="72"/>
        <v>5500</v>
      </c>
      <c r="F854" s="81">
        <v>125</v>
      </c>
      <c r="G854" s="81">
        <f t="shared" si="73"/>
        <v>6050</v>
      </c>
      <c r="H854" s="82">
        <v>110</v>
      </c>
      <c r="I854" s="81">
        <f t="shared" si="74"/>
        <v>6685.25</v>
      </c>
      <c r="J854" s="82">
        <v>110.5</v>
      </c>
      <c r="K854" s="81">
        <f t="shared" si="75"/>
        <v>7313.6635000000006</v>
      </c>
      <c r="L854" s="82">
        <v>109.4</v>
      </c>
    </row>
    <row r="855" spans="1:12" ht="18" customHeight="1">
      <c r="A855" s="79" t="s">
        <v>258</v>
      </c>
      <c r="B855" s="74" t="s">
        <v>1623</v>
      </c>
      <c r="C855" s="80">
        <v>9200</v>
      </c>
      <c r="D855" s="80">
        <v>2300</v>
      </c>
      <c r="E855" s="81">
        <f t="shared" si="72"/>
        <v>11463.2</v>
      </c>
      <c r="F855" s="81">
        <v>124.6</v>
      </c>
      <c r="G855" s="81">
        <f t="shared" si="73"/>
        <v>12666.836000000001</v>
      </c>
      <c r="H855" s="82">
        <v>110.5</v>
      </c>
      <c r="I855" s="81">
        <f t="shared" si="74"/>
        <v>13895.519092</v>
      </c>
      <c r="J855" s="82">
        <v>109.7</v>
      </c>
      <c r="K855" s="81">
        <f t="shared" si="75"/>
        <v>15285.0710012</v>
      </c>
      <c r="L855" s="82">
        <v>110</v>
      </c>
    </row>
    <row r="856" spans="1:12" ht="30" customHeight="1">
      <c r="A856" s="79" t="s">
        <v>234</v>
      </c>
      <c r="B856" s="74" t="s">
        <v>1623</v>
      </c>
      <c r="C856" s="80">
        <v>5646.75</v>
      </c>
      <c r="D856" s="80">
        <v>73.599999999999994</v>
      </c>
      <c r="E856" s="81">
        <f t="shared" si="72"/>
        <v>6973.7362499999999</v>
      </c>
      <c r="F856" s="81">
        <v>123.5</v>
      </c>
      <c r="G856" s="81">
        <f t="shared" si="73"/>
        <v>7650.1886662500001</v>
      </c>
      <c r="H856" s="82">
        <v>109.7</v>
      </c>
      <c r="I856" s="81">
        <f t="shared" si="74"/>
        <v>8331.0554575462502</v>
      </c>
      <c r="J856" s="82">
        <v>108.9</v>
      </c>
      <c r="K856" s="81">
        <f t="shared" si="75"/>
        <v>9205.8162805886059</v>
      </c>
      <c r="L856" s="82">
        <v>110.5</v>
      </c>
    </row>
    <row r="857" spans="1:12" ht="43.5" customHeight="1">
      <c r="A857" s="79" t="s">
        <v>188</v>
      </c>
      <c r="B857" s="74" t="s">
        <v>1623</v>
      </c>
      <c r="C857" s="80">
        <v>52</v>
      </c>
      <c r="D857" s="80">
        <v>146.1</v>
      </c>
      <c r="E857" s="81">
        <f t="shared" si="72"/>
        <v>63.7</v>
      </c>
      <c r="F857" s="81">
        <v>122.5</v>
      </c>
      <c r="G857" s="81">
        <f t="shared" si="73"/>
        <v>69.36930000000001</v>
      </c>
      <c r="H857" s="82">
        <v>108.9</v>
      </c>
      <c r="I857" s="81">
        <f t="shared" si="74"/>
        <v>75.33505980000001</v>
      </c>
      <c r="J857" s="82">
        <v>108.6</v>
      </c>
      <c r="K857" s="81">
        <f t="shared" si="75"/>
        <v>82.642560600600007</v>
      </c>
      <c r="L857" s="82">
        <v>109.7</v>
      </c>
    </row>
    <row r="858" spans="1:12" ht="18" customHeight="1">
      <c r="A858" s="79" t="s">
        <v>213</v>
      </c>
      <c r="B858" s="74" t="s">
        <v>1623</v>
      </c>
      <c r="C858" s="80">
        <v>15033</v>
      </c>
      <c r="D858" s="80">
        <v>88.2</v>
      </c>
      <c r="E858" s="81">
        <f t="shared" ref="E858:E921" si="76">C858*F858/100</f>
        <v>18956.612999999998</v>
      </c>
      <c r="F858" s="81">
        <v>126.1</v>
      </c>
      <c r="G858" s="81">
        <f t="shared" ref="G858:G921" si="77">E858*H858/100</f>
        <v>20586.881717999997</v>
      </c>
      <c r="H858" s="82">
        <v>108.6</v>
      </c>
      <c r="I858" s="81">
        <f t="shared" ref="I858:I921" si="78">G858*J858/100</f>
        <v>22522.048599491998</v>
      </c>
      <c r="J858" s="82">
        <v>109.4</v>
      </c>
      <c r="K858" s="81">
        <f t="shared" ref="K858:K921" si="79">I858*L858/100</f>
        <v>24526.510924846785</v>
      </c>
      <c r="L858" s="82">
        <v>108.9</v>
      </c>
    </row>
    <row r="859" spans="1:12" ht="43.5" customHeight="1">
      <c r="A859" s="73" t="s">
        <v>1634</v>
      </c>
      <c r="B859" s="74" t="s">
        <v>1623</v>
      </c>
      <c r="C859" s="75">
        <v>42814.23</v>
      </c>
      <c r="D859" s="75">
        <v>106.5</v>
      </c>
      <c r="E859" s="76">
        <f>SUM(E860:E862)</f>
        <v>52965.836049999991</v>
      </c>
      <c r="F859" s="76">
        <f>E859/C859*100</f>
        <v>123.71082242983229</v>
      </c>
      <c r="G859" s="76">
        <f>SUM(G860:G862)</f>
        <v>58191.661127999992</v>
      </c>
      <c r="H859" s="78">
        <f>G859/E859*100</f>
        <v>109.86640723100605</v>
      </c>
      <c r="I859" s="76">
        <f>SUM(I860:I862)</f>
        <v>64020.042599280998</v>
      </c>
      <c r="J859" s="78">
        <f>I859/G859*100</f>
        <v>110.01583621828689</v>
      </c>
      <c r="K859" s="76">
        <f>SUM(K860:K862)</f>
        <v>69732.003276545292</v>
      </c>
      <c r="L859" s="78">
        <f>K859/I859*100</f>
        <v>108.92214444938287</v>
      </c>
    </row>
    <row r="860" spans="1:12" ht="30" customHeight="1">
      <c r="A860" s="79" t="s">
        <v>436</v>
      </c>
      <c r="B860" s="74" t="s">
        <v>1623</v>
      </c>
      <c r="C860" s="80">
        <v>20952</v>
      </c>
      <c r="D860" s="80">
        <v>92.5</v>
      </c>
      <c r="E860" s="81">
        <f t="shared" si="76"/>
        <v>26106.191999999995</v>
      </c>
      <c r="F860" s="81">
        <v>124.6</v>
      </c>
      <c r="G860" s="81">
        <f t="shared" si="77"/>
        <v>28560.174047999997</v>
      </c>
      <c r="H860" s="82">
        <v>109.4</v>
      </c>
      <c r="I860" s="81">
        <f t="shared" si="78"/>
        <v>31330.510930656001</v>
      </c>
      <c r="J860" s="82">
        <v>109.7</v>
      </c>
      <c r="K860" s="81">
        <f t="shared" si="79"/>
        <v>34275.578958137667</v>
      </c>
      <c r="L860" s="82">
        <v>109.4</v>
      </c>
    </row>
    <row r="861" spans="1:12" ht="30" customHeight="1">
      <c r="A861" s="79" t="s">
        <v>234</v>
      </c>
      <c r="B861" s="74" t="s">
        <v>1623</v>
      </c>
      <c r="C861" s="80">
        <v>7841.23</v>
      </c>
      <c r="D861" s="80">
        <v>107.7</v>
      </c>
      <c r="E861" s="81">
        <f t="shared" si="76"/>
        <v>9683.9190499999986</v>
      </c>
      <c r="F861" s="81">
        <v>123.5</v>
      </c>
      <c r="G861" s="81">
        <f t="shared" si="77"/>
        <v>10652.310954999999</v>
      </c>
      <c r="H861" s="82">
        <v>110</v>
      </c>
      <c r="I861" s="81">
        <f t="shared" si="78"/>
        <v>11717.5420505</v>
      </c>
      <c r="J861" s="82">
        <v>110</v>
      </c>
      <c r="K861" s="81">
        <f t="shared" si="79"/>
        <v>12701.815582742001</v>
      </c>
      <c r="L861" s="82">
        <v>108.4</v>
      </c>
    </row>
    <row r="862" spans="1:12" ht="18" customHeight="1">
      <c r="A862" s="79" t="s">
        <v>629</v>
      </c>
      <c r="B862" s="74" t="s">
        <v>1623</v>
      </c>
      <c r="C862" s="80">
        <v>14021</v>
      </c>
      <c r="D862" s="80">
        <v>136.5</v>
      </c>
      <c r="E862" s="81">
        <f t="shared" si="76"/>
        <v>17175.724999999999</v>
      </c>
      <c r="F862" s="81">
        <v>122.5</v>
      </c>
      <c r="G862" s="81">
        <f t="shared" si="77"/>
        <v>18979.176124999998</v>
      </c>
      <c r="H862" s="82">
        <v>110.5</v>
      </c>
      <c r="I862" s="81">
        <f t="shared" si="78"/>
        <v>20971.989618125001</v>
      </c>
      <c r="J862" s="82">
        <v>110.5</v>
      </c>
      <c r="K862" s="81">
        <f t="shared" si="79"/>
        <v>22754.608735665628</v>
      </c>
      <c r="L862" s="82">
        <v>108.5</v>
      </c>
    </row>
    <row r="863" spans="1:12" ht="18" customHeight="1">
      <c r="A863" s="73" t="s">
        <v>1635</v>
      </c>
      <c r="B863" s="74" t="s">
        <v>1623</v>
      </c>
      <c r="C863" s="75">
        <v>81810.8</v>
      </c>
      <c r="D863" s="75">
        <v>135.6</v>
      </c>
      <c r="E863" s="76">
        <f>SUM(E864:E867)</f>
        <v>101774.80839999999</v>
      </c>
      <c r="F863" s="76">
        <f>E863/C863*100</f>
        <v>124.40265637299719</v>
      </c>
      <c r="G863" s="76">
        <f>SUM(G864:G867)</f>
        <v>111012.76887799999</v>
      </c>
      <c r="H863" s="78">
        <f>G863/E863*100</f>
        <v>109.0768635414105</v>
      </c>
      <c r="I863" s="76">
        <f>SUM(I864:I867)</f>
        <v>121091.876395588</v>
      </c>
      <c r="J863" s="78">
        <f>I863/G863*100</f>
        <v>109.07923261392089</v>
      </c>
      <c r="K863" s="76">
        <f>SUM(K864:K867)</f>
        <v>132535.65331921584</v>
      </c>
      <c r="L863" s="78">
        <f>K863/I863*100</f>
        <v>109.45049103561897</v>
      </c>
    </row>
    <row r="864" spans="1:12" ht="18" customHeight="1">
      <c r="A864" s="79" t="s">
        <v>434</v>
      </c>
      <c r="B864" s="74" t="s">
        <v>1623</v>
      </c>
      <c r="C864" s="80">
        <v>44888</v>
      </c>
      <c r="D864" s="80">
        <v>123.5</v>
      </c>
      <c r="E864" s="81">
        <f t="shared" si="76"/>
        <v>55885.56</v>
      </c>
      <c r="F864" s="81">
        <v>124.5</v>
      </c>
      <c r="G864" s="81">
        <f t="shared" si="77"/>
        <v>60859.374840000004</v>
      </c>
      <c r="H864" s="82">
        <v>108.9</v>
      </c>
      <c r="I864" s="81">
        <f t="shared" si="78"/>
        <v>66275.859200760009</v>
      </c>
      <c r="J864" s="82">
        <v>108.9</v>
      </c>
      <c r="K864" s="81">
        <f t="shared" si="79"/>
        <v>72704.617543233733</v>
      </c>
      <c r="L864" s="82">
        <v>109.7</v>
      </c>
    </row>
    <row r="865" spans="1:12" ht="30" customHeight="1">
      <c r="A865" s="79" t="s">
        <v>452</v>
      </c>
      <c r="B865" s="74" t="s">
        <v>1623</v>
      </c>
      <c r="C865" s="80">
        <v>18771</v>
      </c>
      <c r="D865" s="80">
        <v>200.5</v>
      </c>
      <c r="E865" s="81">
        <f t="shared" si="76"/>
        <v>23144.642999999996</v>
      </c>
      <c r="F865" s="81">
        <v>123.3</v>
      </c>
      <c r="G865" s="81">
        <f t="shared" si="77"/>
        <v>25135.082297999994</v>
      </c>
      <c r="H865" s="82">
        <v>108.6</v>
      </c>
      <c r="I865" s="81">
        <f t="shared" si="78"/>
        <v>27296.699375627992</v>
      </c>
      <c r="J865" s="82">
        <v>108.6</v>
      </c>
      <c r="K865" s="81">
        <f t="shared" si="79"/>
        <v>29726.105620058886</v>
      </c>
      <c r="L865" s="82">
        <v>108.9</v>
      </c>
    </row>
    <row r="866" spans="1:12" ht="43.5" customHeight="1">
      <c r="A866" s="79" t="s">
        <v>188</v>
      </c>
      <c r="B866" s="74" t="s">
        <v>1623</v>
      </c>
      <c r="C866" s="80">
        <v>100</v>
      </c>
      <c r="D866" s="80">
        <v>105.3</v>
      </c>
      <c r="E866" s="81">
        <f t="shared" si="76"/>
        <v>125.7</v>
      </c>
      <c r="F866" s="81">
        <v>125.7</v>
      </c>
      <c r="G866" s="81">
        <f t="shared" si="77"/>
        <v>137.51580000000001</v>
      </c>
      <c r="H866" s="82">
        <v>109.4</v>
      </c>
      <c r="I866" s="81">
        <f t="shared" si="78"/>
        <v>150.44228520000001</v>
      </c>
      <c r="J866" s="82">
        <v>109.4</v>
      </c>
      <c r="K866" s="81">
        <f t="shared" si="79"/>
        <v>163.3803217272</v>
      </c>
      <c r="L866" s="82">
        <v>108.6</v>
      </c>
    </row>
    <row r="867" spans="1:12" ht="18" customHeight="1">
      <c r="A867" s="79" t="s">
        <v>853</v>
      </c>
      <c r="B867" s="74" t="s">
        <v>1623</v>
      </c>
      <c r="C867" s="80">
        <v>18051.8</v>
      </c>
      <c r="D867" s="80">
        <v>124.1</v>
      </c>
      <c r="E867" s="81">
        <f t="shared" si="76"/>
        <v>22618.9054</v>
      </c>
      <c r="F867" s="81">
        <v>125.3</v>
      </c>
      <c r="G867" s="81">
        <f t="shared" si="77"/>
        <v>24880.79594</v>
      </c>
      <c r="H867" s="82">
        <v>110</v>
      </c>
      <c r="I867" s="81">
        <f t="shared" si="78"/>
        <v>27368.875534000003</v>
      </c>
      <c r="J867" s="82">
        <v>110</v>
      </c>
      <c r="K867" s="81">
        <f t="shared" si="79"/>
        <v>29941.549834196005</v>
      </c>
      <c r="L867" s="82">
        <v>109.4</v>
      </c>
    </row>
    <row r="868" spans="1:12" ht="30" customHeight="1">
      <c r="A868" s="73" t="s">
        <v>1636</v>
      </c>
      <c r="B868" s="74" t="s">
        <v>1532</v>
      </c>
      <c r="C868" s="75">
        <v>1.4</v>
      </c>
      <c r="D868" s="75">
        <v>0</v>
      </c>
      <c r="E868" s="76">
        <v>1.7542</v>
      </c>
      <c r="F868" s="76">
        <v>125.3</v>
      </c>
      <c r="G868" s="76">
        <v>1.9190948000000001</v>
      </c>
      <c r="H868" s="78">
        <v>109.4</v>
      </c>
      <c r="I868" s="76">
        <v>2.1110042800000004</v>
      </c>
      <c r="J868" s="78">
        <v>110</v>
      </c>
      <c r="K868" s="76">
        <v>2.2925506480800006</v>
      </c>
      <c r="L868" s="78">
        <v>108.6</v>
      </c>
    </row>
    <row r="869" spans="1:12" ht="18" customHeight="1">
      <c r="A869" s="79" t="s">
        <v>263</v>
      </c>
      <c r="B869" s="74" t="s">
        <v>1532</v>
      </c>
      <c r="C869" s="80">
        <v>1.4</v>
      </c>
      <c r="D869" s="80">
        <v>0</v>
      </c>
      <c r="E869" s="81">
        <f t="shared" si="76"/>
        <v>1.7542</v>
      </c>
      <c r="F869" s="81">
        <v>125.3</v>
      </c>
      <c r="G869" s="81">
        <f t="shared" si="77"/>
        <v>1.9190948000000001</v>
      </c>
      <c r="H869" s="82">
        <v>109.4</v>
      </c>
      <c r="I869" s="81">
        <f t="shared" si="78"/>
        <v>2.1110042800000004</v>
      </c>
      <c r="J869" s="82">
        <v>110</v>
      </c>
      <c r="K869" s="81">
        <f t="shared" si="79"/>
        <v>2.2925506480800006</v>
      </c>
      <c r="L869" s="82">
        <v>108.6</v>
      </c>
    </row>
    <row r="870" spans="1:12" ht="18" customHeight="1">
      <c r="A870" s="73" t="s">
        <v>1637</v>
      </c>
      <c r="B870" s="74" t="s">
        <v>1532</v>
      </c>
      <c r="C870" s="75">
        <v>5.62</v>
      </c>
      <c r="D870" s="75">
        <v>0</v>
      </c>
      <c r="E870" s="76">
        <v>7.0025199999999996</v>
      </c>
      <c r="F870" s="76">
        <v>124.6</v>
      </c>
      <c r="G870" s="76">
        <v>7.7377846000000003</v>
      </c>
      <c r="H870" s="78">
        <v>110.5</v>
      </c>
      <c r="I870" s="76">
        <v>8.4883497062000011</v>
      </c>
      <c r="J870" s="78">
        <v>109.7</v>
      </c>
      <c r="K870" s="76">
        <v>9.3371846768200015</v>
      </c>
      <c r="L870" s="78">
        <v>110</v>
      </c>
    </row>
    <row r="871" spans="1:12" ht="18" customHeight="1">
      <c r="A871" s="79" t="s">
        <v>276</v>
      </c>
      <c r="B871" s="74" t="s">
        <v>1532</v>
      </c>
      <c r="C871" s="80">
        <v>5.62</v>
      </c>
      <c r="D871" s="80">
        <v>0</v>
      </c>
      <c r="E871" s="81">
        <f t="shared" si="76"/>
        <v>7.0025199999999996</v>
      </c>
      <c r="F871" s="81">
        <v>124.6</v>
      </c>
      <c r="G871" s="81">
        <f t="shared" si="77"/>
        <v>7.7377846000000003</v>
      </c>
      <c r="H871" s="82">
        <v>110.5</v>
      </c>
      <c r="I871" s="81">
        <f t="shared" si="78"/>
        <v>8.4883497062000011</v>
      </c>
      <c r="J871" s="82">
        <v>109.7</v>
      </c>
      <c r="K871" s="81">
        <f t="shared" si="79"/>
        <v>9.3371846768200015</v>
      </c>
      <c r="L871" s="82">
        <v>110</v>
      </c>
    </row>
    <row r="872" spans="1:12" ht="43.5" customHeight="1">
      <c r="A872" s="73" t="s">
        <v>1638</v>
      </c>
      <c r="B872" s="74" t="s">
        <v>1532</v>
      </c>
      <c r="C872" s="75">
        <v>8036.53</v>
      </c>
      <c r="D872" s="75">
        <v>101.4</v>
      </c>
      <c r="E872" s="76">
        <f>SUM(E873:E888)</f>
        <v>10089.599049999999</v>
      </c>
      <c r="F872" s="76">
        <f>E872/C872*100</f>
        <v>125.54671045836947</v>
      </c>
      <c r="G872" s="76">
        <f>SUM(G873:G888)</f>
        <v>10990.464807319999</v>
      </c>
      <c r="H872" s="78">
        <f>G872/E872*100</f>
        <v>108.92865764888843</v>
      </c>
      <c r="I872" s="76">
        <f>SUM(I873:I888)</f>
        <v>12052.325664944939</v>
      </c>
      <c r="J872" s="78">
        <f>I872/G872*100</f>
        <v>109.66165559183364</v>
      </c>
      <c r="K872" s="76">
        <f>SUM(K873:K888)</f>
        <v>13148.771070790668</v>
      </c>
      <c r="L872" s="78">
        <f>K872/I872*100</f>
        <v>109.09737619383138</v>
      </c>
    </row>
    <row r="873" spans="1:12" ht="43.5" customHeight="1">
      <c r="A873" s="79" t="s">
        <v>192</v>
      </c>
      <c r="B873" s="74" t="s">
        <v>1532</v>
      </c>
      <c r="C873" s="80">
        <v>1400</v>
      </c>
      <c r="D873" s="80">
        <v>63.6</v>
      </c>
      <c r="E873" s="81">
        <f t="shared" si="76"/>
        <v>1750</v>
      </c>
      <c r="F873" s="81">
        <v>125</v>
      </c>
      <c r="G873" s="81">
        <f t="shared" si="77"/>
        <v>1900.5</v>
      </c>
      <c r="H873" s="82">
        <v>108.6</v>
      </c>
      <c r="I873" s="81">
        <f t="shared" si="78"/>
        <v>2100.0524999999998</v>
      </c>
      <c r="J873" s="82">
        <v>110.5</v>
      </c>
      <c r="K873" s="81">
        <f t="shared" si="79"/>
        <v>2280.6570149999998</v>
      </c>
      <c r="L873" s="82">
        <v>108.6</v>
      </c>
    </row>
    <row r="874" spans="1:12" ht="18" customHeight="1">
      <c r="A874" s="79" t="s">
        <v>288</v>
      </c>
      <c r="B874" s="74" t="s">
        <v>1532</v>
      </c>
      <c r="C874" s="80">
        <v>39.1</v>
      </c>
      <c r="D874" s="80">
        <v>0</v>
      </c>
      <c r="E874" s="81">
        <f t="shared" si="76"/>
        <v>48.718599999999995</v>
      </c>
      <c r="F874" s="81">
        <v>124.6</v>
      </c>
      <c r="G874" s="81">
        <f t="shared" si="77"/>
        <v>53.298148400000002</v>
      </c>
      <c r="H874" s="82">
        <v>109.4</v>
      </c>
      <c r="I874" s="81">
        <f t="shared" si="78"/>
        <v>58.468068794800004</v>
      </c>
      <c r="J874" s="82">
        <v>109.7</v>
      </c>
      <c r="K874" s="81">
        <f t="shared" si="79"/>
        <v>63.964067261511211</v>
      </c>
      <c r="L874" s="82">
        <v>109.4</v>
      </c>
    </row>
    <row r="875" spans="1:12" ht="18" customHeight="1">
      <c r="A875" s="79" t="s">
        <v>265</v>
      </c>
      <c r="B875" s="74" t="s">
        <v>1532</v>
      </c>
      <c r="C875" s="80">
        <v>78.8</v>
      </c>
      <c r="D875" s="80">
        <v>100.6</v>
      </c>
      <c r="E875" s="81">
        <f t="shared" si="76"/>
        <v>97.317999999999998</v>
      </c>
      <c r="F875" s="81">
        <v>123.5</v>
      </c>
      <c r="G875" s="81">
        <f t="shared" si="77"/>
        <v>107.04979999999999</v>
      </c>
      <c r="H875" s="82">
        <v>110</v>
      </c>
      <c r="I875" s="81">
        <f t="shared" si="78"/>
        <v>117.75478</v>
      </c>
      <c r="J875" s="82">
        <v>110</v>
      </c>
      <c r="K875" s="81">
        <f t="shared" si="79"/>
        <v>127.64618152000001</v>
      </c>
      <c r="L875" s="82">
        <v>108.4</v>
      </c>
    </row>
    <row r="876" spans="1:12" ht="18" customHeight="1">
      <c r="A876" s="79" t="s">
        <v>510</v>
      </c>
      <c r="B876" s="74" t="s">
        <v>1532</v>
      </c>
      <c r="C876" s="80">
        <v>11.2</v>
      </c>
      <c r="D876" s="80">
        <v>92</v>
      </c>
      <c r="E876" s="81">
        <f t="shared" si="76"/>
        <v>13.72</v>
      </c>
      <c r="F876" s="81">
        <v>122.5</v>
      </c>
      <c r="G876" s="81">
        <f t="shared" si="77"/>
        <v>15.160600000000002</v>
      </c>
      <c r="H876" s="82">
        <v>110.5</v>
      </c>
      <c r="I876" s="81">
        <f t="shared" si="78"/>
        <v>16.752463000000002</v>
      </c>
      <c r="J876" s="82">
        <v>110.5</v>
      </c>
      <c r="K876" s="81">
        <f t="shared" si="79"/>
        <v>18.176422355000003</v>
      </c>
      <c r="L876" s="82">
        <v>108.5</v>
      </c>
    </row>
    <row r="877" spans="1:12" ht="43.5" customHeight="1">
      <c r="A877" s="79" t="s">
        <v>193</v>
      </c>
      <c r="B877" s="74" t="s">
        <v>1532</v>
      </c>
      <c r="C877" s="80">
        <v>1517</v>
      </c>
      <c r="D877" s="80">
        <v>108.9</v>
      </c>
      <c r="E877" s="81">
        <f t="shared" si="76"/>
        <v>1912.9369999999999</v>
      </c>
      <c r="F877" s="81">
        <v>126.1</v>
      </c>
      <c r="G877" s="81">
        <f t="shared" si="77"/>
        <v>2098.4918889999999</v>
      </c>
      <c r="H877" s="82">
        <v>109.7</v>
      </c>
      <c r="I877" s="81">
        <f t="shared" si="78"/>
        <v>2302.045602233</v>
      </c>
      <c r="J877" s="82">
        <v>109.7</v>
      </c>
      <c r="K877" s="81">
        <f t="shared" si="79"/>
        <v>2529.9481168540674</v>
      </c>
      <c r="L877" s="82">
        <v>109.9</v>
      </c>
    </row>
    <row r="878" spans="1:12" ht="43.5" customHeight="1">
      <c r="A878" s="79" t="s">
        <v>188</v>
      </c>
      <c r="B878" s="74" t="s">
        <v>1532</v>
      </c>
      <c r="C878" s="80">
        <v>14.54</v>
      </c>
      <c r="D878" s="80">
        <v>20.9</v>
      </c>
      <c r="E878" s="81">
        <f t="shared" si="76"/>
        <v>18.1023</v>
      </c>
      <c r="F878" s="81">
        <v>124.5</v>
      </c>
      <c r="G878" s="81">
        <f t="shared" si="77"/>
        <v>19.713404700000002</v>
      </c>
      <c r="H878" s="82">
        <v>108.9</v>
      </c>
      <c r="I878" s="81">
        <f t="shared" si="78"/>
        <v>21.467897718300005</v>
      </c>
      <c r="J878" s="82">
        <v>108.9</v>
      </c>
      <c r="K878" s="81">
        <f t="shared" si="79"/>
        <v>23.550283796975105</v>
      </c>
      <c r="L878" s="82">
        <v>109.7</v>
      </c>
    </row>
    <row r="879" spans="1:12" ht="18" customHeight="1">
      <c r="A879" s="79" t="s">
        <v>321</v>
      </c>
      <c r="B879" s="74" t="s">
        <v>1532</v>
      </c>
      <c r="C879" s="80">
        <v>12.9</v>
      </c>
      <c r="D879" s="80">
        <v>0</v>
      </c>
      <c r="E879" s="81">
        <f t="shared" si="76"/>
        <v>15.9057</v>
      </c>
      <c r="F879" s="81">
        <v>123.3</v>
      </c>
      <c r="G879" s="81">
        <f t="shared" si="77"/>
        <v>17.273590199999997</v>
      </c>
      <c r="H879" s="82">
        <v>108.6</v>
      </c>
      <c r="I879" s="81">
        <f t="shared" si="78"/>
        <v>18.759118957199995</v>
      </c>
      <c r="J879" s="82">
        <v>108.6</v>
      </c>
      <c r="K879" s="81">
        <f t="shared" si="79"/>
        <v>20.428680544390794</v>
      </c>
      <c r="L879" s="82">
        <v>108.9</v>
      </c>
    </row>
    <row r="880" spans="1:12" ht="30" customHeight="1">
      <c r="A880" s="79" t="s">
        <v>223</v>
      </c>
      <c r="B880" s="74" t="s">
        <v>1532</v>
      </c>
      <c r="C880" s="80">
        <v>9.98</v>
      </c>
      <c r="D880" s="80">
        <v>4.5999999999999996</v>
      </c>
      <c r="E880" s="81">
        <f t="shared" si="76"/>
        <v>12.544860000000002</v>
      </c>
      <c r="F880" s="81">
        <v>125.7</v>
      </c>
      <c r="G880" s="81">
        <f t="shared" si="77"/>
        <v>13.724076840000002</v>
      </c>
      <c r="H880" s="82">
        <v>109.4</v>
      </c>
      <c r="I880" s="81">
        <f t="shared" si="78"/>
        <v>15.014140062960003</v>
      </c>
      <c r="J880" s="82">
        <v>109.4</v>
      </c>
      <c r="K880" s="81">
        <f t="shared" si="79"/>
        <v>16.305356108374564</v>
      </c>
      <c r="L880" s="82">
        <v>108.6</v>
      </c>
    </row>
    <row r="881" spans="1:12" ht="30" customHeight="1">
      <c r="A881" s="79" t="s">
        <v>443</v>
      </c>
      <c r="B881" s="74" t="s">
        <v>1532</v>
      </c>
      <c r="C881" s="80">
        <v>56.4</v>
      </c>
      <c r="D881" s="80">
        <v>63.8</v>
      </c>
      <c r="E881" s="81">
        <f t="shared" si="76"/>
        <v>70.894799999999989</v>
      </c>
      <c r="F881" s="81">
        <v>125.7</v>
      </c>
      <c r="G881" s="81">
        <f t="shared" si="77"/>
        <v>76.991752799999986</v>
      </c>
      <c r="H881" s="82">
        <v>108.6</v>
      </c>
      <c r="I881" s="81">
        <f t="shared" si="78"/>
        <v>85.075886843999982</v>
      </c>
      <c r="J881" s="82">
        <v>110.5</v>
      </c>
      <c r="K881" s="81">
        <f t="shared" si="79"/>
        <v>92.647640773115981</v>
      </c>
      <c r="L881" s="82">
        <v>108.9</v>
      </c>
    </row>
    <row r="882" spans="1:12" ht="43.5" customHeight="1">
      <c r="A882" s="79" t="s">
        <v>179</v>
      </c>
      <c r="B882" s="74" t="s">
        <v>1532</v>
      </c>
      <c r="C882" s="80">
        <v>350</v>
      </c>
      <c r="D882" s="80">
        <v>25.1</v>
      </c>
      <c r="E882" s="81">
        <f t="shared" si="76"/>
        <v>438.55</v>
      </c>
      <c r="F882" s="81">
        <v>125.3</v>
      </c>
      <c r="G882" s="81">
        <f t="shared" si="77"/>
        <v>479.77370000000002</v>
      </c>
      <c r="H882" s="82">
        <v>109.4</v>
      </c>
      <c r="I882" s="81">
        <f t="shared" si="78"/>
        <v>527.75107000000003</v>
      </c>
      <c r="J882" s="82">
        <v>110</v>
      </c>
      <c r="K882" s="81">
        <f t="shared" si="79"/>
        <v>573.13766201999999</v>
      </c>
      <c r="L882" s="82">
        <v>108.6</v>
      </c>
    </row>
    <row r="883" spans="1:12" ht="18" customHeight="1">
      <c r="A883" s="79" t="s">
        <v>292</v>
      </c>
      <c r="B883" s="74" t="s">
        <v>1532</v>
      </c>
      <c r="C883" s="80">
        <v>179.39</v>
      </c>
      <c r="D883" s="80">
        <v>161.9</v>
      </c>
      <c r="E883" s="81">
        <f t="shared" si="76"/>
        <v>224.23750000000001</v>
      </c>
      <c r="F883" s="81">
        <v>125</v>
      </c>
      <c r="G883" s="81">
        <f t="shared" si="77"/>
        <v>246.66125</v>
      </c>
      <c r="H883" s="82">
        <v>110</v>
      </c>
      <c r="I883" s="81">
        <f t="shared" si="78"/>
        <v>272.56068124999996</v>
      </c>
      <c r="J883" s="82">
        <v>110.5</v>
      </c>
      <c r="K883" s="81">
        <f t="shared" si="79"/>
        <v>298.18138528750001</v>
      </c>
      <c r="L883" s="82">
        <v>109.4</v>
      </c>
    </row>
    <row r="884" spans="1:12" ht="44.25" customHeight="1">
      <c r="A884" s="79" t="s">
        <v>176</v>
      </c>
      <c r="B884" s="74" t="s">
        <v>1532</v>
      </c>
      <c r="C884" s="80">
        <v>32</v>
      </c>
      <c r="D884" s="80">
        <v>0</v>
      </c>
      <c r="E884" s="81">
        <f t="shared" si="76"/>
        <v>39.872</v>
      </c>
      <c r="F884" s="81">
        <v>124.6</v>
      </c>
      <c r="G884" s="81">
        <f t="shared" si="77"/>
        <v>44.05856</v>
      </c>
      <c r="H884" s="82">
        <v>110.5</v>
      </c>
      <c r="I884" s="81">
        <f t="shared" si="78"/>
        <v>48.332240320000004</v>
      </c>
      <c r="J884" s="82">
        <v>109.7</v>
      </c>
      <c r="K884" s="81">
        <f t="shared" si="79"/>
        <v>53.165464352000008</v>
      </c>
      <c r="L884" s="82">
        <v>110</v>
      </c>
    </row>
    <row r="885" spans="1:12" ht="18" customHeight="1">
      <c r="A885" s="79" t="s">
        <v>310</v>
      </c>
      <c r="B885" s="74" t="s">
        <v>1532</v>
      </c>
      <c r="C885" s="80">
        <v>35.72</v>
      </c>
      <c r="D885" s="80">
        <v>62.1</v>
      </c>
      <c r="E885" s="81">
        <f t="shared" si="76"/>
        <v>44.114200000000004</v>
      </c>
      <c r="F885" s="81">
        <v>123.5</v>
      </c>
      <c r="G885" s="81">
        <f t="shared" si="77"/>
        <v>48.393277400000009</v>
      </c>
      <c r="H885" s="82">
        <v>109.7</v>
      </c>
      <c r="I885" s="81">
        <f t="shared" si="78"/>
        <v>52.700279088600013</v>
      </c>
      <c r="J885" s="82">
        <v>108.9</v>
      </c>
      <c r="K885" s="81">
        <f t="shared" si="79"/>
        <v>58.233808392903008</v>
      </c>
      <c r="L885" s="82">
        <v>110.5</v>
      </c>
    </row>
    <row r="886" spans="1:12" ht="18" customHeight="1">
      <c r="A886" s="79" t="s">
        <v>317</v>
      </c>
      <c r="B886" s="74" t="s">
        <v>1532</v>
      </c>
      <c r="C886" s="80">
        <v>521.36</v>
      </c>
      <c r="D886" s="80">
        <v>0</v>
      </c>
      <c r="E886" s="81">
        <f t="shared" si="76"/>
        <v>638.66599999999994</v>
      </c>
      <c r="F886" s="81">
        <v>122.5</v>
      </c>
      <c r="G886" s="81">
        <f t="shared" si="77"/>
        <v>695.50727400000005</v>
      </c>
      <c r="H886" s="82">
        <v>108.9</v>
      </c>
      <c r="I886" s="81">
        <f t="shared" si="78"/>
        <v>755.320899564</v>
      </c>
      <c r="J886" s="82">
        <v>108.6</v>
      </c>
      <c r="K886" s="81">
        <f t="shared" si="79"/>
        <v>828.58702682170804</v>
      </c>
      <c r="L886" s="82">
        <v>109.7</v>
      </c>
    </row>
    <row r="887" spans="1:12" ht="29.25" customHeight="1">
      <c r="A887" s="79" t="s">
        <v>254</v>
      </c>
      <c r="B887" s="74" t="s">
        <v>1532</v>
      </c>
      <c r="C887" s="80">
        <v>3763.71</v>
      </c>
      <c r="D887" s="80">
        <v>179.5</v>
      </c>
      <c r="E887" s="81">
        <f t="shared" si="76"/>
        <v>4746.0383099999999</v>
      </c>
      <c r="F887" s="81">
        <v>126.1</v>
      </c>
      <c r="G887" s="81">
        <f t="shared" si="77"/>
        <v>5154.1976046599993</v>
      </c>
      <c r="H887" s="82">
        <v>108.6</v>
      </c>
      <c r="I887" s="81">
        <f t="shared" si="78"/>
        <v>5638.692179498039</v>
      </c>
      <c r="J887" s="82">
        <v>109.4</v>
      </c>
      <c r="K887" s="81">
        <f t="shared" si="79"/>
        <v>6140.535783473365</v>
      </c>
      <c r="L887" s="82">
        <v>108.9</v>
      </c>
    </row>
    <row r="888" spans="1:12" ht="30" customHeight="1">
      <c r="A888" s="79" t="s">
        <v>274</v>
      </c>
      <c r="B888" s="74" t="s">
        <v>1532</v>
      </c>
      <c r="C888" s="80">
        <v>14.43</v>
      </c>
      <c r="D888" s="80">
        <v>122.5</v>
      </c>
      <c r="E888" s="81">
        <f t="shared" si="76"/>
        <v>17.979779999999998</v>
      </c>
      <c r="F888" s="81">
        <v>124.6</v>
      </c>
      <c r="G888" s="81">
        <f t="shared" si="77"/>
        <v>19.66987932</v>
      </c>
      <c r="H888" s="82">
        <v>109.4</v>
      </c>
      <c r="I888" s="81">
        <f t="shared" si="78"/>
        <v>21.577857614039999</v>
      </c>
      <c r="J888" s="82">
        <v>109.7</v>
      </c>
      <c r="K888" s="81">
        <f t="shared" si="79"/>
        <v>23.606176229759761</v>
      </c>
      <c r="L888" s="82">
        <v>109.4</v>
      </c>
    </row>
    <row r="889" spans="1:12" ht="43.5" customHeight="1">
      <c r="A889" s="73" t="s">
        <v>1639</v>
      </c>
      <c r="B889" s="74" t="s">
        <v>1532</v>
      </c>
      <c r="C889" s="75">
        <v>8501.92</v>
      </c>
      <c r="D889" s="75">
        <v>153.1</v>
      </c>
      <c r="E889" s="76">
        <f>SUM(E890:E931)</f>
        <v>10550.924909999998</v>
      </c>
      <c r="F889" s="76">
        <f>E889/C889*100</f>
        <v>124.10049624084908</v>
      </c>
      <c r="G889" s="76">
        <f>SUM(G890:G931)</f>
        <v>11558.040287620004</v>
      </c>
      <c r="H889" s="78">
        <f>G889/E889*100</f>
        <v>109.54528049636178</v>
      </c>
      <c r="I889" s="76">
        <f>SUM(I890:I931)</f>
        <v>12669.093164180435</v>
      </c>
      <c r="J889" s="78">
        <f>I889/G889*100</f>
        <v>109.6128136683387</v>
      </c>
      <c r="K889" s="76">
        <f>SUM(K890:K931)</f>
        <v>13828.114188661297</v>
      </c>
      <c r="L889" s="78">
        <f>K889/I889*100</f>
        <v>109.14841346149214</v>
      </c>
    </row>
    <row r="890" spans="1:12" ht="18" customHeight="1">
      <c r="A890" s="79" t="s">
        <v>518</v>
      </c>
      <c r="B890" s="74" t="s">
        <v>1532</v>
      </c>
      <c r="C890" s="80">
        <v>680.99</v>
      </c>
      <c r="D890" s="80">
        <v>383.7</v>
      </c>
      <c r="E890" s="81">
        <f t="shared" si="76"/>
        <v>834.21274999999991</v>
      </c>
      <c r="F890" s="81">
        <v>122.5</v>
      </c>
      <c r="G890" s="81">
        <f t="shared" si="77"/>
        <v>921.80508874999987</v>
      </c>
      <c r="H890" s="82">
        <v>110.5</v>
      </c>
      <c r="I890" s="81">
        <f t="shared" si="78"/>
        <v>1018.5946230687498</v>
      </c>
      <c r="J890" s="82">
        <v>110.5</v>
      </c>
      <c r="K890" s="81">
        <f t="shared" si="79"/>
        <v>1105.1751660295936</v>
      </c>
      <c r="L890" s="82">
        <v>108.5</v>
      </c>
    </row>
    <row r="891" spans="1:12" ht="18" customHeight="1">
      <c r="A891" s="79" t="s">
        <v>659</v>
      </c>
      <c r="B891" s="74" t="s">
        <v>1532</v>
      </c>
      <c r="C891" s="80">
        <v>0</v>
      </c>
      <c r="D891" s="80">
        <v>0</v>
      </c>
      <c r="E891" s="81">
        <f t="shared" si="76"/>
        <v>0</v>
      </c>
      <c r="F891" s="81">
        <v>126.1</v>
      </c>
      <c r="G891" s="81">
        <f t="shared" si="77"/>
        <v>0</v>
      </c>
      <c r="H891" s="82">
        <v>109.7</v>
      </c>
      <c r="I891" s="81">
        <f t="shared" si="78"/>
        <v>0</v>
      </c>
      <c r="J891" s="82">
        <v>109.7</v>
      </c>
      <c r="K891" s="81">
        <f t="shared" si="79"/>
        <v>0</v>
      </c>
      <c r="L891" s="82">
        <v>109.9</v>
      </c>
    </row>
    <row r="892" spans="1:12" ht="18" customHeight="1">
      <c r="A892" s="79" t="s">
        <v>381</v>
      </c>
      <c r="B892" s="74" t="s">
        <v>1532</v>
      </c>
      <c r="C892" s="80">
        <v>199.1</v>
      </c>
      <c r="D892" s="80">
        <v>155.19999999999999</v>
      </c>
      <c r="E892" s="81">
        <f t="shared" si="76"/>
        <v>247.87950000000001</v>
      </c>
      <c r="F892" s="81">
        <v>124.5</v>
      </c>
      <c r="G892" s="81">
        <f t="shared" si="77"/>
        <v>269.94077550000003</v>
      </c>
      <c r="H892" s="82">
        <v>108.9</v>
      </c>
      <c r="I892" s="81">
        <f t="shared" si="78"/>
        <v>293.96550451950009</v>
      </c>
      <c r="J892" s="82">
        <v>108.9</v>
      </c>
      <c r="K892" s="81">
        <f t="shared" si="79"/>
        <v>322.4801584578916</v>
      </c>
      <c r="L892" s="82">
        <v>109.7</v>
      </c>
    </row>
    <row r="893" spans="1:12" ht="18" customHeight="1">
      <c r="A893" s="79" t="s">
        <v>366</v>
      </c>
      <c r="B893" s="74" t="s">
        <v>1532</v>
      </c>
      <c r="C893" s="80">
        <v>5.18</v>
      </c>
      <c r="D893" s="80">
        <v>103.6</v>
      </c>
      <c r="E893" s="81">
        <f t="shared" si="76"/>
        <v>6.3869399999999992</v>
      </c>
      <c r="F893" s="81">
        <v>123.3</v>
      </c>
      <c r="G893" s="81">
        <f t="shared" si="77"/>
        <v>6.9362168399999984</v>
      </c>
      <c r="H893" s="82">
        <v>108.6</v>
      </c>
      <c r="I893" s="81">
        <f t="shared" si="78"/>
        <v>7.5327314882399978</v>
      </c>
      <c r="J893" s="82">
        <v>108.6</v>
      </c>
      <c r="K893" s="81">
        <f t="shared" si="79"/>
        <v>8.2031445906933591</v>
      </c>
      <c r="L893" s="82">
        <v>108.9</v>
      </c>
    </row>
    <row r="894" spans="1:12" ht="18" customHeight="1">
      <c r="A894" s="79" t="s">
        <v>531</v>
      </c>
      <c r="B894" s="74" t="s">
        <v>1532</v>
      </c>
      <c r="C894" s="80">
        <v>792.4</v>
      </c>
      <c r="D894" s="80">
        <v>103.8</v>
      </c>
      <c r="E894" s="81">
        <f t="shared" si="76"/>
        <v>996.04679999999996</v>
      </c>
      <c r="F894" s="81">
        <v>125.7</v>
      </c>
      <c r="G894" s="81">
        <f t="shared" si="77"/>
        <v>1089.6751992</v>
      </c>
      <c r="H894" s="82">
        <v>109.4</v>
      </c>
      <c r="I894" s="81">
        <f t="shared" si="78"/>
        <v>1192.1046679248</v>
      </c>
      <c r="J894" s="82">
        <v>109.4</v>
      </c>
      <c r="K894" s="81">
        <f t="shared" si="79"/>
        <v>1294.6256693663327</v>
      </c>
      <c r="L894" s="82">
        <v>108.6</v>
      </c>
    </row>
    <row r="895" spans="1:12" ht="30" customHeight="1">
      <c r="A895" s="79" t="s">
        <v>462</v>
      </c>
      <c r="B895" s="74" t="s">
        <v>1532</v>
      </c>
      <c r="C895" s="80">
        <v>3.54</v>
      </c>
      <c r="D895" s="80">
        <v>62.2</v>
      </c>
      <c r="E895" s="81">
        <f t="shared" si="76"/>
        <v>4.4356200000000001</v>
      </c>
      <c r="F895" s="81">
        <v>125.3</v>
      </c>
      <c r="G895" s="81">
        <f t="shared" si="77"/>
        <v>4.8791820000000001</v>
      </c>
      <c r="H895" s="82">
        <v>110</v>
      </c>
      <c r="I895" s="81">
        <f t="shared" si="78"/>
        <v>5.3671001999999994</v>
      </c>
      <c r="J895" s="82">
        <v>110</v>
      </c>
      <c r="K895" s="81">
        <f t="shared" si="79"/>
        <v>5.8716076187999997</v>
      </c>
      <c r="L895" s="82">
        <v>109.4</v>
      </c>
    </row>
    <row r="896" spans="1:12" ht="30" customHeight="1">
      <c r="A896" s="79" t="s">
        <v>231</v>
      </c>
      <c r="B896" s="74" t="s">
        <v>1532</v>
      </c>
      <c r="C896" s="80">
        <v>5.92</v>
      </c>
      <c r="D896" s="80">
        <v>48.9</v>
      </c>
      <c r="E896" s="81">
        <f t="shared" si="76"/>
        <v>7.4177599999999995</v>
      </c>
      <c r="F896" s="81">
        <v>125.3</v>
      </c>
      <c r="G896" s="81">
        <f t="shared" si="77"/>
        <v>8.1150294399999989</v>
      </c>
      <c r="H896" s="82">
        <v>109.4</v>
      </c>
      <c r="I896" s="81">
        <f t="shared" si="78"/>
        <v>8.9265323839999979</v>
      </c>
      <c r="J896" s="82">
        <v>110</v>
      </c>
      <c r="K896" s="81">
        <f t="shared" si="79"/>
        <v>9.6942141690239971</v>
      </c>
      <c r="L896" s="82">
        <v>108.6</v>
      </c>
    </row>
    <row r="897" spans="1:12" ht="18" customHeight="1">
      <c r="A897" s="79" t="s">
        <v>326</v>
      </c>
      <c r="B897" s="74" t="s">
        <v>1532</v>
      </c>
      <c r="C897" s="80">
        <v>749.63</v>
      </c>
      <c r="D897" s="80">
        <v>106.9</v>
      </c>
      <c r="E897" s="81">
        <f t="shared" si="76"/>
        <v>937.03750000000002</v>
      </c>
      <c r="F897" s="81">
        <v>125</v>
      </c>
      <c r="G897" s="81">
        <f t="shared" si="77"/>
        <v>1030.74125</v>
      </c>
      <c r="H897" s="82">
        <v>110</v>
      </c>
      <c r="I897" s="81">
        <f t="shared" si="78"/>
        <v>1138.96908125</v>
      </c>
      <c r="J897" s="82">
        <v>110.5</v>
      </c>
      <c r="K897" s="81">
        <f t="shared" si="79"/>
        <v>1246.0321748875001</v>
      </c>
      <c r="L897" s="82">
        <v>109.4</v>
      </c>
    </row>
    <row r="898" spans="1:12" ht="18" customHeight="1">
      <c r="A898" s="79" t="s">
        <v>646</v>
      </c>
      <c r="B898" s="74" t="s">
        <v>1532</v>
      </c>
      <c r="C898" s="80">
        <v>24</v>
      </c>
      <c r="D898" s="80">
        <v>42.9</v>
      </c>
      <c r="E898" s="81">
        <f t="shared" si="76"/>
        <v>29.903999999999996</v>
      </c>
      <c r="F898" s="81">
        <v>124.6</v>
      </c>
      <c r="G898" s="81">
        <f t="shared" si="77"/>
        <v>33.04392</v>
      </c>
      <c r="H898" s="82">
        <v>110.5</v>
      </c>
      <c r="I898" s="81">
        <f t="shared" si="78"/>
        <v>36.249180240000001</v>
      </c>
      <c r="J898" s="82">
        <v>109.7</v>
      </c>
      <c r="K898" s="81">
        <f t="shared" si="79"/>
        <v>39.874098263999997</v>
      </c>
      <c r="L898" s="82">
        <v>110</v>
      </c>
    </row>
    <row r="899" spans="1:12" ht="30" customHeight="1">
      <c r="A899" s="79" t="s">
        <v>257</v>
      </c>
      <c r="B899" s="74" t="s">
        <v>1532</v>
      </c>
      <c r="C899" s="80">
        <v>793.02</v>
      </c>
      <c r="D899" s="80">
        <v>521.6</v>
      </c>
      <c r="E899" s="81">
        <f t="shared" si="76"/>
        <v>971.44949999999994</v>
      </c>
      <c r="F899" s="81">
        <v>122.5</v>
      </c>
      <c r="G899" s="81">
        <f t="shared" si="77"/>
        <v>1057.9085055</v>
      </c>
      <c r="H899" s="82">
        <v>108.9</v>
      </c>
      <c r="I899" s="81">
        <f t="shared" si="78"/>
        <v>1148.8886369729998</v>
      </c>
      <c r="J899" s="82">
        <v>108.6</v>
      </c>
      <c r="K899" s="81">
        <f t="shared" si="79"/>
        <v>1260.3308347593809</v>
      </c>
      <c r="L899" s="82">
        <v>109.7</v>
      </c>
    </row>
    <row r="900" spans="1:12" ht="29.25" customHeight="1">
      <c r="A900" s="79" t="s">
        <v>649</v>
      </c>
      <c r="B900" s="74" t="s">
        <v>1532</v>
      </c>
      <c r="C900" s="80">
        <v>25</v>
      </c>
      <c r="D900" s="80">
        <v>12.4</v>
      </c>
      <c r="E900" s="81">
        <f t="shared" si="76"/>
        <v>31.524999999999999</v>
      </c>
      <c r="F900" s="81">
        <v>126.1</v>
      </c>
      <c r="G900" s="81">
        <f t="shared" si="77"/>
        <v>34.236149999999995</v>
      </c>
      <c r="H900" s="82">
        <v>108.6</v>
      </c>
      <c r="I900" s="81">
        <f t="shared" si="78"/>
        <v>37.454348099999997</v>
      </c>
      <c r="J900" s="82">
        <v>109.4</v>
      </c>
      <c r="K900" s="81">
        <f t="shared" si="79"/>
        <v>40.787785080900001</v>
      </c>
      <c r="L900" s="82">
        <v>108.9</v>
      </c>
    </row>
    <row r="901" spans="1:12" ht="30" customHeight="1">
      <c r="A901" s="79" t="s">
        <v>448</v>
      </c>
      <c r="B901" s="74" t="s">
        <v>1532</v>
      </c>
      <c r="C901" s="80">
        <v>16.5</v>
      </c>
      <c r="D901" s="80">
        <v>149.5</v>
      </c>
      <c r="E901" s="81">
        <f t="shared" si="76"/>
        <v>20.625</v>
      </c>
      <c r="F901" s="81">
        <v>125</v>
      </c>
      <c r="G901" s="81">
        <f t="shared" si="77"/>
        <v>22.39875</v>
      </c>
      <c r="H901" s="82">
        <v>108.6</v>
      </c>
      <c r="I901" s="81">
        <f t="shared" si="78"/>
        <v>24.750618749999997</v>
      </c>
      <c r="J901" s="82">
        <v>110.5</v>
      </c>
      <c r="K901" s="81">
        <f t="shared" si="79"/>
        <v>26.879171962499996</v>
      </c>
      <c r="L901" s="82">
        <v>108.6</v>
      </c>
    </row>
    <row r="902" spans="1:12" ht="30" customHeight="1">
      <c r="A902" s="79" t="s">
        <v>648</v>
      </c>
      <c r="B902" s="74" t="s">
        <v>1532</v>
      </c>
      <c r="C902" s="80">
        <v>0.1</v>
      </c>
      <c r="D902" s="80">
        <v>100</v>
      </c>
      <c r="E902" s="81">
        <f t="shared" si="76"/>
        <v>0.1246</v>
      </c>
      <c r="F902" s="81">
        <v>124.6</v>
      </c>
      <c r="G902" s="81">
        <f t="shared" si="77"/>
        <v>0.13631240000000003</v>
      </c>
      <c r="H902" s="82">
        <v>109.4</v>
      </c>
      <c r="I902" s="81">
        <f t="shared" si="78"/>
        <v>0.14953470280000003</v>
      </c>
      <c r="J902" s="82">
        <v>109.7</v>
      </c>
      <c r="K902" s="81">
        <f t="shared" si="79"/>
        <v>0.16359096486320004</v>
      </c>
      <c r="L902" s="82">
        <v>109.4</v>
      </c>
    </row>
    <row r="903" spans="1:12" ht="43.5" customHeight="1">
      <c r="A903" s="79" t="s">
        <v>192</v>
      </c>
      <c r="B903" s="74" t="s">
        <v>1532</v>
      </c>
      <c r="C903" s="80">
        <v>189</v>
      </c>
      <c r="D903" s="80">
        <v>100</v>
      </c>
      <c r="E903" s="81">
        <f t="shared" si="76"/>
        <v>233.41499999999999</v>
      </c>
      <c r="F903" s="81">
        <v>123.5</v>
      </c>
      <c r="G903" s="81">
        <f t="shared" si="77"/>
        <v>256.75649999999996</v>
      </c>
      <c r="H903" s="82">
        <v>110</v>
      </c>
      <c r="I903" s="81">
        <f t="shared" si="78"/>
        <v>282.43214999999998</v>
      </c>
      <c r="J903" s="82">
        <v>110</v>
      </c>
      <c r="K903" s="81">
        <f t="shared" si="79"/>
        <v>306.15645059999997</v>
      </c>
      <c r="L903" s="82">
        <v>108.4</v>
      </c>
    </row>
    <row r="904" spans="1:12" ht="18" customHeight="1">
      <c r="A904" s="79" t="s">
        <v>255</v>
      </c>
      <c r="B904" s="74" t="s">
        <v>1532</v>
      </c>
      <c r="C904" s="80">
        <v>766.9</v>
      </c>
      <c r="D904" s="80">
        <v>160.9</v>
      </c>
      <c r="E904" s="81">
        <f t="shared" si="76"/>
        <v>939.45249999999999</v>
      </c>
      <c r="F904" s="81">
        <v>122.5</v>
      </c>
      <c r="G904" s="81">
        <f t="shared" si="77"/>
        <v>1038.0950124999999</v>
      </c>
      <c r="H904" s="82">
        <v>110.5</v>
      </c>
      <c r="I904" s="81">
        <f t="shared" si="78"/>
        <v>1147.0949888124999</v>
      </c>
      <c r="J904" s="82">
        <v>110.5</v>
      </c>
      <c r="K904" s="81">
        <f t="shared" si="79"/>
        <v>1244.5980628615623</v>
      </c>
      <c r="L904" s="82">
        <v>108.5</v>
      </c>
    </row>
    <row r="905" spans="1:12" ht="18" customHeight="1">
      <c r="A905" s="79" t="s">
        <v>437</v>
      </c>
      <c r="B905" s="74" t="s">
        <v>1532</v>
      </c>
      <c r="C905" s="80">
        <v>9.1999999999999993</v>
      </c>
      <c r="D905" s="80">
        <v>8.1</v>
      </c>
      <c r="E905" s="81">
        <f t="shared" si="76"/>
        <v>11.601199999999999</v>
      </c>
      <c r="F905" s="81">
        <v>126.1</v>
      </c>
      <c r="G905" s="81">
        <f t="shared" si="77"/>
        <v>12.726516399999998</v>
      </c>
      <c r="H905" s="82">
        <v>109.7</v>
      </c>
      <c r="I905" s="81">
        <f t="shared" si="78"/>
        <v>13.960988490799998</v>
      </c>
      <c r="J905" s="82">
        <v>109.7</v>
      </c>
      <c r="K905" s="81">
        <f t="shared" si="79"/>
        <v>15.343126351389198</v>
      </c>
      <c r="L905" s="82">
        <v>109.9</v>
      </c>
    </row>
    <row r="906" spans="1:12" ht="18" customHeight="1">
      <c r="A906" s="79" t="s">
        <v>374</v>
      </c>
      <c r="B906" s="74" t="s">
        <v>1532</v>
      </c>
      <c r="C906" s="80">
        <v>6.14</v>
      </c>
      <c r="D906" s="80">
        <v>43</v>
      </c>
      <c r="E906" s="81">
        <f t="shared" si="76"/>
        <v>7.6442999999999994</v>
      </c>
      <c r="F906" s="81">
        <v>124.5</v>
      </c>
      <c r="G906" s="81">
        <f t="shared" si="77"/>
        <v>8.3246427000000001</v>
      </c>
      <c r="H906" s="82">
        <v>108.9</v>
      </c>
      <c r="I906" s="81">
        <f t="shared" si="78"/>
        <v>9.0655359003000004</v>
      </c>
      <c r="J906" s="82">
        <v>108.9</v>
      </c>
      <c r="K906" s="81">
        <f t="shared" si="79"/>
        <v>9.9448928826291016</v>
      </c>
      <c r="L906" s="82">
        <v>109.7</v>
      </c>
    </row>
    <row r="907" spans="1:12" ht="18" customHeight="1">
      <c r="A907" s="79" t="s">
        <v>657</v>
      </c>
      <c r="B907" s="74" t="s">
        <v>1532</v>
      </c>
      <c r="C907" s="80">
        <v>133.6</v>
      </c>
      <c r="D907" s="80">
        <v>220.5</v>
      </c>
      <c r="E907" s="81">
        <f t="shared" si="76"/>
        <v>164.72879999999998</v>
      </c>
      <c r="F907" s="81">
        <v>123.3</v>
      </c>
      <c r="G907" s="81">
        <f t="shared" si="77"/>
        <v>178.89547679999995</v>
      </c>
      <c r="H907" s="82">
        <v>108.6</v>
      </c>
      <c r="I907" s="81">
        <f t="shared" si="78"/>
        <v>194.28048780479992</v>
      </c>
      <c r="J907" s="82">
        <v>108.6</v>
      </c>
      <c r="K907" s="81">
        <f t="shared" si="79"/>
        <v>211.5714512194271</v>
      </c>
      <c r="L907" s="82">
        <v>108.9</v>
      </c>
    </row>
    <row r="908" spans="1:12" ht="30" customHeight="1">
      <c r="A908" s="79" t="s">
        <v>606</v>
      </c>
      <c r="B908" s="74" t="s">
        <v>1532</v>
      </c>
      <c r="C908" s="80">
        <v>490</v>
      </c>
      <c r="D908" s="80">
        <v>312.7</v>
      </c>
      <c r="E908" s="81">
        <f t="shared" si="76"/>
        <v>615.92999999999995</v>
      </c>
      <c r="F908" s="81">
        <v>125.7</v>
      </c>
      <c r="G908" s="81">
        <f t="shared" si="77"/>
        <v>673.82741999999996</v>
      </c>
      <c r="H908" s="82">
        <v>109.4</v>
      </c>
      <c r="I908" s="81">
        <f t="shared" si="78"/>
        <v>737.16719748000003</v>
      </c>
      <c r="J908" s="82">
        <v>109.4</v>
      </c>
      <c r="K908" s="81">
        <f t="shared" si="79"/>
        <v>800.56357646328001</v>
      </c>
      <c r="L908" s="82">
        <v>108.6</v>
      </c>
    </row>
    <row r="909" spans="1:12" ht="30" customHeight="1">
      <c r="A909" s="79" t="s">
        <v>655</v>
      </c>
      <c r="B909" s="74" t="s">
        <v>1532</v>
      </c>
      <c r="C909" s="80">
        <v>245.4</v>
      </c>
      <c r="D909" s="80">
        <v>238.8</v>
      </c>
      <c r="E909" s="81">
        <f t="shared" si="76"/>
        <v>307.4862</v>
      </c>
      <c r="F909" s="81">
        <v>125.3</v>
      </c>
      <c r="G909" s="81">
        <f t="shared" si="77"/>
        <v>338.23481999999996</v>
      </c>
      <c r="H909" s="82">
        <v>110</v>
      </c>
      <c r="I909" s="81">
        <f t="shared" si="78"/>
        <v>372.05830199999997</v>
      </c>
      <c r="J909" s="82">
        <v>110</v>
      </c>
      <c r="K909" s="81">
        <f t="shared" si="79"/>
        <v>407.03178238800001</v>
      </c>
      <c r="L909" s="82">
        <v>109.4</v>
      </c>
    </row>
    <row r="910" spans="1:12" ht="30" customHeight="1">
      <c r="A910" s="79" t="s">
        <v>435</v>
      </c>
      <c r="B910" s="74" t="s">
        <v>1532</v>
      </c>
      <c r="C910" s="80">
        <v>10.67</v>
      </c>
      <c r="D910" s="80">
        <v>112.4</v>
      </c>
      <c r="E910" s="81">
        <f t="shared" si="76"/>
        <v>13.412190000000001</v>
      </c>
      <c r="F910" s="81">
        <v>125.7</v>
      </c>
      <c r="G910" s="81">
        <f t="shared" si="77"/>
        <v>14.56563834</v>
      </c>
      <c r="H910" s="82">
        <v>108.6</v>
      </c>
      <c r="I910" s="81">
        <f t="shared" si="78"/>
        <v>16.095030365699998</v>
      </c>
      <c r="J910" s="82">
        <v>110.5</v>
      </c>
      <c r="K910" s="81">
        <f t="shared" si="79"/>
        <v>17.527488068247298</v>
      </c>
      <c r="L910" s="82">
        <v>108.9</v>
      </c>
    </row>
    <row r="911" spans="1:12" ht="29.25" customHeight="1">
      <c r="A911" s="79" t="s">
        <v>660</v>
      </c>
      <c r="B911" s="74" t="s">
        <v>1532</v>
      </c>
      <c r="C911" s="80">
        <v>0.03</v>
      </c>
      <c r="D911" s="80">
        <v>100</v>
      </c>
      <c r="E911" s="81">
        <f t="shared" si="76"/>
        <v>3.7589999999999998E-2</v>
      </c>
      <c r="F911" s="81">
        <v>125.3</v>
      </c>
      <c r="G911" s="81">
        <f t="shared" si="77"/>
        <v>4.1123459999999994E-2</v>
      </c>
      <c r="H911" s="82">
        <v>109.4</v>
      </c>
      <c r="I911" s="81">
        <f t="shared" si="78"/>
        <v>4.523580599999999E-2</v>
      </c>
      <c r="J911" s="82">
        <v>110</v>
      </c>
      <c r="K911" s="81">
        <f t="shared" si="79"/>
        <v>4.9126085315999983E-2</v>
      </c>
      <c r="L911" s="82">
        <v>108.6</v>
      </c>
    </row>
    <row r="912" spans="1:12" ht="30" customHeight="1">
      <c r="A912" s="79" t="s">
        <v>465</v>
      </c>
      <c r="B912" s="74" t="s">
        <v>1532</v>
      </c>
      <c r="C912" s="80">
        <v>0.17</v>
      </c>
      <c r="D912" s="80">
        <v>0</v>
      </c>
      <c r="E912" s="81">
        <f t="shared" si="76"/>
        <v>0.21249999999999999</v>
      </c>
      <c r="F912" s="81">
        <v>125</v>
      </c>
      <c r="G912" s="81">
        <f t="shared" si="77"/>
        <v>0.23375000000000001</v>
      </c>
      <c r="H912" s="82">
        <v>110</v>
      </c>
      <c r="I912" s="81">
        <f t="shared" si="78"/>
        <v>0.25829375000000004</v>
      </c>
      <c r="J912" s="82">
        <v>110.5</v>
      </c>
      <c r="K912" s="81">
        <f t="shared" si="79"/>
        <v>0.28257336250000004</v>
      </c>
      <c r="L912" s="82">
        <v>109.4</v>
      </c>
    </row>
    <row r="913" spans="1:12" ht="30" customHeight="1">
      <c r="A913" s="79" t="s">
        <v>658</v>
      </c>
      <c r="B913" s="74" t="s">
        <v>1532</v>
      </c>
      <c r="C913" s="80">
        <v>498</v>
      </c>
      <c r="D913" s="80">
        <v>170.3</v>
      </c>
      <c r="E913" s="81">
        <f t="shared" si="76"/>
        <v>615.03</v>
      </c>
      <c r="F913" s="81">
        <v>123.5</v>
      </c>
      <c r="G913" s="81">
        <f t="shared" si="77"/>
        <v>674.68790999999999</v>
      </c>
      <c r="H913" s="82">
        <v>109.7</v>
      </c>
      <c r="I913" s="81">
        <f t="shared" si="78"/>
        <v>734.73513399000001</v>
      </c>
      <c r="J913" s="82">
        <v>108.9</v>
      </c>
      <c r="K913" s="81">
        <f t="shared" si="79"/>
        <v>811.88232305894996</v>
      </c>
      <c r="L913" s="82">
        <v>110.5</v>
      </c>
    </row>
    <row r="914" spans="1:12" ht="18" customHeight="1">
      <c r="A914" s="79" t="s">
        <v>230</v>
      </c>
      <c r="B914" s="74" t="s">
        <v>1532</v>
      </c>
      <c r="C914" s="80">
        <v>38.57</v>
      </c>
      <c r="D914" s="80">
        <v>1706.6</v>
      </c>
      <c r="E914" s="81">
        <f t="shared" si="76"/>
        <v>47.248249999999999</v>
      </c>
      <c r="F914" s="81">
        <v>122.5</v>
      </c>
      <c r="G914" s="81">
        <f t="shared" si="77"/>
        <v>51.453344250000001</v>
      </c>
      <c r="H914" s="82">
        <v>108.9</v>
      </c>
      <c r="I914" s="81">
        <f t="shared" si="78"/>
        <v>55.878331855500001</v>
      </c>
      <c r="J914" s="82">
        <v>108.6</v>
      </c>
      <c r="K914" s="81">
        <f t="shared" si="79"/>
        <v>61.298530045483503</v>
      </c>
      <c r="L914" s="82">
        <v>109.7</v>
      </c>
    </row>
    <row r="915" spans="1:12" ht="18" customHeight="1">
      <c r="A915" s="79" t="s">
        <v>597</v>
      </c>
      <c r="B915" s="74" t="s">
        <v>1532</v>
      </c>
      <c r="C915" s="80">
        <v>120</v>
      </c>
      <c r="D915" s="80">
        <v>0</v>
      </c>
      <c r="E915" s="81">
        <f t="shared" si="76"/>
        <v>151.32</v>
      </c>
      <c r="F915" s="81">
        <v>126.1</v>
      </c>
      <c r="G915" s="81">
        <f t="shared" si="77"/>
        <v>164.33351999999999</v>
      </c>
      <c r="H915" s="82">
        <v>108.6</v>
      </c>
      <c r="I915" s="81">
        <f t="shared" si="78"/>
        <v>179.78087088000001</v>
      </c>
      <c r="J915" s="82">
        <v>109.4</v>
      </c>
      <c r="K915" s="81">
        <f t="shared" si="79"/>
        <v>195.78136838832</v>
      </c>
      <c r="L915" s="82">
        <v>108.9</v>
      </c>
    </row>
    <row r="916" spans="1:12" ht="18" customHeight="1">
      <c r="A916" s="79" t="s">
        <v>668</v>
      </c>
      <c r="B916" s="74" t="s">
        <v>1532</v>
      </c>
      <c r="C916" s="80">
        <v>105.5</v>
      </c>
      <c r="D916" s="80">
        <v>52750</v>
      </c>
      <c r="E916" s="81">
        <f t="shared" si="76"/>
        <v>131.875</v>
      </c>
      <c r="F916" s="81">
        <v>125</v>
      </c>
      <c r="G916" s="81">
        <f t="shared" si="77"/>
        <v>143.21625</v>
      </c>
      <c r="H916" s="82">
        <v>108.6</v>
      </c>
      <c r="I916" s="81">
        <f t="shared" si="78"/>
        <v>158.25395625000002</v>
      </c>
      <c r="J916" s="82">
        <v>110.5</v>
      </c>
      <c r="K916" s="81">
        <f t="shared" si="79"/>
        <v>171.8637964875</v>
      </c>
      <c r="L916" s="82">
        <v>108.6</v>
      </c>
    </row>
    <row r="917" spans="1:12" ht="30" customHeight="1">
      <c r="A917" s="79" t="s">
        <v>217</v>
      </c>
      <c r="B917" s="74" t="s">
        <v>1532</v>
      </c>
      <c r="C917" s="80">
        <v>161.94</v>
      </c>
      <c r="D917" s="80">
        <v>0</v>
      </c>
      <c r="E917" s="81">
        <f t="shared" si="76"/>
        <v>201.77723999999998</v>
      </c>
      <c r="F917" s="81">
        <v>124.6</v>
      </c>
      <c r="G917" s="81">
        <f t="shared" si="77"/>
        <v>220.74430055999997</v>
      </c>
      <c r="H917" s="82">
        <v>109.4</v>
      </c>
      <c r="I917" s="81">
        <f t="shared" si="78"/>
        <v>242.15649771431995</v>
      </c>
      <c r="J917" s="82">
        <v>109.7</v>
      </c>
      <c r="K917" s="81">
        <f t="shared" si="79"/>
        <v>264.91920849946604</v>
      </c>
      <c r="L917" s="82">
        <v>109.4</v>
      </c>
    </row>
    <row r="918" spans="1:12" ht="43.5" customHeight="1">
      <c r="A918" s="79" t="s">
        <v>183</v>
      </c>
      <c r="B918" s="74" t="s">
        <v>1532</v>
      </c>
      <c r="C918" s="80">
        <v>8.6999999999999993</v>
      </c>
      <c r="D918" s="80">
        <v>16.7</v>
      </c>
      <c r="E918" s="81">
        <f t="shared" si="76"/>
        <v>10.744499999999999</v>
      </c>
      <c r="F918" s="81">
        <v>123.5</v>
      </c>
      <c r="G918" s="81">
        <f t="shared" si="77"/>
        <v>11.818949999999997</v>
      </c>
      <c r="H918" s="82">
        <v>110</v>
      </c>
      <c r="I918" s="81">
        <f t="shared" si="78"/>
        <v>13.000844999999996</v>
      </c>
      <c r="J918" s="82">
        <v>110</v>
      </c>
      <c r="K918" s="81">
        <f t="shared" si="79"/>
        <v>14.092915979999997</v>
      </c>
      <c r="L918" s="82">
        <v>108.4</v>
      </c>
    </row>
    <row r="919" spans="1:12" ht="30" customHeight="1">
      <c r="A919" s="79" t="s">
        <v>429</v>
      </c>
      <c r="B919" s="74" t="s">
        <v>1532</v>
      </c>
      <c r="C919" s="80">
        <v>7.69</v>
      </c>
      <c r="D919" s="80">
        <v>49.1</v>
      </c>
      <c r="E919" s="81">
        <f t="shared" si="76"/>
        <v>9.4202500000000011</v>
      </c>
      <c r="F919" s="81">
        <v>122.5</v>
      </c>
      <c r="G919" s="81">
        <f t="shared" si="77"/>
        <v>10.409376250000001</v>
      </c>
      <c r="H919" s="82">
        <v>110.5</v>
      </c>
      <c r="I919" s="81">
        <f t="shared" si="78"/>
        <v>11.502360756250001</v>
      </c>
      <c r="J919" s="82">
        <v>110.5</v>
      </c>
      <c r="K919" s="81">
        <f t="shared" si="79"/>
        <v>12.480061420531252</v>
      </c>
      <c r="L919" s="82">
        <v>108.5</v>
      </c>
    </row>
    <row r="920" spans="1:12" ht="30" customHeight="1">
      <c r="A920" s="79" t="s">
        <v>628</v>
      </c>
      <c r="B920" s="74" t="s">
        <v>1532</v>
      </c>
      <c r="C920" s="80">
        <v>187.5</v>
      </c>
      <c r="D920" s="80">
        <v>136.5</v>
      </c>
      <c r="E920" s="81">
        <f t="shared" si="76"/>
        <v>233.4375</v>
      </c>
      <c r="F920" s="81">
        <v>124.5</v>
      </c>
      <c r="G920" s="81">
        <f t="shared" si="77"/>
        <v>254.2134375</v>
      </c>
      <c r="H920" s="82">
        <v>108.9</v>
      </c>
      <c r="I920" s="81">
        <f t="shared" si="78"/>
        <v>276.83843343750004</v>
      </c>
      <c r="J920" s="82">
        <v>108.9</v>
      </c>
      <c r="K920" s="81">
        <f t="shared" si="79"/>
        <v>303.69176148093754</v>
      </c>
      <c r="L920" s="82">
        <v>109.7</v>
      </c>
    </row>
    <row r="921" spans="1:12" ht="43.5" customHeight="1">
      <c r="A921" s="79" t="s">
        <v>190</v>
      </c>
      <c r="B921" s="74" t="s">
        <v>1532</v>
      </c>
      <c r="C921" s="80">
        <v>560.70000000000005</v>
      </c>
      <c r="D921" s="80">
        <v>101.5</v>
      </c>
      <c r="E921" s="81">
        <f t="shared" si="76"/>
        <v>691.34309999999994</v>
      </c>
      <c r="F921" s="81">
        <v>123.3</v>
      </c>
      <c r="G921" s="81">
        <f t="shared" si="77"/>
        <v>750.79860659999986</v>
      </c>
      <c r="H921" s="82">
        <v>108.6</v>
      </c>
      <c r="I921" s="81">
        <f t="shared" si="78"/>
        <v>815.36728676759992</v>
      </c>
      <c r="J921" s="82">
        <v>108.6</v>
      </c>
      <c r="K921" s="81">
        <f t="shared" si="79"/>
        <v>887.93497528991634</v>
      </c>
      <c r="L921" s="82">
        <v>108.9</v>
      </c>
    </row>
    <row r="922" spans="1:12" ht="18" customHeight="1">
      <c r="A922" s="79" t="s">
        <v>222</v>
      </c>
      <c r="B922" s="74" t="s">
        <v>1532</v>
      </c>
      <c r="C922" s="80">
        <v>4.3099999999999996</v>
      </c>
      <c r="D922" s="80">
        <v>49.9</v>
      </c>
      <c r="E922" s="81">
        <f t="shared" ref="E922:E985" si="80">C922*F922/100</f>
        <v>5.4176699999999993</v>
      </c>
      <c r="F922" s="81">
        <v>125.7</v>
      </c>
      <c r="G922" s="81">
        <f t="shared" ref="G922:G985" si="81">E922*H922/100</f>
        <v>5.9269309799999998</v>
      </c>
      <c r="H922" s="82">
        <v>109.4</v>
      </c>
      <c r="I922" s="81">
        <f t="shared" ref="I922:I985" si="82">G922*J922/100</f>
        <v>6.4840624921200005</v>
      </c>
      <c r="J922" s="82">
        <v>109.4</v>
      </c>
      <c r="K922" s="81">
        <f t="shared" ref="K922:K985" si="83">I922*L922/100</f>
        <v>7.0416918664423198</v>
      </c>
      <c r="L922" s="82">
        <v>108.6</v>
      </c>
    </row>
    <row r="923" spans="1:12" ht="30" customHeight="1">
      <c r="A923" s="79" t="s">
        <v>363</v>
      </c>
      <c r="B923" s="74" t="s">
        <v>1532</v>
      </c>
      <c r="C923" s="80">
        <v>3.72</v>
      </c>
      <c r="D923" s="80">
        <v>30.5</v>
      </c>
      <c r="E923" s="81">
        <f t="shared" si="80"/>
        <v>4.6611600000000006</v>
      </c>
      <c r="F923" s="81">
        <v>125.3</v>
      </c>
      <c r="G923" s="81">
        <f t="shared" si="81"/>
        <v>5.1272760000000002</v>
      </c>
      <c r="H923" s="82">
        <v>110</v>
      </c>
      <c r="I923" s="81">
        <f t="shared" si="82"/>
        <v>5.6400036</v>
      </c>
      <c r="J923" s="82">
        <v>110</v>
      </c>
      <c r="K923" s="81">
        <f t="shared" si="83"/>
        <v>6.1701639384</v>
      </c>
      <c r="L923" s="82">
        <v>109.4</v>
      </c>
    </row>
    <row r="924" spans="1:12" ht="30" customHeight="1">
      <c r="A924" s="79" t="s">
        <v>324</v>
      </c>
      <c r="B924" s="74" t="s">
        <v>1532</v>
      </c>
      <c r="C924" s="80">
        <v>0.41</v>
      </c>
      <c r="D924" s="80">
        <v>0</v>
      </c>
      <c r="E924" s="81">
        <f t="shared" si="80"/>
        <v>0.51536999999999999</v>
      </c>
      <c r="F924" s="81">
        <v>125.7</v>
      </c>
      <c r="G924" s="81">
        <f t="shared" si="81"/>
        <v>0.55969181999999995</v>
      </c>
      <c r="H924" s="82">
        <v>108.6</v>
      </c>
      <c r="I924" s="81">
        <f t="shared" si="82"/>
        <v>0.61845946109999994</v>
      </c>
      <c r="J924" s="82">
        <v>110.5</v>
      </c>
      <c r="K924" s="81">
        <f t="shared" si="83"/>
        <v>0.67350235313789997</v>
      </c>
      <c r="L924" s="82">
        <v>108.9</v>
      </c>
    </row>
    <row r="925" spans="1:12" ht="18" customHeight="1">
      <c r="A925" s="79" t="s">
        <v>483</v>
      </c>
      <c r="B925" s="74" t="s">
        <v>1532</v>
      </c>
      <c r="C925" s="80">
        <v>60.39</v>
      </c>
      <c r="D925" s="80">
        <v>0</v>
      </c>
      <c r="E925" s="81">
        <f t="shared" si="80"/>
        <v>75.668670000000006</v>
      </c>
      <c r="F925" s="81">
        <v>125.3</v>
      </c>
      <c r="G925" s="81">
        <f t="shared" si="81"/>
        <v>82.781524980000015</v>
      </c>
      <c r="H925" s="82">
        <v>109.4</v>
      </c>
      <c r="I925" s="81">
        <f t="shared" si="82"/>
        <v>91.059677478000012</v>
      </c>
      <c r="J925" s="82">
        <v>110</v>
      </c>
      <c r="K925" s="81">
        <f t="shared" si="83"/>
        <v>98.890809741108001</v>
      </c>
      <c r="L925" s="82">
        <v>108.6</v>
      </c>
    </row>
    <row r="926" spans="1:12" ht="29.25" customHeight="1">
      <c r="A926" s="79" t="s">
        <v>294</v>
      </c>
      <c r="B926" s="74" t="s">
        <v>1532</v>
      </c>
      <c r="C926" s="80">
        <v>46.1</v>
      </c>
      <c r="D926" s="80">
        <v>124.1</v>
      </c>
      <c r="E926" s="81">
        <f t="shared" si="80"/>
        <v>57.625</v>
      </c>
      <c r="F926" s="81">
        <v>125</v>
      </c>
      <c r="G926" s="81">
        <f t="shared" si="81"/>
        <v>63.387500000000003</v>
      </c>
      <c r="H926" s="82">
        <v>110</v>
      </c>
      <c r="I926" s="81">
        <f t="shared" si="82"/>
        <v>70.043187500000002</v>
      </c>
      <c r="J926" s="82">
        <v>110.5</v>
      </c>
      <c r="K926" s="81">
        <f t="shared" si="83"/>
        <v>76.627247124999997</v>
      </c>
      <c r="L926" s="82">
        <v>109.4</v>
      </c>
    </row>
    <row r="927" spans="1:12" ht="30" customHeight="1">
      <c r="A927" s="79" t="s">
        <v>566</v>
      </c>
      <c r="B927" s="74" t="s">
        <v>1532</v>
      </c>
      <c r="C927" s="80">
        <v>113.9</v>
      </c>
      <c r="D927" s="80">
        <v>200.2</v>
      </c>
      <c r="E927" s="81">
        <f t="shared" si="80"/>
        <v>141.9194</v>
      </c>
      <c r="F927" s="81">
        <v>124.6</v>
      </c>
      <c r="G927" s="81">
        <f t="shared" si="81"/>
        <v>156.82093699999999</v>
      </c>
      <c r="H927" s="82">
        <v>110.5</v>
      </c>
      <c r="I927" s="81">
        <f t="shared" si="82"/>
        <v>172.03256788899998</v>
      </c>
      <c r="J927" s="82">
        <v>109.7</v>
      </c>
      <c r="K927" s="81">
        <f t="shared" si="83"/>
        <v>189.23582467789998</v>
      </c>
      <c r="L927" s="82">
        <v>110</v>
      </c>
    </row>
    <row r="928" spans="1:12" ht="30" customHeight="1">
      <c r="A928" s="79" t="s">
        <v>224</v>
      </c>
      <c r="B928" s="74" t="s">
        <v>1532</v>
      </c>
      <c r="C928" s="80">
        <v>3.35</v>
      </c>
      <c r="D928" s="80">
        <v>0</v>
      </c>
      <c r="E928" s="81">
        <f t="shared" si="80"/>
        <v>4.1372499999999999</v>
      </c>
      <c r="F928" s="81">
        <v>123.5</v>
      </c>
      <c r="G928" s="81">
        <f t="shared" si="81"/>
        <v>4.5385632499999993</v>
      </c>
      <c r="H928" s="82">
        <v>109.7</v>
      </c>
      <c r="I928" s="81">
        <f t="shared" si="82"/>
        <v>4.9424953792499995</v>
      </c>
      <c r="J928" s="82">
        <v>108.9</v>
      </c>
      <c r="K928" s="81">
        <f t="shared" si="83"/>
        <v>5.4614573940712487</v>
      </c>
      <c r="L928" s="82">
        <v>110.5</v>
      </c>
    </row>
    <row r="929" spans="1:12" ht="30" customHeight="1">
      <c r="A929" s="79" t="s">
        <v>295</v>
      </c>
      <c r="B929" s="74" t="s">
        <v>1532</v>
      </c>
      <c r="C929" s="80">
        <v>16.2</v>
      </c>
      <c r="D929" s="80">
        <v>102.1</v>
      </c>
      <c r="E929" s="81">
        <f t="shared" si="80"/>
        <v>20.428199999999997</v>
      </c>
      <c r="F929" s="81">
        <v>126.1</v>
      </c>
      <c r="G929" s="81">
        <f t="shared" si="81"/>
        <v>22.185025199999995</v>
      </c>
      <c r="H929" s="82">
        <v>108.6</v>
      </c>
      <c r="I929" s="81">
        <f t="shared" si="82"/>
        <v>24.270417568799996</v>
      </c>
      <c r="J929" s="82">
        <v>109.4</v>
      </c>
      <c r="K929" s="81">
        <f t="shared" si="83"/>
        <v>26.430484732423196</v>
      </c>
      <c r="L929" s="82">
        <v>108.9</v>
      </c>
    </row>
    <row r="930" spans="1:12" ht="18" customHeight="1">
      <c r="A930" s="79" t="s">
        <v>216</v>
      </c>
      <c r="B930" s="74" t="s">
        <v>1532</v>
      </c>
      <c r="C930" s="80">
        <v>0.6</v>
      </c>
      <c r="D930" s="80">
        <v>85.7</v>
      </c>
      <c r="E930" s="81">
        <f t="shared" si="80"/>
        <v>0.75</v>
      </c>
      <c r="F930" s="81">
        <v>125</v>
      </c>
      <c r="G930" s="81">
        <f t="shared" si="81"/>
        <v>0.81449999999999989</v>
      </c>
      <c r="H930" s="82">
        <v>108.6</v>
      </c>
      <c r="I930" s="81">
        <f t="shared" si="82"/>
        <v>0.90002249999999995</v>
      </c>
      <c r="J930" s="82">
        <v>110.5</v>
      </c>
      <c r="K930" s="81">
        <f t="shared" si="83"/>
        <v>0.97742443499999998</v>
      </c>
      <c r="L930" s="82">
        <v>108.6</v>
      </c>
    </row>
    <row r="931" spans="1:12" ht="30" customHeight="1">
      <c r="A931" s="79" t="s">
        <v>364</v>
      </c>
      <c r="B931" s="74" t="s">
        <v>1532</v>
      </c>
      <c r="C931" s="80">
        <v>1417.85</v>
      </c>
      <c r="D931" s="80">
        <v>163.80000000000001</v>
      </c>
      <c r="E931" s="81">
        <f t="shared" si="80"/>
        <v>1766.6410999999998</v>
      </c>
      <c r="F931" s="81">
        <v>124.6</v>
      </c>
      <c r="G931" s="81">
        <f t="shared" si="81"/>
        <v>1932.7053633999999</v>
      </c>
      <c r="H931" s="82">
        <v>109.4</v>
      </c>
      <c r="I931" s="81">
        <f t="shared" si="82"/>
        <v>2120.1777836497999</v>
      </c>
      <c r="J931" s="82">
        <v>109.7</v>
      </c>
      <c r="K931" s="81">
        <f t="shared" si="83"/>
        <v>2319.4744953128811</v>
      </c>
      <c r="L931" s="82">
        <v>109.4</v>
      </c>
    </row>
    <row r="932" spans="1:12" ht="43.5" customHeight="1">
      <c r="A932" s="73" t="s">
        <v>1640</v>
      </c>
      <c r="B932" s="74" t="s">
        <v>1532</v>
      </c>
      <c r="C932" s="75">
        <v>33238.160000000003</v>
      </c>
      <c r="D932" s="75">
        <v>187.2</v>
      </c>
      <c r="E932" s="76">
        <f>SUM(E933:E967)</f>
        <v>41275.30083</v>
      </c>
      <c r="F932" s="76">
        <f>E932/C932*100</f>
        <v>124.18046254666322</v>
      </c>
      <c r="G932" s="76">
        <f>SUM(G933:G967)</f>
        <v>45208.713488480003</v>
      </c>
      <c r="H932" s="78">
        <f>G932/E932*100</f>
        <v>109.5297007638551</v>
      </c>
      <c r="I932" s="76">
        <f>SUM(I933:I967)</f>
        <v>49539.103882187643</v>
      </c>
      <c r="J932" s="78">
        <f>I932/G932*100</f>
        <v>109.57866318140441</v>
      </c>
      <c r="K932" s="76">
        <f>SUM(K933:K967)</f>
        <v>54100.216415290204</v>
      </c>
      <c r="L932" s="78">
        <f>K932/I932*100</f>
        <v>109.20709535632631</v>
      </c>
    </row>
    <row r="933" spans="1:12" ht="18" customHeight="1">
      <c r="A933" s="79" t="s">
        <v>597</v>
      </c>
      <c r="B933" s="74" t="s">
        <v>1532</v>
      </c>
      <c r="C933" s="80">
        <v>636</v>
      </c>
      <c r="D933" s="80">
        <v>0</v>
      </c>
      <c r="E933" s="81">
        <f t="shared" si="80"/>
        <v>779.1</v>
      </c>
      <c r="F933" s="81">
        <v>122.5</v>
      </c>
      <c r="G933" s="81">
        <f t="shared" si="81"/>
        <v>860.90550000000007</v>
      </c>
      <c r="H933" s="82">
        <v>110.5</v>
      </c>
      <c r="I933" s="81">
        <f t="shared" si="82"/>
        <v>951.30057750000003</v>
      </c>
      <c r="J933" s="82">
        <v>110.5</v>
      </c>
      <c r="K933" s="81">
        <f t="shared" si="83"/>
        <v>1032.1611265875001</v>
      </c>
      <c r="L933" s="82">
        <v>108.5</v>
      </c>
    </row>
    <row r="934" spans="1:12" ht="30" customHeight="1">
      <c r="A934" s="79" t="s">
        <v>448</v>
      </c>
      <c r="B934" s="74" t="s">
        <v>1532</v>
      </c>
      <c r="C934" s="80">
        <v>85</v>
      </c>
      <c r="D934" s="80">
        <v>136.4</v>
      </c>
      <c r="E934" s="81">
        <f t="shared" si="80"/>
        <v>107.185</v>
      </c>
      <c r="F934" s="81">
        <v>126.1</v>
      </c>
      <c r="G934" s="81">
        <f t="shared" si="81"/>
        <v>117.58194500000002</v>
      </c>
      <c r="H934" s="82">
        <v>109.7</v>
      </c>
      <c r="I934" s="81">
        <f t="shared" si="82"/>
        <v>128.98739366500001</v>
      </c>
      <c r="J934" s="82">
        <v>109.7</v>
      </c>
      <c r="K934" s="81">
        <f t="shared" si="83"/>
        <v>141.75714563783501</v>
      </c>
      <c r="L934" s="82">
        <v>109.9</v>
      </c>
    </row>
    <row r="935" spans="1:12" ht="18" customHeight="1">
      <c r="A935" s="79" t="s">
        <v>381</v>
      </c>
      <c r="B935" s="74" t="s">
        <v>1532</v>
      </c>
      <c r="C935" s="80">
        <v>1659.6</v>
      </c>
      <c r="D935" s="80">
        <v>155.1</v>
      </c>
      <c r="E935" s="81">
        <f t="shared" si="80"/>
        <v>2066.2019999999998</v>
      </c>
      <c r="F935" s="81">
        <v>124.5</v>
      </c>
      <c r="G935" s="81">
        <f t="shared" si="81"/>
        <v>2250.0939779999999</v>
      </c>
      <c r="H935" s="82">
        <v>108.9</v>
      </c>
      <c r="I935" s="81">
        <f t="shared" si="82"/>
        <v>2450.3523420420001</v>
      </c>
      <c r="J935" s="82">
        <v>108.9</v>
      </c>
      <c r="K935" s="81">
        <f t="shared" si="83"/>
        <v>2688.0365192200743</v>
      </c>
      <c r="L935" s="82">
        <v>109.7</v>
      </c>
    </row>
    <row r="936" spans="1:12" ht="18" customHeight="1">
      <c r="A936" s="79" t="s">
        <v>657</v>
      </c>
      <c r="B936" s="74" t="s">
        <v>1532</v>
      </c>
      <c r="C936" s="80">
        <v>907.7</v>
      </c>
      <c r="D936" s="80">
        <v>218</v>
      </c>
      <c r="E936" s="81">
        <f t="shared" si="80"/>
        <v>1119.1940999999999</v>
      </c>
      <c r="F936" s="81">
        <v>123.3</v>
      </c>
      <c r="G936" s="81">
        <f t="shared" si="81"/>
        <v>1215.4447926</v>
      </c>
      <c r="H936" s="82">
        <v>108.6</v>
      </c>
      <c r="I936" s="81">
        <f t="shared" si="82"/>
        <v>1319.9730447636</v>
      </c>
      <c r="J936" s="82">
        <v>108.6</v>
      </c>
      <c r="K936" s="81">
        <f t="shared" si="83"/>
        <v>1437.4506457475604</v>
      </c>
      <c r="L936" s="82">
        <v>108.9</v>
      </c>
    </row>
    <row r="937" spans="1:12" ht="29.25" customHeight="1">
      <c r="A937" s="79" t="s">
        <v>566</v>
      </c>
      <c r="B937" s="74" t="s">
        <v>1532</v>
      </c>
      <c r="C937" s="80">
        <v>949.9</v>
      </c>
      <c r="D937" s="80">
        <v>199.8</v>
      </c>
      <c r="E937" s="81">
        <f t="shared" si="80"/>
        <v>1194.0243</v>
      </c>
      <c r="F937" s="81">
        <v>125.7</v>
      </c>
      <c r="G937" s="81">
        <f t="shared" si="81"/>
        <v>1306.2625842000002</v>
      </c>
      <c r="H937" s="82">
        <v>109.4</v>
      </c>
      <c r="I937" s="81">
        <f t="shared" si="82"/>
        <v>1429.0512671148003</v>
      </c>
      <c r="J937" s="82">
        <v>109.4</v>
      </c>
      <c r="K937" s="81">
        <f t="shared" si="83"/>
        <v>1551.949676086673</v>
      </c>
      <c r="L937" s="82">
        <v>108.6</v>
      </c>
    </row>
    <row r="938" spans="1:12" ht="29.25" customHeight="1">
      <c r="A938" s="79" t="s">
        <v>660</v>
      </c>
      <c r="B938" s="74" t="s">
        <v>1532</v>
      </c>
      <c r="C938" s="80">
        <v>0.2</v>
      </c>
      <c r="D938" s="80">
        <v>100</v>
      </c>
      <c r="E938" s="81">
        <f t="shared" si="80"/>
        <v>0.25060000000000004</v>
      </c>
      <c r="F938" s="81">
        <v>125.3</v>
      </c>
      <c r="G938" s="81">
        <f t="shared" si="81"/>
        <v>0.27415640000000008</v>
      </c>
      <c r="H938" s="82">
        <v>109.4</v>
      </c>
      <c r="I938" s="81">
        <f t="shared" si="82"/>
        <v>0.3015720400000001</v>
      </c>
      <c r="J938" s="82">
        <v>110</v>
      </c>
      <c r="K938" s="81">
        <f t="shared" si="83"/>
        <v>0.3275072354400001</v>
      </c>
      <c r="L938" s="82">
        <v>108.6</v>
      </c>
    </row>
    <row r="939" spans="1:12" ht="30" customHeight="1">
      <c r="A939" s="79" t="s">
        <v>606</v>
      </c>
      <c r="B939" s="74" t="s">
        <v>1532</v>
      </c>
      <c r="C939" s="80">
        <v>3416.5</v>
      </c>
      <c r="D939" s="80">
        <v>281.8</v>
      </c>
      <c r="E939" s="81">
        <f t="shared" si="80"/>
        <v>4270.625</v>
      </c>
      <c r="F939" s="81">
        <v>125</v>
      </c>
      <c r="G939" s="81">
        <f t="shared" si="81"/>
        <v>4697.6875</v>
      </c>
      <c r="H939" s="82">
        <v>110</v>
      </c>
      <c r="I939" s="81">
        <f t="shared" si="82"/>
        <v>5190.9446875000003</v>
      </c>
      <c r="J939" s="82">
        <v>110.5</v>
      </c>
      <c r="K939" s="81">
        <f t="shared" si="83"/>
        <v>5678.8934881249997</v>
      </c>
      <c r="L939" s="82">
        <v>109.4</v>
      </c>
    </row>
    <row r="940" spans="1:12" ht="18" customHeight="1">
      <c r="A940" s="79" t="s">
        <v>366</v>
      </c>
      <c r="B940" s="74" t="s">
        <v>1532</v>
      </c>
      <c r="C940" s="80">
        <v>25.81</v>
      </c>
      <c r="D940" s="80">
        <v>92.8</v>
      </c>
      <c r="E940" s="81">
        <f t="shared" si="80"/>
        <v>32.159259999999996</v>
      </c>
      <c r="F940" s="81">
        <v>124.6</v>
      </c>
      <c r="G940" s="81">
        <f t="shared" si="81"/>
        <v>35.535982299999993</v>
      </c>
      <c r="H940" s="82">
        <v>110.5</v>
      </c>
      <c r="I940" s="81">
        <f t="shared" si="82"/>
        <v>38.982972583099993</v>
      </c>
      <c r="J940" s="82">
        <v>109.7</v>
      </c>
      <c r="K940" s="81">
        <f t="shared" si="83"/>
        <v>42.881269841409996</v>
      </c>
      <c r="L940" s="82">
        <v>110</v>
      </c>
    </row>
    <row r="941" spans="1:12" ht="30" customHeight="1">
      <c r="A941" s="79" t="s">
        <v>628</v>
      </c>
      <c r="B941" s="74" t="s">
        <v>1532</v>
      </c>
      <c r="C941" s="80">
        <v>1563.2</v>
      </c>
      <c r="D941" s="80">
        <v>136.5</v>
      </c>
      <c r="E941" s="81">
        <f t="shared" si="80"/>
        <v>1930.5520000000001</v>
      </c>
      <c r="F941" s="81">
        <v>123.5</v>
      </c>
      <c r="G941" s="81">
        <f t="shared" si="81"/>
        <v>2117.815544</v>
      </c>
      <c r="H941" s="82">
        <v>109.7</v>
      </c>
      <c r="I941" s="81">
        <f t="shared" si="82"/>
        <v>2306.3011274160003</v>
      </c>
      <c r="J941" s="82">
        <v>108.9</v>
      </c>
      <c r="K941" s="81">
        <f t="shared" si="83"/>
        <v>2548.4627457946804</v>
      </c>
      <c r="L941" s="82">
        <v>110.5</v>
      </c>
    </row>
    <row r="942" spans="1:12" ht="18" customHeight="1">
      <c r="A942" s="79" t="s">
        <v>230</v>
      </c>
      <c r="B942" s="74" t="s">
        <v>1532</v>
      </c>
      <c r="C942" s="80">
        <v>174.57</v>
      </c>
      <c r="D942" s="80">
        <v>1758</v>
      </c>
      <c r="E942" s="81">
        <f t="shared" si="80"/>
        <v>213.84825000000001</v>
      </c>
      <c r="F942" s="81">
        <v>122.5</v>
      </c>
      <c r="G942" s="81">
        <f t="shared" si="81"/>
        <v>232.88074425000002</v>
      </c>
      <c r="H942" s="82">
        <v>108.9</v>
      </c>
      <c r="I942" s="81">
        <f t="shared" si="82"/>
        <v>252.9084882555</v>
      </c>
      <c r="J942" s="82">
        <v>108.6</v>
      </c>
      <c r="K942" s="81">
        <f t="shared" si="83"/>
        <v>277.44061161628349</v>
      </c>
      <c r="L942" s="82">
        <v>109.7</v>
      </c>
    </row>
    <row r="943" spans="1:12" ht="30" customHeight="1">
      <c r="A943" s="79" t="s">
        <v>429</v>
      </c>
      <c r="B943" s="74" t="s">
        <v>1532</v>
      </c>
      <c r="C943" s="80">
        <v>40.26</v>
      </c>
      <c r="D943" s="80">
        <v>52.2</v>
      </c>
      <c r="E943" s="81">
        <f t="shared" si="80"/>
        <v>50.767859999999992</v>
      </c>
      <c r="F943" s="81">
        <v>126.1</v>
      </c>
      <c r="G943" s="81">
        <f t="shared" si="81"/>
        <v>55.13389595999999</v>
      </c>
      <c r="H943" s="82">
        <v>108.6</v>
      </c>
      <c r="I943" s="81">
        <f t="shared" si="82"/>
        <v>60.316482180239994</v>
      </c>
      <c r="J943" s="82">
        <v>109.4</v>
      </c>
      <c r="K943" s="81">
        <f t="shared" si="83"/>
        <v>65.684649094281355</v>
      </c>
      <c r="L943" s="82">
        <v>108.9</v>
      </c>
    </row>
    <row r="944" spans="1:12" ht="18" customHeight="1">
      <c r="A944" s="79" t="s">
        <v>370</v>
      </c>
      <c r="B944" s="74" t="s">
        <v>1532</v>
      </c>
      <c r="C944" s="80">
        <v>0</v>
      </c>
      <c r="D944" s="80">
        <v>0</v>
      </c>
      <c r="E944" s="81">
        <f t="shared" si="80"/>
        <v>0</v>
      </c>
      <c r="F944" s="81">
        <v>125</v>
      </c>
      <c r="G944" s="81">
        <f t="shared" si="81"/>
        <v>0</v>
      </c>
      <c r="H944" s="82">
        <v>108.6</v>
      </c>
      <c r="I944" s="81">
        <f t="shared" si="82"/>
        <v>0</v>
      </c>
      <c r="J944" s="82">
        <v>110.5</v>
      </c>
      <c r="K944" s="81">
        <f t="shared" si="83"/>
        <v>0</v>
      </c>
      <c r="L944" s="82">
        <v>108.6</v>
      </c>
    </row>
    <row r="945" spans="1:12" ht="30" customHeight="1">
      <c r="A945" s="79" t="s">
        <v>435</v>
      </c>
      <c r="B945" s="74" t="s">
        <v>1532</v>
      </c>
      <c r="C945" s="80">
        <v>64.400000000000006</v>
      </c>
      <c r="D945" s="80">
        <v>118.2</v>
      </c>
      <c r="E945" s="81">
        <f t="shared" si="80"/>
        <v>80.242400000000004</v>
      </c>
      <c r="F945" s="81">
        <v>124.6</v>
      </c>
      <c r="G945" s="81">
        <f t="shared" si="81"/>
        <v>87.785185600000005</v>
      </c>
      <c r="H945" s="82">
        <v>109.4</v>
      </c>
      <c r="I945" s="81">
        <f t="shared" si="82"/>
        <v>96.300348603200007</v>
      </c>
      <c r="J945" s="82">
        <v>109.7</v>
      </c>
      <c r="K945" s="81">
        <f t="shared" si="83"/>
        <v>105.35258137190081</v>
      </c>
      <c r="L945" s="82">
        <v>109.4</v>
      </c>
    </row>
    <row r="946" spans="1:12" ht="43.5" customHeight="1">
      <c r="A946" s="79" t="s">
        <v>183</v>
      </c>
      <c r="B946" s="74" t="s">
        <v>1532</v>
      </c>
      <c r="C946" s="80">
        <v>0.2</v>
      </c>
      <c r="D946" s="80">
        <v>0</v>
      </c>
      <c r="E946" s="81">
        <f t="shared" si="80"/>
        <v>0.24700000000000003</v>
      </c>
      <c r="F946" s="81">
        <v>123.5</v>
      </c>
      <c r="G946" s="81">
        <f t="shared" si="81"/>
        <v>0.2717</v>
      </c>
      <c r="H946" s="82">
        <v>110</v>
      </c>
      <c r="I946" s="81">
        <f t="shared" si="82"/>
        <v>0.29887000000000002</v>
      </c>
      <c r="J946" s="82">
        <v>110</v>
      </c>
      <c r="K946" s="81">
        <f t="shared" si="83"/>
        <v>0.32397508000000003</v>
      </c>
      <c r="L946" s="82">
        <v>108.4</v>
      </c>
    </row>
    <row r="947" spans="1:12" ht="18" customHeight="1">
      <c r="A947" s="79" t="s">
        <v>668</v>
      </c>
      <c r="B947" s="74" t="s">
        <v>1532</v>
      </c>
      <c r="C947" s="80">
        <v>791.4</v>
      </c>
      <c r="D947" s="80">
        <v>138842.1</v>
      </c>
      <c r="E947" s="81">
        <f t="shared" si="80"/>
        <v>997.95539999999994</v>
      </c>
      <c r="F947" s="81">
        <v>126.1</v>
      </c>
      <c r="G947" s="81">
        <f t="shared" si="81"/>
        <v>1094.7570737999999</v>
      </c>
      <c r="H947" s="82">
        <v>109.7</v>
      </c>
      <c r="I947" s="81">
        <f t="shared" si="82"/>
        <v>1200.9485099586</v>
      </c>
      <c r="J947" s="82">
        <v>109.7</v>
      </c>
      <c r="K947" s="81">
        <f t="shared" si="83"/>
        <v>1319.8424124445016</v>
      </c>
      <c r="L947" s="82">
        <v>109.9</v>
      </c>
    </row>
    <row r="948" spans="1:12" ht="29.25" customHeight="1">
      <c r="A948" s="79" t="s">
        <v>658</v>
      </c>
      <c r="B948" s="74" t="s">
        <v>1532</v>
      </c>
      <c r="C948" s="80">
        <v>1938.8</v>
      </c>
      <c r="D948" s="80">
        <v>158.30000000000001</v>
      </c>
      <c r="E948" s="81">
        <f t="shared" si="80"/>
        <v>2413.806</v>
      </c>
      <c r="F948" s="81">
        <v>124.5</v>
      </c>
      <c r="G948" s="81">
        <f t="shared" si="81"/>
        <v>2628.6347340000002</v>
      </c>
      <c r="H948" s="82">
        <v>108.9</v>
      </c>
      <c r="I948" s="81">
        <f t="shared" si="82"/>
        <v>2862.583225326</v>
      </c>
      <c r="J948" s="82">
        <v>108.9</v>
      </c>
      <c r="K948" s="81">
        <f t="shared" si="83"/>
        <v>3140.2537981826226</v>
      </c>
      <c r="L948" s="82">
        <v>109.7</v>
      </c>
    </row>
    <row r="949" spans="1:12" ht="30" customHeight="1">
      <c r="A949" s="79" t="s">
        <v>257</v>
      </c>
      <c r="B949" s="74" t="s">
        <v>1532</v>
      </c>
      <c r="C949" s="80">
        <v>4395.5600000000004</v>
      </c>
      <c r="D949" s="80">
        <v>441.2</v>
      </c>
      <c r="E949" s="81">
        <f t="shared" si="80"/>
        <v>5419.725480000001</v>
      </c>
      <c r="F949" s="81">
        <v>123.3</v>
      </c>
      <c r="G949" s="81">
        <f t="shared" si="81"/>
        <v>5885.8218712800008</v>
      </c>
      <c r="H949" s="82">
        <v>108.6</v>
      </c>
      <c r="I949" s="81">
        <f t="shared" si="82"/>
        <v>6392.0025522100805</v>
      </c>
      <c r="J949" s="82">
        <v>108.6</v>
      </c>
      <c r="K949" s="81">
        <f t="shared" si="83"/>
        <v>6960.8907793567787</v>
      </c>
      <c r="L949" s="82">
        <v>108.9</v>
      </c>
    </row>
    <row r="950" spans="1:12" ht="30" customHeight="1">
      <c r="A950" s="79" t="s">
        <v>363</v>
      </c>
      <c r="B950" s="74" t="s">
        <v>1532</v>
      </c>
      <c r="C950" s="80">
        <v>25.05</v>
      </c>
      <c r="D950" s="80">
        <v>334</v>
      </c>
      <c r="E950" s="81">
        <f t="shared" si="80"/>
        <v>31.487850000000002</v>
      </c>
      <c r="F950" s="81">
        <v>125.7</v>
      </c>
      <c r="G950" s="81">
        <f t="shared" si="81"/>
        <v>34.447707900000005</v>
      </c>
      <c r="H950" s="82">
        <v>109.4</v>
      </c>
      <c r="I950" s="81">
        <f t="shared" si="82"/>
        <v>37.685792442600011</v>
      </c>
      <c r="J950" s="82">
        <v>109.4</v>
      </c>
      <c r="K950" s="81">
        <f t="shared" si="83"/>
        <v>40.926770592663608</v>
      </c>
      <c r="L950" s="82">
        <v>108.6</v>
      </c>
    </row>
    <row r="951" spans="1:12" ht="18" customHeight="1">
      <c r="A951" s="79" t="s">
        <v>646</v>
      </c>
      <c r="B951" s="74" t="s">
        <v>1532</v>
      </c>
      <c r="C951" s="80">
        <v>249</v>
      </c>
      <c r="D951" s="80">
        <v>53.8</v>
      </c>
      <c r="E951" s="81">
        <f t="shared" si="80"/>
        <v>311.99700000000001</v>
      </c>
      <c r="F951" s="81">
        <v>125.3</v>
      </c>
      <c r="G951" s="81">
        <f t="shared" si="81"/>
        <v>343.19669999999996</v>
      </c>
      <c r="H951" s="82">
        <v>110</v>
      </c>
      <c r="I951" s="81">
        <f t="shared" si="82"/>
        <v>377.51636999999994</v>
      </c>
      <c r="J951" s="82">
        <v>110</v>
      </c>
      <c r="K951" s="81">
        <f t="shared" si="83"/>
        <v>413.00290877999993</v>
      </c>
      <c r="L951" s="82">
        <v>109.4</v>
      </c>
    </row>
    <row r="952" spans="1:12" ht="30" customHeight="1">
      <c r="A952" s="79" t="s">
        <v>231</v>
      </c>
      <c r="B952" s="74" t="s">
        <v>1532</v>
      </c>
      <c r="C952" s="80">
        <v>131.51</v>
      </c>
      <c r="D952" s="80">
        <v>367.3</v>
      </c>
      <c r="E952" s="81">
        <f t="shared" si="80"/>
        <v>164.78202999999996</v>
      </c>
      <c r="F952" s="81">
        <v>125.3</v>
      </c>
      <c r="G952" s="81">
        <f t="shared" si="81"/>
        <v>180.27154081999998</v>
      </c>
      <c r="H952" s="82">
        <v>109.4</v>
      </c>
      <c r="I952" s="81">
        <f t="shared" si="82"/>
        <v>198.29869490199999</v>
      </c>
      <c r="J952" s="82">
        <v>110</v>
      </c>
      <c r="K952" s="81">
        <f t="shared" si="83"/>
        <v>215.352382663572</v>
      </c>
      <c r="L952" s="82">
        <v>108.6</v>
      </c>
    </row>
    <row r="953" spans="1:12" ht="30" customHeight="1">
      <c r="A953" s="79" t="s">
        <v>294</v>
      </c>
      <c r="B953" s="74" t="s">
        <v>1532</v>
      </c>
      <c r="C953" s="80">
        <v>352.6</v>
      </c>
      <c r="D953" s="80">
        <v>141.5</v>
      </c>
      <c r="E953" s="81">
        <f t="shared" si="80"/>
        <v>440.75</v>
      </c>
      <c r="F953" s="81">
        <v>125</v>
      </c>
      <c r="G953" s="81">
        <f t="shared" si="81"/>
        <v>484.82499999999999</v>
      </c>
      <c r="H953" s="82">
        <v>110</v>
      </c>
      <c r="I953" s="81">
        <f t="shared" si="82"/>
        <v>535.73162500000001</v>
      </c>
      <c r="J953" s="82">
        <v>110.5</v>
      </c>
      <c r="K953" s="81">
        <f t="shared" si="83"/>
        <v>586.09039775000008</v>
      </c>
      <c r="L953" s="82">
        <v>109.4</v>
      </c>
    </row>
    <row r="954" spans="1:12" ht="30" customHeight="1">
      <c r="A954" s="79" t="s">
        <v>462</v>
      </c>
      <c r="B954" s="74" t="s">
        <v>1532</v>
      </c>
      <c r="C954" s="80">
        <v>19.440000000000001</v>
      </c>
      <c r="D954" s="80">
        <v>181.2</v>
      </c>
      <c r="E954" s="81">
        <f t="shared" si="80"/>
        <v>24.222240000000003</v>
      </c>
      <c r="F954" s="81">
        <v>124.6</v>
      </c>
      <c r="G954" s="81">
        <f t="shared" si="81"/>
        <v>26.765575200000004</v>
      </c>
      <c r="H954" s="82">
        <v>110.5</v>
      </c>
      <c r="I954" s="81">
        <f t="shared" si="82"/>
        <v>29.361835994400007</v>
      </c>
      <c r="J954" s="82">
        <v>109.7</v>
      </c>
      <c r="K954" s="81">
        <f t="shared" si="83"/>
        <v>32.29801959384001</v>
      </c>
      <c r="L954" s="82">
        <v>110</v>
      </c>
    </row>
    <row r="955" spans="1:12" ht="43.5" customHeight="1">
      <c r="A955" s="79" t="s">
        <v>190</v>
      </c>
      <c r="B955" s="74" t="s">
        <v>1532</v>
      </c>
      <c r="C955" s="80">
        <v>9.1</v>
      </c>
      <c r="D955" s="80">
        <v>0</v>
      </c>
      <c r="E955" s="81">
        <f t="shared" si="80"/>
        <v>11.238499999999998</v>
      </c>
      <c r="F955" s="81">
        <v>123.5</v>
      </c>
      <c r="G955" s="81">
        <f t="shared" si="81"/>
        <v>12.328634499999998</v>
      </c>
      <c r="H955" s="82">
        <v>109.7</v>
      </c>
      <c r="I955" s="81">
        <f t="shared" si="82"/>
        <v>13.4258829705</v>
      </c>
      <c r="J955" s="82">
        <v>108.9</v>
      </c>
      <c r="K955" s="81">
        <f t="shared" si="83"/>
        <v>14.8356006824025</v>
      </c>
      <c r="L955" s="82">
        <v>110.5</v>
      </c>
    </row>
    <row r="956" spans="1:12" ht="18" customHeight="1">
      <c r="A956" s="79" t="s">
        <v>326</v>
      </c>
      <c r="B956" s="74" t="s">
        <v>1532</v>
      </c>
      <c r="C956" s="80">
        <v>1585.1</v>
      </c>
      <c r="D956" s="80">
        <v>471.3</v>
      </c>
      <c r="E956" s="81">
        <f t="shared" si="80"/>
        <v>1941.7474999999999</v>
      </c>
      <c r="F956" s="81">
        <v>122.5</v>
      </c>
      <c r="G956" s="81">
        <f t="shared" si="81"/>
        <v>2114.5630274999999</v>
      </c>
      <c r="H956" s="82">
        <v>108.9</v>
      </c>
      <c r="I956" s="81">
        <f t="shared" si="82"/>
        <v>2296.4154478649998</v>
      </c>
      <c r="J956" s="82">
        <v>108.6</v>
      </c>
      <c r="K956" s="81">
        <f t="shared" si="83"/>
        <v>2519.167746307905</v>
      </c>
      <c r="L956" s="82">
        <v>109.7</v>
      </c>
    </row>
    <row r="957" spans="1:12" ht="18" customHeight="1">
      <c r="A957" s="79" t="s">
        <v>216</v>
      </c>
      <c r="B957" s="74" t="s">
        <v>1532</v>
      </c>
      <c r="C957" s="80">
        <v>0.12</v>
      </c>
      <c r="D957" s="80">
        <v>2.7</v>
      </c>
      <c r="E957" s="81">
        <f t="shared" si="80"/>
        <v>0.15131999999999998</v>
      </c>
      <c r="F957" s="81">
        <v>126.1</v>
      </c>
      <c r="G957" s="81">
        <f t="shared" si="81"/>
        <v>0.16433351999999996</v>
      </c>
      <c r="H957" s="82">
        <v>108.6</v>
      </c>
      <c r="I957" s="81">
        <f t="shared" si="82"/>
        <v>0.17978087087999994</v>
      </c>
      <c r="J957" s="82">
        <v>109.4</v>
      </c>
      <c r="K957" s="81">
        <f t="shared" si="83"/>
        <v>0.19578136838831994</v>
      </c>
      <c r="L957" s="82">
        <v>108.9</v>
      </c>
    </row>
    <row r="958" spans="1:12" ht="18" customHeight="1">
      <c r="A958" s="79" t="s">
        <v>531</v>
      </c>
      <c r="B958" s="74" t="s">
        <v>1532</v>
      </c>
      <c r="C958" s="80">
        <v>3117.24</v>
      </c>
      <c r="D958" s="80">
        <v>120</v>
      </c>
      <c r="E958" s="81">
        <f t="shared" si="80"/>
        <v>3884.0810399999991</v>
      </c>
      <c r="F958" s="81">
        <v>124.6</v>
      </c>
      <c r="G958" s="81">
        <f t="shared" si="81"/>
        <v>4249.184657759999</v>
      </c>
      <c r="H958" s="82">
        <v>109.4</v>
      </c>
      <c r="I958" s="81">
        <f t="shared" si="82"/>
        <v>4661.3555695627192</v>
      </c>
      <c r="J958" s="82">
        <v>109.7</v>
      </c>
      <c r="K958" s="81">
        <f t="shared" si="83"/>
        <v>5099.5229931016147</v>
      </c>
      <c r="L958" s="82">
        <v>109.4</v>
      </c>
    </row>
    <row r="959" spans="1:12" ht="18" customHeight="1">
      <c r="A959" s="79" t="s">
        <v>374</v>
      </c>
      <c r="B959" s="74" t="s">
        <v>1532</v>
      </c>
      <c r="C959" s="80">
        <v>49.32</v>
      </c>
      <c r="D959" s="80">
        <v>81.8</v>
      </c>
      <c r="E959" s="81">
        <f t="shared" si="80"/>
        <v>60.910200000000003</v>
      </c>
      <c r="F959" s="81">
        <v>123.5</v>
      </c>
      <c r="G959" s="81">
        <f t="shared" si="81"/>
        <v>67.001220000000004</v>
      </c>
      <c r="H959" s="82">
        <v>110</v>
      </c>
      <c r="I959" s="81">
        <f t="shared" si="82"/>
        <v>73.701342000000011</v>
      </c>
      <c r="J959" s="82">
        <v>110</v>
      </c>
      <c r="K959" s="81">
        <f t="shared" si="83"/>
        <v>79.892254728000012</v>
      </c>
      <c r="L959" s="82">
        <v>108.4</v>
      </c>
    </row>
    <row r="960" spans="1:12" ht="30" customHeight="1">
      <c r="A960" s="79" t="s">
        <v>364</v>
      </c>
      <c r="B960" s="74" t="s">
        <v>1532</v>
      </c>
      <c r="C960" s="80">
        <v>4508.2700000000004</v>
      </c>
      <c r="D960" s="80">
        <v>0</v>
      </c>
      <c r="E960" s="81">
        <f t="shared" si="80"/>
        <v>5522.6307500000003</v>
      </c>
      <c r="F960" s="81">
        <v>122.5</v>
      </c>
      <c r="G960" s="81">
        <f t="shared" si="81"/>
        <v>6102.5069787500006</v>
      </c>
      <c r="H960" s="82">
        <v>110.5</v>
      </c>
      <c r="I960" s="81">
        <f t="shared" si="82"/>
        <v>6743.2702115187503</v>
      </c>
      <c r="J960" s="82">
        <v>110.5</v>
      </c>
      <c r="K960" s="81">
        <f t="shared" si="83"/>
        <v>7316.4481794978446</v>
      </c>
      <c r="L960" s="82">
        <v>108.5</v>
      </c>
    </row>
    <row r="961" spans="1:12" ht="29.25" customHeight="1">
      <c r="A961" s="79" t="s">
        <v>217</v>
      </c>
      <c r="B961" s="74" t="s">
        <v>1532</v>
      </c>
      <c r="C961" s="80">
        <v>68.650000000000006</v>
      </c>
      <c r="D961" s="80">
        <v>0</v>
      </c>
      <c r="E961" s="81">
        <f t="shared" si="80"/>
        <v>86.56765</v>
      </c>
      <c r="F961" s="81">
        <v>126.1</v>
      </c>
      <c r="G961" s="81">
        <f t="shared" si="81"/>
        <v>94.964712050000003</v>
      </c>
      <c r="H961" s="82">
        <v>109.7</v>
      </c>
      <c r="I961" s="81">
        <f t="shared" si="82"/>
        <v>104.17628911884999</v>
      </c>
      <c r="J961" s="82">
        <v>109.7</v>
      </c>
      <c r="K961" s="81">
        <f t="shared" si="83"/>
        <v>114.48974174161614</v>
      </c>
      <c r="L961" s="82">
        <v>109.9</v>
      </c>
    </row>
    <row r="962" spans="1:12" ht="30" customHeight="1">
      <c r="A962" s="79" t="s">
        <v>324</v>
      </c>
      <c r="B962" s="74" t="s">
        <v>1532</v>
      </c>
      <c r="C962" s="80">
        <v>3.65</v>
      </c>
      <c r="D962" s="80">
        <v>0</v>
      </c>
      <c r="E962" s="81">
        <f t="shared" si="80"/>
        <v>4.5442499999999999</v>
      </c>
      <c r="F962" s="81">
        <v>124.5</v>
      </c>
      <c r="G962" s="81">
        <f t="shared" si="81"/>
        <v>4.94868825</v>
      </c>
      <c r="H962" s="82">
        <v>108.9</v>
      </c>
      <c r="I962" s="81">
        <f t="shared" si="82"/>
        <v>5.3891215042500002</v>
      </c>
      <c r="J962" s="82">
        <v>108.9</v>
      </c>
      <c r="K962" s="81">
        <f t="shared" si="83"/>
        <v>5.9118662901622505</v>
      </c>
      <c r="L962" s="82">
        <v>109.7</v>
      </c>
    </row>
    <row r="963" spans="1:12" ht="30" customHeight="1">
      <c r="A963" s="79" t="s">
        <v>224</v>
      </c>
      <c r="B963" s="74" t="s">
        <v>1532</v>
      </c>
      <c r="C963" s="80">
        <v>19.100000000000001</v>
      </c>
      <c r="D963" s="80">
        <v>0</v>
      </c>
      <c r="E963" s="81">
        <f t="shared" si="80"/>
        <v>23.550300000000004</v>
      </c>
      <c r="F963" s="81">
        <v>123.3</v>
      </c>
      <c r="G963" s="81">
        <f t="shared" si="81"/>
        <v>25.575625800000001</v>
      </c>
      <c r="H963" s="82">
        <v>108.6</v>
      </c>
      <c r="I963" s="81">
        <f t="shared" si="82"/>
        <v>27.775129618800001</v>
      </c>
      <c r="J963" s="82">
        <v>108.6</v>
      </c>
      <c r="K963" s="81">
        <f t="shared" si="83"/>
        <v>30.247116154873201</v>
      </c>
      <c r="L963" s="82">
        <v>108.9</v>
      </c>
    </row>
    <row r="964" spans="1:12" ht="30" customHeight="1">
      <c r="A964" s="79" t="s">
        <v>655</v>
      </c>
      <c r="B964" s="74" t="s">
        <v>1532</v>
      </c>
      <c r="C964" s="80">
        <v>2045.13</v>
      </c>
      <c r="D964" s="80">
        <v>238.5</v>
      </c>
      <c r="E964" s="81">
        <f t="shared" si="80"/>
        <v>2570.7284100000002</v>
      </c>
      <c r="F964" s="81">
        <v>125.7</v>
      </c>
      <c r="G964" s="81">
        <f t="shared" si="81"/>
        <v>2812.3768805400005</v>
      </c>
      <c r="H964" s="82">
        <v>109.4</v>
      </c>
      <c r="I964" s="81">
        <f t="shared" si="82"/>
        <v>3076.7403073107607</v>
      </c>
      <c r="J964" s="82">
        <v>109.4</v>
      </c>
      <c r="K964" s="81">
        <f t="shared" si="83"/>
        <v>3341.3399737394857</v>
      </c>
      <c r="L964" s="82">
        <v>108.6</v>
      </c>
    </row>
    <row r="965" spans="1:12" ht="18" customHeight="1">
      <c r="A965" s="79" t="s">
        <v>518</v>
      </c>
      <c r="B965" s="74" t="s">
        <v>1532</v>
      </c>
      <c r="C965" s="80">
        <v>3825.13</v>
      </c>
      <c r="D965" s="80">
        <v>371.8</v>
      </c>
      <c r="E965" s="81">
        <f t="shared" si="80"/>
        <v>4792.88789</v>
      </c>
      <c r="F965" s="81">
        <v>125.3</v>
      </c>
      <c r="G965" s="81">
        <f t="shared" si="81"/>
        <v>5272.1766790000001</v>
      </c>
      <c r="H965" s="82">
        <v>110</v>
      </c>
      <c r="I965" s="81">
        <f t="shared" si="82"/>
        <v>5799.3943469000005</v>
      </c>
      <c r="J965" s="82">
        <v>110</v>
      </c>
      <c r="K965" s="81">
        <f t="shared" si="83"/>
        <v>6344.537415508601</v>
      </c>
      <c r="L965" s="82">
        <v>109.4</v>
      </c>
    </row>
    <row r="966" spans="1:12" ht="18" customHeight="1">
      <c r="A966" s="79" t="s">
        <v>483</v>
      </c>
      <c r="B966" s="74" t="s">
        <v>1532</v>
      </c>
      <c r="C966" s="80">
        <v>442.25</v>
      </c>
      <c r="D966" s="80">
        <v>0</v>
      </c>
      <c r="E966" s="81">
        <f t="shared" si="80"/>
        <v>554.13924999999995</v>
      </c>
      <c r="F966" s="81">
        <v>125.3</v>
      </c>
      <c r="G966" s="81">
        <f t="shared" si="81"/>
        <v>606.22833949999995</v>
      </c>
      <c r="H966" s="82">
        <v>109.4</v>
      </c>
      <c r="I966" s="81">
        <f t="shared" si="82"/>
        <v>666.85117344999992</v>
      </c>
      <c r="J966" s="82">
        <v>110</v>
      </c>
      <c r="K966" s="81">
        <f t="shared" si="83"/>
        <v>724.20037436669986</v>
      </c>
      <c r="L966" s="82">
        <v>108.6</v>
      </c>
    </row>
    <row r="967" spans="1:12" ht="30" customHeight="1">
      <c r="A967" s="79" t="s">
        <v>295</v>
      </c>
      <c r="B967" s="74" t="s">
        <v>1532</v>
      </c>
      <c r="C967" s="80">
        <v>138.4</v>
      </c>
      <c r="D967" s="80">
        <v>108.9</v>
      </c>
      <c r="E967" s="81">
        <f t="shared" si="80"/>
        <v>173</v>
      </c>
      <c r="F967" s="81">
        <v>125</v>
      </c>
      <c r="G967" s="81">
        <f t="shared" si="81"/>
        <v>190.3</v>
      </c>
      <c r="H967" s="82">
        <v>110</v>
      </c>
      <c r="I967" s="81">
        <f t="shared" si="82"/>
        <v>210.28150000000002</v>
      </c>
      <c r="J967" s="82">
        <v>110.5</v>
      </c>
      <c r="K967" s="81">
        <f t="shared" si="83"/>
        <v>230.04796100000004</v>
      </c>
      <c r="L967" s="82">
        <v>109.4</v>
      </c>
    </row>
    <row r="968" spans="1:12" ht="29.25" customHeight="1">
      <c r="A968" s="73" t="s">
        <v>1641</v>
      </c>
      <c r="B968" s="74" t="s">
        <v>1532</v>
      </c>
      <c r="C968" s="75">
        <v>52.99</v>
      </c>
      <c r="D968" s="75">
        <v>37.700000000000003</v>
      </c>
      <c r="E968" s="76">
        <v>64.912750000000003</v>
      </c>
      <c r="F968" s="76">
        <v>122.5</v>
      </c>
      <c r="G968" s="76">
        <v>70.689984750000008</v>
      </c>
      <c r="H968" s="78">
        <v>108.9</v>
      </c>
      <c r="I968" s="76">
        <v>76.76932343850001</v>
      </c>
      <c r="J968" s="78">
        <v>108.6</v>
      </c>
      <c r="K968" s="76">
        <v>84.215947812034514</v>
      </c>
      <c r="L968" s="78">
        <v>109.7</v>
      </c>
    </row>
    <row r="969" spans="1:12" ht="18" customHeight="1">
      <c r="A969" s="79" t="s">
        <v>518</v>
      </c>
      <c r="B969" s="74" t="s">
        <v>1532</v>
      </c>
      <c r="C969" s="80">
        <v>52.99</v>
      </c>
      <c r="D969" s="80">
        <v>230.4</v>
      </c>
      <c r="E969" s="81">
        <f t="shared" si="80"/>
        <v>64.912750000000003</v>
      </c>
      <c r="F969" s="81">
        <v>122.5</v>
      </c>
      <c r="G969" s="81">
        <f t="shared" si="81"/>
        <v>70.689984750000008</v>
      </c>
      <c r="H969" s="82">
        <v>108.9</v>
      </c>
      <c r="I969" s="81">
        <f t="shared" si="82"/>
        <v>76.76932343850001</v>
      </c>
      <c r="J969" s="82">
        <v>108.6</v>
      </c>
      <c r="K969" s="81">
        <f t="shared" si="83"/>
        <v>84.215947812034514</v>
      </c>
      <c r="L969" s="82">
        <v>109.7</v>
      </c>
    </row>
    <row r="970" spans="1:12" ht="43.5" customHeight="1">
      <c r="A970" s="73" t="s">
        <v>1642</v>
      </c>
      <c r="B970" s="74" t="s">
        <v>1532</v>
      </c>
      <c r="C970" s="75">
        <v>5102.05</v>
      </c>
      <c r="D970" s="75">
        <v>152.1</v>
      </c>
      <c r="E970" s="76">
        <f>SUM(E971:E1006)</f>
        <v>6339.2668599999997</v>
      </c>
      <c r="F970" s="76">
        <f>E970/C970*100</f>
        <v>124.24940680706773</v>
      </c>
      <c r="G970" s="76">
        <f>SUM(G971:G1006)</f>
        <v>6961.9567950399987</v>
      </c>
      <c r="H970" s="78">
        <f>G970/E970*100</f>
        <v>109.82274368301319</v>
      </c>
      <c r="I970" s="76">
        <f>SUM(I971:I1006)</f>
        <v>7649.1855934143014</v>
      </c>
      <c r="J970" s="78">
        <f>I970/G970*100</f>
        <v>109.87120171248282</v>
      </c>
      <c r="K970" s="76">
        <f>SUM(K971:K1006)</f>
        <v>8330.3181948832298</v>
      </c>
      <c r="L970" s="78">
        <f>K970/I970*100</f>
        <v>108.90464211059752</v>
      </c>
    </row>
    <row r="971" spans="1:12" ht="30" customHeight="1">
      <c r="A971" s="79" t="s">
        <v>660</v>
      </c>
      <c r="B971" s="74" t="s">
        <v>1532</v>
      </c>
      <c r="C971" s="80">
        <v>0.03</v>
      </c>
      <c r="D971" s="80">
        <v>100</v>
      </c>
      <c r="E971" s="89">
        <f t="shared" si="80"/>
        <v>3.7379999999999997E-2</v>
      </c>
      <c r="F971" s="81">
        <v>124.6</v>
      </c>
      <c r="G971" s="89">
        <f t="shared" si="81"/>
        <v>4.0893720000000001E-2</v>
      </c>
      <c r="H971" s="82">
        <v>109.4</v>
      </c>
      <c r="I971" s="89">
        <f t="shared" si="82"/>
        <v>4.4860410840000003E-2</v>
      </c>
      <c r="J971" s="82">
        <v>109.7</v>
      </c>
      <c r="K971" s="89">
        <f t="shared" si="83"/>
        <v>4.9077289458960005E-2</v>
      </c>
      <c r="L971" s="82">
        <v>109.4</v>
      </c>
    </row>
    <row r="972" spans="1:12" ht="18" customHeight="1">
      <c r="A972" s="79" t="s">
        <v>597</v>
      </c>
      <c r="B972" s="74" t="s">
        <v>1532</v>
      </c>
      <c r="C972" s="80">
        <v>120</v>
      </c>
      <c r="D972" s="80">
        <v>0</v>
      </c>
      <c r="E972" s="81">
        <f t="shared" si="80"/>
        <v>148.19999999999999</v>
      </c>
      <c r="F972" s="81">
        <v>123.5</v>
      </c>
      <c r="G972" s="81">
        <f t="shared" si="81"/>
        <v>163.01999999999998</v>
      </c>
      <c r="H972" s="82">
        <v>110</v>
      </c>
      <c r="I972" s="81">
        <f t="shared" si="82"/>
        <v>179.32199999999997</v>
      </c>
      <c r="J972" s="82">
        <v>110</v>
      </c>
      <c r="K972" s="81">
        <f t="shared" si="83"/>
        <v>194.38504799999998</v>
      </c>
      <c r="L972" s="82">
        <v>108.4</v>
      </c>
    </row>
    <row r="973" spans="1:12" ht="30" customHeight="1">
      <c r="A973" s="79" t="s">
        <v>257</v>
      </c>
      <c r="B973" s="74" t="s">
        <v>1532</v>
      </c>
      <c r="C973" s="80">
        <v>793.02</v>
      </c>
      <c r="D973" s="80">
        <v>521.6</v>
      </c>
      <c r="E973" s="81">
        <f t="shared" si="80"/>
        <v>971.44949999999994</v>
      </c>
      <c r="F973" s="81">
        <v>122.5</v>
      </c>
      <c r="G973" s="81">
        <f t="shared" si="81"/>
        <v>1073.4516974999999</v>
      </c>
      <c r="H973" s="82">
        <v>110.5</v>
      </c>
      <c r="I973" s="81">
        <f t="shared" si="82"/>
        <v>1186.1641257374999</v>
      </c>
      <c r="J973" s="82">
        <v>110.5</v>
      </c>
      <c r="K973" s="81">
        <f t="shared" si="83"/>
        <v>1286.9880764251875</v>
      </c>
      <c r="L973" s="82">
        <v>108.5</v>
      </c>
    </row>
    <row r="974" spans="1:12" ht="18" customHeight="1">
      <c r="A974" s="79" t="s">
        <v>374</v>
      </c>
      <c r="B974" s="74" t="s">
        <v>1532</v>
      </c>
      <c r="C974" s="80">
        <v>6.14</v>
      </c>
      <c r="D974" s="80">
        <v>43</v>
      </c>
      <c r="E974" s="81">
        <f t="shared" si="80"/>
        <v>7.7425399999999991</v>
      </c>
      <c r="F974" s="81">
        <v>126.1</v>
      </c>
      <c r="G974" s="81">
        <f t="shared" si="81"/>
        <v>8.493566379999999</v>
      </c>
      <c r="H974" s="82">
        <v>109.7</v>
      </c>
      <c r="I974" s="81">
        <f t="shared" si="82"/>
        <v>9.3174423188599995</v>
      </c>
      <c r="J974" s="82">
        <v>109.7</v>
      </c>
      <c r="K974" s="81">
        <f t="shared" si="83"/>
        <v>10.23986910842714</v>
      </c>
      <c r="L974" s="82">
        <v>109.9</v>
      </c>
    </row>
    <row r="975" spans="1:12" ht="18" customHeight="1">
      <c r="A975" s="79" t="s">
        <v>437</v>
      </c>
      <c r="B975" s="74" t="s">
        <v>1532</v>
      </c>
      <c r="C975" s="80">
        <v>9.1999999999999993</v>
      </c>
      <c r="D975" s="80">
        <v>8.1</v>
      </c>
      <c r="E975" s="81">
        <f t="shared" si="80"/>
        <v>11.343599999999999</v>
      </c>
      <c r="F975" s="81">
        <v>123.3</v>
      </c>
      <c r="G975" s="81">
        <f t="shared" si="81"/>
        <v>12.319149599999998</v>
      </c>
      <c r="H975" s="82">
        <v>108.6</v>
      </c>
      <c r="I975" s="81">
        <f t="shared" si="82"/>
        <v>13.378596465599996</v>
      </c>
      <c r="J975" s="82">
        <v>108.6</v>
      </c>
      <c r="K975" s="81">
        <f t="shared" si="83"/>
        <v>14.569291551038395</v>
      </c>
      <c r="L975" s="82">
        <v>108.9</v>
      </c>
    </row>
    <row r="976" spans="1:12" ht="18" customHeight="1">
      <c r="A976" s="79" t="s">
        <v>381</v>
      </c>
      <c r="B976" s="74" t="s">
        <v>1532</v>
      </c>
      <c r="C976" s="80">
        <v>199.1</v>
      </c>
      <c r="D976" s="80">
        <v>155.19999999999999</v>
      </c>
      <c r="E976" s="81">
        <f t="shared" si="80"/>
        <v>250.2687</v>
      </c>
      <c r="F976" s="81">
        <v>125.7</v>
      </c>
      <c r="G976" s="81">
        <f t="shared" si="81"/>
        <v>273.79395780000004</v>
      </c>
      <c r="H976" s="82">
        <v>109.4</v>
      </c>
      <c r="I976" s="81">
        <f t="shared" si="82"/>
        <v>299.53058983320005</v>
      </c>
      <c r="J976" s="82">
        <v>109.4</v>
      </c>
      <c r="K976" s="81">
        <f t="shared" si="83"/>
        <v>325.29022055885525</v>
      </c>
      <c r="L976" s="82">
        <v>108.6</v>
      </c>
    </row>
    <row r="977" spans="1:12" ht="30" customHeight="1">
      <c r="A977" s="79" t="s">
        <v>231</v>
      </c>
      <c r="B977" s="74" t="s">
        <v>1532</v>
      </c>
      <c r="C977" s="80">
        <v>5.92</v>
      </c>
      <c r="D977" s="80">
        <v>48.9</v>
      </c>
      <c r="E977" s="81">
        <f t="shared" si="80"/>
        <v>7.4177599999999995</v>
      </c>
      <c r="F977" s="81">
        <v>125.3</v>
      </c>
      <c r="G977" s="81">
        <f t="shared" si="81"/>
        <v>8.1595359999999992</v>
      </c>
      <c r="H977" s="82">
        <v>110</v>
      </c>
      <c r="I977" s="81">
        <f t="shared" si="82"/>
        <v>8.9754895999999995</v>
      </c>
      <c r="J977" s="82">
        <v>110</v>
      </c>
      <c r="K977" s="81">
        <f t="shared" si="83"/>
        <v>9.8191856224000009</v>
      </c>
      <c r="L977" s="82">
        <v>109.4</v>
      </c>
    </row>
    <row r="978" spans="1:12" ht="43.5" customHeight="1">
      <c r="A978" s="79" t="s">
        <v>192</v>
      </c>
      <c r="B978" s="74" t="s">
        <v>1532</v>
      </c>
      <c r="C978" s="80">
        <v>3</v>
      </c>
      <c r="D978" s="80">
        <v>0</v>
      </c>
      <c r="E978" s="81">
        <f t="shared" si="80"/>
        <v>3.7710000000000004</v>
      </c>
      <c r="F978" s="81">
        <v>125.7</v>
      </c>
      <c r="G978" s="81">
        <f t="shared" si="81"/>
        <v>4.0953059999999999</v>
      </c>
      <c r="H978" s="82">
        <v>108.6</v>
      </c>
      <c r="I978" s="81">
        <f t="shared" si="82"/>
        <v>4.5253131299999998</v>
      </c>
      <c r="J978" s="82">
        <v>110.5</v>
      </c>
      <c r="K978" s="81">
        <f t="shared" si="83"/>
        <v>4.9280659985700002</v>
      </c>
      <c r="L978" s="82">
        <v>108.9</v>
      </c>
    </row>
    <row r="979" spans="1:12" ht="18" customHeight="1">
      <c r="A979" s="79" t="s">
        <v>483</v>
      </c>
      <c r="B979" s="74" t="s">
        <v>1532</v>
      </c>
      <c r="C979" s="80">
        <v>60.39</v>
      </c>
      <c r="D979" s="80">
        <v>0</v>
      </c>
      <c r="E979" s="81">
        <f t="shared" si="80"/>
        <v>75.668670000000006</v>
      </c>
      <c r="F979" s="81">
        <v>125.3</v>
      </c>
      <c r="G979" s="81">
        <f t="shared" si="81"/>
        <v>82.781524980000015</v>
      </c>
      <c r="H979" s="82">
        <v>109.4</v>
      </c>
      <c r="I979" s="81">
        <f t="shared" si="82"/>
        <v>91.059677478000012</v>
      </c>
      <c r="J979" s="82">
        <v>110</v>
      </c>
      <c r="K979" s="81">
        <f t="shared" si="83"/>
        <v>98.890809741108001</v>
      </c>
      <c r="L979" s="82">
        <v>108.6</v>
      </c>
    </row>
    <row r="980" spans="1:12" ht="30" customHeight="1">
      <c r="A980" s="79" t="s">
        <v>435</v>
      </c>
      <c r="B980" s="74" t="s">
        <v>1532</v>
      </c>
      <c r="C980" s="80">
        <v>10.67</v>
      </c>
      <c r="D980" s="80">
        <v>112.4</v>
      </c>
      <c r="E980" s="81">
        <f t="shared" si="80"/>
        <v>13.3375</v>
      </c>
      <c r="F980" s="81">
        <v>125</v>
      </c>
      <c r="G980" s="81">
        <f t="shared" si="81"/>
        <v>14.671250000000001</v>
      </c>
      <c r="H980" s="82">
        <v>110</v>
      </c>
      <c r="I980" s="81">
        <f t="shared" si="82"/>
        <v>16.21173125</v>
      </c>
      <c r="J980" s="82">
        <v>110.5</v>
      </c>
      <c r="K980" s="81">
        <f t="shared" si="83"/>
        <v>17.735633987500002</v>
      </c>
      <c r="L980" s="82">
        <v>109.4</v>
      </c>
    </row>
    <row r="981" spans="1:12" ht="30" customHeight="1">
      <c r="A981" s="79" t="s">
        <v>628</v>
      </c>
      <c r="B981" s="74" t="s">
        <v>1532</v>
      </c>
      <c r="C981" s="80">
        <v>187.5</v>
      </c>
      <c r="D981" s="80">
        <v>136.5</v>
      </c>
      <c r="E981" s="81">
        <f t="shared" si="80"/>
        <v>233.625</v>
      </c>
      <c r="F981" s="81">
        <v>124.6</v>
      </c>
      <c r="G981" s="81">
        <f t="shared" si="81"/>
        <v>258.15562499999999</v>
      </c>
      <c r="H981" s="82">
        <v>110.5</v>
      </c>
      <c r="I981" s="81">
        <f t="shared" si="82"/>
        <v>283.19672062499995</v>
      </c>
      <c r="J981" s="82">
        <v>109.7</v>
      </c>
      <c r="K981" s="81">
        <f t="shared" si="83"/>
        <v>311.51639268749994</v>
      </c>
      <c r="L981" s="82">
        <v>110</v>
      </c>
    </row>
    <row r="982" spans="1:12" ht="29.25" customHeight="1">
      <c r="A982" s="79" t="s">
        <v>566</v>
      </c>
      <c r="B982" s="74" t="s">
        <v>1532</v>
      </c>
      <c r="C982" s="80">
        <v>113.9</v>
      </c>
      <c r="D982" s="80">
        <v>200.2</v>
      </c>
      <c r="E982" s="81">
        <f t="shared" si="80"/>
        <v>139.5275</v>
      </c>
      <c r="F982" s="81">
        <v>122.5</v>
      </c>
      <c r="G982" s="81">
        <f t="shared" si="81"/>
        <v>151.9454475</v>
      </c>
      <c r="H982" s="82">
        <v>108.9</v>
      </c>
      <c r="I982" s="81">
        <f t="shared" si="82"/>
        <v>165.01275598500001</v>
      </c>
      <c r="J982" s="82">
        <v>108.6</v>
      </c>
      <c r="K982" s="81">
        <f t="shared" si="83"/>
        <v>181.018993315545</v>
      </c>
      <c r="L982" s="82">
        <v>109.7</v>
      </c>
    </row>
    <row r="983" spans="1:12" ht="18" customHeight="1">
      <c r="A983" s="79" t="s">
        <v>657</v>
      </c>
      <c r="B983" s="74" t="s">
        <v>1532</v>
      </c>
      <c r="C983" s="80">
        <v>133.6</v>
      </c>
      <c r="D983" s="80">
        <v>220.5</v>
      </c>
      <c r="E983" s="81">
        <f t="shared" si="80"/>
        <v>168.46959999999999</v>
      </c>
      <c r="F983" s="81">
        <v>126.1</v>
      </c>
      <c r="G983" s="81">
        <f t="shared" si="81"/>
        <v>182.9579856</v>
      </c>
      <c r="H983" s="82">
        <v>108.6</v>
      </c>
      <c r="I983" s="81">
        <f t="shared" si="82"/>
        <v>200.15603624639999</v>
      </c>
      <c r="J983" s="82">
        <v>109.4</v>
      </c>
      <c r="K983" s="81">
        <f t="shared" si="83"/>
        <v>217.96992347232961</v>
      </c>
      <c r="L983" s="82">
        <v>108.9</v>
      </c>
    </row>
    <row r="984" spans="1:12" ht="30" customHeight="1">
      <c r="A984" s="79" t="s">
        <v>429</v>
      </c>
      <c r="B984" s="74" t="s">
        <v>1532</v>
      </c>
      <c r="C984" s="80">
        <v>7.69</v>
      </c>
      <c r="D984" s="80">
        <v>49.1</v>
      </c>
      <c r="E984" s="81">
        <f t="shared" si="80"/>
        <v>9.6125000000000007</v>
      </c>
      <c r="F984" s="81">
        <v>125</v>
      </c>
      <c r="G984" s="81">
        <f t="shared" si="81"/>
        <v>10.439175000000001</v>
      </c>
      <c r="H984" s="82">
        <v>108.6</v>
      </c>
      <c r="I984" s="81">
        <f t="shared" si="82"/>
        <v>11.535288375</v>
      </c>
      <c r="J984" s="82">
        <v>110.5</v>
      </c>
      <c r="K984" s="81">
        <f t="shared" si="83"/>
        <v>12.527323175249998</v>
      </c>
      <c r="L984" s="82">
        <v>108.6</v>
      </c>
    </row>
    <row r="985" spans="1:12" ht="30" customHeight="1">
      <c r="A985" s="79" t="s">
        <v>606</v>
      </c>
      <c r="B985" s="74" t="s">
        <v>1532</v>
      </c>
      <c r="C985" s="80">
        <v>490</v>
      </c>
      <c r="D985" s="80">
        <v>312.7</v>
      </c>
      <c r="E985" s="81">
        <f t="shared" si="80"/>
        <v>610.54</v>
      </c>
      <c r="F985" s="81">
        <v>124.6</v>
      </c>
      <c r="G985" s="81">
        <f t="shared" si="81"/>
        <v>667.93075999999996</v>
      </c>
      <c r="H985" s="82">
        <v>109.4</v>
      </c>
      <c r="I985" s="81">
        <f t="shared" si="82"/>
        <v>732.72004371999992</v>
      </c>
      <c r="J985" s="82">
        <v>109.7</v>
      </c>
      <c r="K985" s="81">
        <f t="shared" si="83"/>
        <v>801.59572782967996</v>
      </c>
      <c r="L985" s="82">
        <v>109.4</v>
      </c>
    </row>
    <row r="986" spans="1:12" ht="18" customHeight="1">
      <c r="A986" s="79" t="s">
        <v>531</v>
      </c>
      <c r="B986" s="74" t="s">
        <v>1532</v>
      </c>
      <c r="C986" s="80">
        <v>642.72</v>
      </c>
      <c r="D986" s="80">
        <v>125.8</v>
      </c>
      <c r="E986" s="81">
        <f t="shared" ref="E986:E1049" si="84">C986*F986/100</f>
        <v>793.75919999999996</v>
      </c>
      <c r="F986" s="81">
        <v>123.5</v>
      </c>
      <c r="G986" s="81">
        <f t="shared" ref="G986:G1049" si="85">E986*H986/100</f>
        <v>873.13512000000003</v>
      </c>
      <c r="H986" s="82">
        <v>110</v>
      </c>
      <c r="I986" s="81">
        <f t="shared" ref="I986:I1049" si="86">G986*J986/100</f>
        <v>960.44863200000009</v>
      </c>
      <c r="J986" s="82">
        <v>110</v>
      </c>
      <c r="K986" s="81">
        <f t="shared" ref="K986:K1049" si="87">I986*L986/100</f>
        <v>1041.1263170880002</v>
      </c>
      <c r="L986" s="82">
        <v>108.4</v>
      </c>
    </row>
    <row r="987" spans="1:12" ht="18" customHeight="1">
      <c r="A987" s="79" t="s">
        <v>326</v>
      </c>
      <c r="B987" s="74" t="s">
        <v>1532</v>
      </c>
      <c r="C987" s="80">
        <v>246.56</v>
      </c>
      <c r="D987" s="80">
        <v>459.3</v>
      </c>
      <c r="E987" s="81">
        <f t="shared" si="84"/>
        <v>302.036</v>
      </c>
      <c r="F987" s="81">
        <v>122.5</v>
      </c>
      <c r="G987" s="81">
        <f t="shared" si="85"/>
        <v>333.74978000000004</v>
      </c>
      <c r="H987" s="82">
        <v>110.5</v>
      </c>
      <c r="I987" s="81">
        <f t="shared" si="86"/>
        <v>368.79350690000007</v>
      </c>
      <c r="J987" s="82">
        <v>110.5</v>
      </c>
      <c r="K987" s="81">
        <f t="shared" si="87"/>
        <v>400.14095498650005</v>
      </c>
      <c r="L987" s="82">
        <v>108.5</v>
      </c>
    </row>
    <row r="988" spans="1:12" ht="30" customHeight="1">
      <c r="A988" s="79" t="s">
        <v>658</v>
      </c>
      <c r="B988" s="74" t="s">
        <v>1532</v>
      </c>
      <c r="C988" s="80">
        <v>498</v>
      </c>
      <c r="D988" s="80">
        <v>170.3</v>
      </c>
      <c r="E988" s="81">
        <f t="shared" si="84"/>
        <v>627.97799999999995</v>
      </c>
      <c r="F988" s="81">
        <v>126.1</v>
      </c>
      <c r="G988" s="81">
        <f t="shared" si="85"/>
        <v>688.89186600000005</v>
      </c>
      <c r="H988" s="82">
        <v>109.7</v>
      </c>
      <c r="I988" s="81">
        <f t="shared" si="86"/>
        <v>755.71437700200011</v>
      </c>
      <c r="J988" s="82">
        <v>109.7</v>
      </c>
      <c r="K988" s="81">
        <f t="shared" si="87"/>
        <v>830.53010032519819</v>
      </c>
      <c r="L988" s="82">
        <v>109.9</v>
      </c>
    </row>
    <row r="989" spans="1:12" ht="29.25" customHeight="1">
      <c r="A989" s="79" t="s">
        <v>294</v>
      </c>
      <c r="B989" s="74" t="s">
        <v>1532</v>
      </c>
      <c r="C989" s="80">
        <v>46.1</v>
      </c>
      <c r="D989" s="80">
        <v>124.1</v>
      </c>
      <c r="E989" s="81">
        <f t="shared" si="84"/>
        <v>57.394500000000001</v>
      </c>
      <c r="F989" s="81">
        <v>124.5</v>
      </c>
      <c r="G989" s="81">
        <f t="shared" si="85"/>
        <v>62.502610500000003</v>
      </c>
      <c r="H989" s="82">
        <v>108.9</v>
      </c>
      <c r="I989" s="81">
        <f t="shared" si="86"/>
        <v>68.065342834500001</v>
      </c>
      <c r="J989" s="82">
        <v>108.9</v>
      </c>
      <c r="K989" s="81">
        <f t="shared" si="87"/>
        <v>74.667681089446504</v>
      </c>
      <c r="L989" s="82">
        <v>109.7</v>
      </c>
    </row>
    <row r="990" spans="1:12" ht="30" customHeight="1">
      <c r="A990" s="79" t="s">
        <v>224</v>
      </c>
      <c r="B990" s="74" t="s">
        <v>1532</v>
      </c>
      <c r="C990" s="80">
        <v>3.35</v>
      </c>
      <c r="D990" s="80">
        <v>0</v>
      </c>
      <c r="E990" s="81">
        <f t="shared" si="84"/>
        <v>4.1305500000000004</v>
      </c>
      <c r="F990" s="81">
        <v>123.3</v>
      </c>
      <c r="G990" s="81">
        <f t="shared" si="85"/>
        <v>4.4857773000000005</v>
      </c>
      <c r="H990" s="82">
        <v>108.6</v>
      </c>
      <c r="I990" s="81">
        <f t="shared" si="86"/>
        <v>4.8715541478000004</v>
      </c>
      <c r="J990" s="82">
        <v>108.6</v>
      </c>
      <c r="K990" s="81">
        <f t="shared" si="87"/>
        <v>5.3051224669542014</v>
      </c>
      <c r="L990" s="82">
        <v>108.9</v>
      </c>
    </row>
    <row r="991" spans="1:12" ht="18" customHeight="1">
      <c r="A991" s="79" t="s">
        <v>668</v>
      </c>
      <c r="B991" s="74" t="s">
        <v>1532</v>
      </c>
      <c r="C991" s="80">
        <v>105.5</v>
      </c>
      <c r="D991" s="80">
        <v>52750</v>
      </c>
      <c r="E991" s="81">
        <f t="shared" si="84"/>
        <v>132.61350000000002</v>
      </c>
      <c r="F991" s="81">
        <v>125.7</v>
      </c>
      <c r="G991" s="81">
        <f t="shared" si="85"/>
        <v>145.07916900000001</v>
      </c>
      <c r="H991" s="82">
        <v>109.4</v>
      </c>
      <c r="I991" s="81">
        <f t="shared" si="86"/>
        <v>158.71661088600001</v>
      </c>
      <c r="J991" s="82">
        <v>109.4</v>
      </c>
      <c r="K991" s="81">
        <f t="shared" si="87"/>
        <v>172.366239422196</v>
      </c>
      <c r="L991" s="82">
        <v>108.6</v>
      </c>
    </row>
    <row r="992" spans="1:12" ht="43.5" customHeight="1">
      <c r="A992" s="79" t="s">
        <v>183</v>
      </c>
      <c r="B992" s="74" t="s">
        <v>1532</v>
      </c>
      <c r="C992" s="80">
        <v>8.6999999999999993</v>
      </c>
      <c r="D992" s="80">
        <v>16.7</v>
      </c>
      <c r="E992" s="81">
        <f t="shared" si="84"/>
        <v>10.9011</v>
      </c>
      <c r="F992" s="81">
        <v>125.3</v>
      </c>
      <c r="G992" s="81">
        <f t="shared" si="85"/>
        <v>11.991209999999999</v>
      </c>
      <c r="H992" s="82">
        <v>110</v>
      </c>
      <c r="I992" s="81">
        <f t="shared" si="86"/>
        <v>13.190330999999999</v>
      </c>
      <c r="J992" s="82">
        <v>110</v>
      </c>
      <c r="K992" s="81">
        <f t="shared" si="87"/>
        <v>14.430222113999998</v>
      </c>
      <c r="L992" s="82">
        <v>109.4</v>
      </c>
    </row>
    <row r="993" spans="1:12" ht="30" customHeight="1">
      <c r="A993" s="79" t="s">
        <v>649</v>
      </c>
      <c r="B993" s="74" t="s">
        <v>1532</v>
      </c>
      <c r="C993" s="80">
        <v>25</v>
      </c>
      <c r="D993" s="80">
        <v>12.4</v>
      </c>
      <c r="E993" s="81">
        <f t="shared" si="84"/>
        <v>31.425000000000001</v>
      </c>
      <c r="F993" s="81">
        <v>125.7</v>
      </c>
      <c r="G993" s="81">
        <f t="shared" si="85"/>
        <v>34.127549999999999</v>
      </c>
      <c r="H993" s="82">
        <v>108.6</v>
      </c>
      <c r="I993" s="81">
        <f t="shared" si="86"/>
        <v>37.710942750000001</v>
      </c>
      <c r="J993" s="82">
        <v>110.5</v>
      </c>
      <c r="K993" s="81">
        <f t="shared" si="87"/>
        <v>41.067216654749998</v>
      </c>
      <c r="L993" s="82">
        <v>108.9</v>
      </c>
    </row>
    <row r="994" spans="1:12" ht="30" customHeight="1">
      <c r="A994" s="79" t="s">
        <v>648</v>
      </c>
      <c r="B994" s="74" t="s">
        <v>1532</v>
      </c>
      <c r="C994" s="80">
        <v>0.1</v>
      </c>
      <c r="D994" s="80">
        <v>100</v>
      </c>
      <c r="E994" s="81">
        <f t="shared" si="84"/>
        <v>0.125</v>
      </c>
      <c r="F994" s="81">
        <v>125</v>
      </c>
      <c r="G994" s="81">
        <f t="shared" si="85"/>
        <v>0.13750000000000001</v>
      </c>
      <c r="H994" s="82">
        <v>110</v>
      </c>
      <c r="I994" s="81">
        <f t="shared" si="86"/>
        <v>0.1519375</v>
      </c>
      <c r="J994" s="82">
        <v>110.5</v>
      </c>
      <c r="K994" s="81">
        <f t="shared" si="87"/>
        <v>0.16621962500000001</v>
      </c>
      <c r="L994" s="82">
        <v>109.4</v>
      </c>
    </row>
    <row r="995" spans="1:12" ht="30" customHeight="1">
      <c r="A995" s="79" t="s">
        <v>363</v>
      </c>
      <c r="B995" s="74" t="s">
        <v>1532</v>
      </c>
      <c r="C995" s="80">
        <v>3.72</v>
      </c>
      <c r="D995" s="80">
        <v>30.5</v>
      </c>
      <c r="E995" s="81">
        <f t="shared" si="84"/>
        <v>4.6351199999999997</v>
      </c>
      <c r="F995" s="81">
        <v>124.6</v>
      </c>
      <c r="G995" s="81">
        <f t="shared" si="85"/>
        <v>5.1218075999999995</v>
      </c>
      <c r="H995" s="82">
        <v>110.5</v>
      </c>
      <c r="I995" s="81">
        <f t="shared" si="86"/>
        <v>5.6186229371999987</v>
      </c>
      <c r="J995" s="82">
        <v>109.7</v>
      </c>
      <c r="K995" s="81">
        <f t="shared" si="87"/>
        <v>6.1804852309199987</v>
      </c>
      <c r="L995" s="82">
        <v>110</v>
      </c>
    </row>
    <row r="996" spans="1:12" ht="30" customHeight="1">
      <c r="A996" s="79" t="s">
        <v>324</v>
      </c>
      <c r="B996" s="74" t="s">
        <v>1532</v>
      </c>
      <c r="C996" s="80">
        <v>0.41</v>
      </c>
      <c r="D996" s="80">
        <v>0</v>
      </c>
      <c r="E996" s="81">
        <f t="shared" si="84"/>
        <v>0.50634999999999997</v>
      </c>
      <c r="F996" s="81">
        <v>123.5</v>
      </c>
      <c r="G996" s="81">
        <f t="shared" si="85"/>
        <v>0.55546594999999999</v>
      </c>
      <c r="H996" s="82">
        <v>109.7</v>
      </c>
      <c r="I996" s="81">
        <f t="shared" si="86"/>
        <v>0.60490241955000001</v>
      </c>
      <c r="J996" s="82">
        <v>108.9</v>
      </c>
      <c r="K996" s="81">
        <f t="shared" si="87"/>
        <v>0.66841717360274999</v>
      </c>
      <c r="L996" s="82">
        <v>110.5</v>
      </c>
    </row>
    <row r="997" spans="1:12" ht="18" customHeight="1">
      <c r="A997" s="79" t="s">
        <v>646</v>
      </c>
      <c r="B997" s="74" t="s">
        <v>1532</v>
      </c>
      <c r="C997" s="80">
        <v>24</v>
      </c>
      <c r="D997" s="80">
        <v>42.9</v>
      </c>
      <c r="E997" s="81">
        <f t="shared" si="84"/>
        <v>29.4</v>
      </c>
      <c r="F997" s="81">
        <v>122.5</v>
      </c>
      <c r="G997" s="81">
        <f t="shared" si="85"/>
        <v>32.016599999999997</v>
      </c>
      <c r="H997" s="82">
        <v>108.9</v>
      </c>
      <c r="I997" s="81">
        <f t="shared" si="86"/>
        <v>34.770027599999992</v>
      </c>
      <c r="J997" s="82">
        <v>108.6</v>
      </c>
      <c r="K997" s="81">
        <f t="shared" si="87"/>
        <v>38.142720277199992</v>
      </c>
      <c r="L997" s="82">
        <v>109.7</v>
      </c>
    </row>
    <row r="998" spans="1:12" ht="30" customHeight="1">
      <c r="A998" s="79" t="s">
        <v>448</v>
      </c>
      <c r="B998" s="74" t="s">
        <v>1532</v>
      </c>
      <c r="C998" s="80">
        <v>16.5</v>
      </c>
      <c r="D998" s="80">
        <v>149.5</v>
      </c>
      <c r="E998" s="81">
        <f t="shared" si="84"/>
        <v>20.8065</v>
      </c>
      <c r="F998" s="81">
        <v>126.1</v>
      </c>
      <c r="G998" s="81">
        <f t="shared" si="85"/>
        <v>22.595859000000001</v>
      </c>
      <c r="H998" s="82">
        <v>108.6</v>
      </c>
      <c r="I998" s="81">
        <f t="shared" si="86"/>
        <v>24.719869746000004</v>
      </c>
      <c r="J998" s="82">
        <v>109.4</v>
      </c>
      <c r="K998" s="81">
        <f t="shared" si="87"/>
        <v>26.919938153394003</v>
      </c>
      <c r="L998" s="82">
        <v>108.9</v>
      </c>
    </row>
    <row r="999" spans="1:12" ht="29.25" customHeight="1">
      <c r="A999" s="79" t="s">
        <v>217</v>
      </c>
      <c r="B999" s="74" t="s">
        <v>1532</v>
      </c>
      <c r="C999" s="80">
        <v>10.94</v>
      </c>
      <c r="D999" s="80">
        <v>0</v>
      </c>
      <c r="E999" s="81">
        <f t="shared" si="84"/>
        <v>13.675000000000001</v>
      </c>
      <c r="F999" s="81">
        <v>125</v>
      </c>
      <c r="G999" s="81">
        <f t="shared" si="85"/>
        <v>14.851050000000001</v>
      </c>
      <c r="H999" s="82">
        <v>108.6</v>
      </c>
      <c r="I999" s="81">
        <f t="shared" si="86"/>
        <v>16.410410249999998</v>
      </c>
      <c r="J999" s="82">
        <v>110.5</v>
      </c>
      <c r="K999" s="81">
        <f t="shared" si="87"/>
        <v>17.821705531499997</v>
      </c>
      <c r="L999" s="82">
        <v>108.6</v>
      </c>
    </row>
    <row r="1000" spans="1:12" ht="18" customHeight="1">
      <c r="A1000" s="79" t="s">
        <v>366</v>
      </c>
      <c r="B1000" s="74" t="s">
        <v>1532</v>
      </c>
      <c r="C1000" s="80">
        <v>5.18</v>
      </c>
      <c r="D1000" s="80">
        <v>103.6</v>
      </c>
      <c r="E1000" s="81">
        <f t="shared" si="84"/>
        <v>6.4542799999999989</v>
      </c>
      <c r="F1000" s="81">
        <v>124.6</v>
      </c>
      <c r="G1000" s="81">
        <f t="shared" si="85"/>
        <v>7.060982319999999</v>
      </c>
      <c r="H1000" s="82">
        <v>109.4</v>
      </c>
      <c r="I1000" s="81">
        <f t="shared" si="86"/>
        <v>7.7458976050399997</v>
      </c>
      <c r="J1000" s="82">
        <v>109.7</v>
      </c>
      <c r="K1000" s="81">
        <f t="shared" si="87"/>
        <v>8.4740119799137599</v>
      </c>
      <c r="L1000" s="82">
        <v>109.4</v>
      </c>
    </row>
    <row r="1001" spans="1:12" ht="30" customHeight="1">
      <c r="A1001" s="79" t="s">
        <v>364</v>
      </c>
      <c r="B1001" s="74" t="s">
        <v>1532</v>
      </c>
      <c r="C1001" s="80">
        <v>590.36</v>
      </c>
      <c r="D1001" s="80">
        <v>68.2</v>
      </c>
      <c r="E1001" s="81">
        <f t="shared" si="84"/>
        <v>729.09460000000001</v>
      </c>
      <c r="F1001" s="81">
        <v>123.5</v>
      </c>
      <c r="G1001" s="81">
        <f t="shared" si="85"/>
        <v>802.00405999999998</v>
      </c>
      <c r="H1001" s="82">
        <v>110</v>
      </c>
      <c r="I1001" s="81">
        <f t="shared" si="86"/>
        <v>882.20446599999991</v>
      </c>
      <c r="J1001" s="82">
        <v>110</v>
      </c>
      <c r="K1001" s="81">
        <f t="shared" si="87"/>
        <v>956.3096411439999</v>
      </c>
      <c r="L1001" s="82">
        <v>108.4</v>
      </c>
    </row>
    <row r="1002" spans="1:12" ht="18" customHeight="1">
      <c r="A1002" s="79" t="s">
        <v>230</v>
      </c>
      <c r="B1002" s="74" t="s">
        <v>1532</v>
      </c>
      <c r="C1002" s="80">
        <v>38.57</v>
      </c>
      <c r="D1002" s="80">
        <v>1706.6</v>
      </c>
      <c r="E1002" s="81">
        <f t="shared" si="84"/>
        <v>47.248249999999999</v>
      </c>
      <c r="F1002" s="81">
        <v>122.5</v>
      </c>
      <c r="G1002" s="81">
        <f t="shared" si="85"/>
        <v>52.209316250000001</v>
      </c>
      <c r="H1002" s="82">
        <v>110.5</v>
      </c>
      <c r="I1002" s="81">
        <f t="shared" si="86"/>
        <v>57.691294456249999</v>
      </c>
      <c r="J1002" s="82">
        <v>110.5</v>
      </c>
      <c r="K1002" s="81">
        <f t="shared" si="87"/>
        <v>62.595054485031248</v>
      </c>
      <c r="L1002" s="82">
        <v>108.5</v>
      </c>
    </row>
    <row r="1003" spans="1:12" ht="30" customHeight="1">
      <c r="A1003" s="79" t="s">
        <v>655</v>
      </c>
      <c r="B1003" s="74" t="s">
        <v>1532</v>
      </c>
      <c r="C1003" s="80">
        <v>245.4</v>
      </c>
      <c r="D1003" s="80">
        <v>238.8</v>
      </c>
      <c r="E1003" s="81">
        <f t="shared" si="84"/>
        <v>309.44939999999997</v>
      </c>
      <c r="F1003" s="81">
        <v>126.1</v>
      </c>
      <c r="G1003" s="81">
        <f t="shared" si="85"/>
        <v>339.46599179999998</v>
      </c>
      <c r="H1003" s="82">
        <v>109.7</v>
      </c>
      <c r="I1003" s="81">
        <f t="shared" si="86"/>
        <v>372.39419300460003</v>
      </c>
      <c r="J1003" s="82">
        <v>109.7</v>
      </c>
      <c r="K1003" s="81">
        <f t="shared" si="87"/>
        <v>409.26121811205542</v>
      </c>
      <c r="L1003" s="82">
        <v>109.9</v>
      </c>
    </row>
    <row r="1004" spans="1:12" ht="18" customHeight="1">
      <c r="A1004" s="79" t="s">
        <v>216</v>
      </c>
      <c r="B1004" s="74" t="s">
        <v>1532</v>
      </c>
      <c r="C1004" s="80">
        <v>0.6</v>
      </c>
      <c r="D1004" s="80">
        <v>85.7</v>
      </c>
      <c r="E1004" s="81">
        <f t="shared" si="84"/>
        <v>0.747</v>
      </c>
      <c r="F1004" s="81">
        <v>124.5</v>
      </c>
      <c r="G1004" s="81">
        <f t="shared" si="85"/>
        <v>0.81348300000000007</v>
      </c>
      <c r="H1004" s="82">
        <v>108.9</v>
      </c>
      <c r="I1004" s="81">
        <f t="shared" si="86"/>
        <v>0.88588298700000012</v>
      </c>
      <c r="J1004" s="82">
        <v>108.9</v>
      </c>
      <c r="K1004" s="81">
        <f t="shared" si="87"/>
        <v>0.97181363673900012</v>
      </c>
      <c r="L1004" s="82">
        <v>109.7</v>
      </c>
    </row>
    <row r="1005" spans="1:12" ht="18" customHeight="1">
      <c r="A1005" s="79" t="s">
        <v>518</v>
      </c>
      <c r="B1005" s="74" t="s">
        <v>1532</v>
      </c>
      <c r="C1005" s="80">
        <v>433.98</v>
      </c>
      <c r="D1005" s="80">
        <v>374.9</v>
      </c>
      <c r="E1005" s="81">
        <f t="shared" si="84"/>
        <v>545.51286000000005</v>
      </c>
      <c r="F1005" s="81">
        <v>125.7</v>
      </c>
      <c r="G1005" s="81">
        <f t="shared" si="85"/>
        <v>596.79106884000009</v>
      </c>
      <c r="H1005" s="82">
        <v>109.4</v>
      </c>
      <c r="I1005" s="81">
        <f t="shared" si="86"/>
        <v>652.88942931096017</v>
      </c>
      <c r="J1005" s="82">
        <v>109.4</v>
      </c>
      <c r="K1005" s="81">
        <f t="shared" si="87"/>
        <v>709.03792023170274</v>
      </c>
      <c r="L1005" s="82">
        <v>108.6</v>
      </c>
    </row>
    <row r="1006" spans="1:12" ht="30" customHeight="1">
      <c r="A1006" s="79" t="s">
        <v>295</v>
      </c>
      <c r="B1006" s="74" t="s">
        <v>1532</v>
      </c>
      <c r="C1006" s="80">
        <v>16.2</v>
      </c>
      <c r="D1006" s="80">
        <v>102.1</v>
      </c>
      <c r="E1006" s="81">
        <f t="shared" si="84"/>
        <v>20.363399999999999</v>
      </c>
      <c r="F1006" s="81">
        <v>125.7</v>
      </c>
      <c r="G1006" s="81">
        <f t="shared" si="85"/>
        <v>22.114652399999997</v>
      </c>
      <c r="H1006" s="82">
        <v>108.6</v>
      </c>
      <c r="I1006" s="81">
        <f t="shared" si="86"/>
        <v>24.436690901999995</v>
      </c>
      <c r="J1006" s="82">
        <v>110.5</v>
      </c>
      <c r="K1006" s="81">
        <f t="shared" si="87"/>
        <v>26.611556392277997</v>
      </c>
      <c r="L1006" s="82">
        <v>108.9</v>
      </c>
    </row>
    <row r="1007" spans="1:12" ht="18" customHeight="1">
      <c r="A1007" s="73" t="s">
        <v>1643</v>
      </c>
      <c r="B1007" s="74" t="s">
        <v>1532</v>
      </c>
      <c r="C1007" s="75">
        <v>564.24</v>
      </c>
      <c r="D1007" s="75">
        <v>101.1</v>
      </c>
      <c r="E1007" s="76">
        <f>SUM(E1008:E1009)</f>
        <v>703.05719999999997</v>
      </c>
      <c r="F1007" s="76">
        <f>E1007/C1007*100</f>
        <v>124.60250957039555</v>
      </c>
      <c r="G1007" s="76">
        <f>SUM(G1008:G1009)</f>
        <v>776.8560809999999</v>
      </c>
      <c r="H1007" s="78">
        <f>G1007/E1007*100</f>
        <v>110.49685302988148</v>
      </c>
      <c r="I1007" s="76">
        <f>SUM(I1008:I1009)</f>
        <v>852.25006085699988</v>
      </c>
      <c r="J1007" s="78">
        <f>I1007/G1007*100</f>
        <v>109.70501251144869</v>
      </c>
      <c r="K1007" s="76">
        <f>SUM(K1008:K1009)</f>
        <v>937.44279541769993</v>
      </c>
      <c r="L1007" s="78">
        <f>K1007/I1007*100</f>
        <v>109.99621337369369</v>
      </c>
    </row>
    <row r="1008" spans="1:12" ht="30" customHeight="1">
      <c r="A1008" s="79" t="s">
        <v>462</v>
      </c>
      <c r="B1008" s="74" t="s">
        <v>1532</v>
      </c>
      <c r="C1008" s="80">
        <v>3.54</v>
      </c>
      <c r="D1008" s="80">
        <v>62.2</v>
      </c>
      <c r="E1008" s="81">
        <f t="shared" si="84"/>
        <v>4.4249999999999998</v>
      </c>
      <c r="F1008" s="81">
        <v>125</v>
      </c>
      <c r="G1008" s="81">
        <f t="shared" si="85"/>
        <v>4.8674999999999997</v>
      </c>
      <c r="H1008" s="82">
        <v>110</v>
      </c>
      <c r="I1008" s="81">
        <f t="shared" si="86"/>
        <v>5.3785875000000001</v>
      </c>
      <c r="J1008" s="82">
        <v>110.5</v>
      </c>
      <c r="K1008" s="81">
        <f t="shared" si="87"/>
        <v>5.8841747250000003</v>
      </c>
      <c r="L1008" s="82">
        <v>109.4</v>
      </c>
    </row>
    <row r="1009" spans="1:12" ht="43.5" customHeight="1">
      <c r="A1009" s="79" t="s">
        <v>190</v>
      </c>
      <c r="B1009" s="74" t="s">
        <v>1532</v>
      </c>
      <c r="C1009" s="80">
        <v>560.70000000000005</v>
      </c>
      <c r="D1009" s="80">
        <v>101.5</v>
      </c>
      <c r="E1009" s="81">
        <f t="shared" si="84"/>
        <v>698.63220000000001</v>
      </c>
      <c r="F1009" s="81">
        <v>124.6</v>
      </c>
      <c r="G1009" s="81">
        <f t="shared" si="85"/>
        <v>771.98858099999995</v>
      </c>
      <c r="H1009" s="82">
        <v>110.5</v>
      </c>
      <c r="I1009" s="81">
        <f t="shared" si="86"/>
        <v>846.8714733569999</v>
      </c>
      <c r="J1009" s="82">
        <v>109.7</v>
      </c>
      <c r="K1009" s="81">
        <f t="shared" si="87"/>
        <v>931.55862069269995</v>
      </c>
      <c r="L1009" s="82">
        <v>110</v>
      </c>
    </row>
    <row r="1010" spans="1:12" ht="43.5" customHeight="1">
      <c r="A1010" s="73" t="s">
        <v>1644</v>
      </c>
      <c r="B1010" s="74" t="s">
        <v>1532</v>
      </c>
      <c r="C1010" s="75">
        <v>2835.6400000000003</v>
      </c>
      <c r="D1010" s="75">
        <v>172.9</v>
      </c>
      <c r="E1010" s="76">
        <f>SUM(E1011:E1019)</f>
        <v>3562.9167299999999</v>
      </c>
      <c r="F1010" s="76">
        <f>E1010/C1010*100</f>
        <v>125.64771021709382</v>
      </c>
      <c r="G1010" s="76">
        <f>SUM(G1011:G1019)</f>
        <v>3890.3980252300003</v>
      </c>
      <c r="H1010" s="78">
        <f>G1010/E1010*100</f>
        <v>109.19138223109695</v>
      </c>
      <c r="I1010" s="76">
        <f>SUM(I1011:I1019)</f>
        <v>4262.2671326541604</v>
      </c>
      <c r="J1010" s="78">
        <f>I1010/G1010*100</f>
        <v>109.55863911642243</v>
      </c>
      <c r="K1010" s="76">
        <f>SUM(K1011:K1019)</f>
        <v>4649.4069139399935</v>
      </c>
      <c r="L1010" s="78">
        <f>K1010/I1010*100</f>
        <v>109.08295442863893</v>
      </c>
    </row>
    <row r="1011" spans="1:12" ht="30" customHeight="1">
      <c r="A1011" s="79" t="s">
        <v>465</v>
      </c>
      <c r="B1011" s="74" t="s">
        <v>1532</v>
      </c>
      <c r="C1011" s="80">
        <v>0.17</v>
      </c>
      <c r="D1011" s="80">
        <v>0</v>
      </c>
      <c r="E1011" s="81">
        <f t="shared" si="84"/>
        <v>0.20825000000000002</v>
      </c>
      <c r="F1011" s="81">
        <v>122.5</v>
      </c>
      <c r="G1011" s="81">
        <f t="shared" si="85"/>
        <v>0.22678425000000005</v>
      </c>
      <c r="H1011" s="82">
        <v>108.9</v>
      </c>
      <c r="I1011" s="81">
        <f t="shared" si="86"/>
        <v>0.24628769550000004</v>
      </c>
      <c r="J1011" s="82">
        <v>108.6</v>
      </c>
      <c r="K1011" s="81">
        <f t="shared" si="87"/>
        <v>0.27017760196350005</v>
      </c>
      <c r="L1011" s="82">
        <v>109.7</v>
      </c>
    </row>
    <row r="1012" spans="1:12" ht="18" customHeight="1">
      <c r="A1012" s="79" t="s">
        <v>255</v>
      </c>
      <c r="B1012" s="74" t="s">
        <v>1532</v>
      </c>
      <c r="C1012" s="80">
        <v>766.9</v>
      </c>
      <c r="D1012" s="80">
        <v>160.9</v>
      </c>
      <c r="E1012" s="81">
        <f t="shared" si="84"/>
        <v>967.06089999999995</v>
      </c>
      <c r="F1012" s="81">
        <v>126.1</v>
      </c>
      <c r="G1012" s="81">
        <f t="shared" si="85"/>
        <v>1050.2281373999999</v>
      </c>
      <c r="H1012" s="82">
        <v>108.6</v>
      </c>
      <c r="I1012" s="81">
        <f t="shared" si="86"/>
        <v>1148.9495823156001</v>
      </c>
      <c r="J1012" s="82">
        <v>109.4</v>
      </c>
      <c r="K1012" s="81">
        <f t="shared" si="87"/>
        <v>1251.2060951416886</v>
      </c>
      <c r="L1012" s="82">
        <v>108.9</v>
      </c>
    </row>
    <row r="1013" spans="1:12" ht="43.5" customHeight="1">
      <c r="A1013" s="79" t="s">
        <v>192</v>
      </c>
      <c r="B1013" s="74" t="s">
        <v>1532</v>
      </c>
      <c r="C1013" s="80">
        <v>186</v>
      </c>
      <c r="D1013" s="80">
        <v>98.4</v>
      </c>
      <c r="E1013" s="81">
        <f t="shared" si="84"/>
        <v>232.5</v>
      </c>
      <c r="F1013" s="81">
        <v>125</v>
      </c>
      <c r="G1013" s="81">
        <f t="shared" si="85"/>
        <v>252.495</v>
      </c>
      <c r="H1013" s="82">
        <v>108.6</v>
      </c>
      <c r="I1013" s="81">
        <f t="shared" si="86"/>
        <v>279.00697500000001</v>
      </c>
      <c r="J1013" s="82">
        <v>110.5</v>
      </c>
      <c r="K1013" s="81">
        <f t="shared" si="87"/>
        <v>303.00157485</v>
      </c>
      <c r="L1013" s="82">
        <v>108.6</v>
      </c>
    </row>
    <row r="1014" spans="1:12" ht="18" customHeight="1">
      <c r="A1014" s="79" t="s">
        <v>518</v>
      </c>
      <c r="B1014" s="74" t="s">
        <v>1532</v>
      </c>
      <c r="C1014" s="80">
        <v>247.01</v>
      </c>
      <c r="D1014" s="80">
        <v>400</v>
      </c>
      <c r="E1014" s="81">
        <f t="shared" si="84"/>
        <v>307.77445999999998</v>
      </c>
      <c r="F1014" s="81">
        <v>124.6</v>
      </c>
      <c r="G1014" s="81">
        <f t="shared" si="85"/>
        <v>336.70525924000003</v>
      </c>
      <c r="H1014" s="82">
        <v>109.4</v>
      </c>
      <c r="I1014" s="81">
        <f t="shared" si="86"/>
        <v>369.36566938628005</v>
      </c>
      <c r="J1014" s="82">
        <v>109.7</v>
      </c>
      <c r="K1014" s="81">
        <f t="shared" si="87"/>
        <v>404.08604230859038</v>
      </c>
      <c r="L1014" s="82">
        <v>109.4</v>
      </c>
    </row>
    <row r="1015" spans="1:12" ht="18" customHeight="1">
      <c r="A1015" s="79" t="s">
        <v>222</v>
      </c>
      <c r="B1015" s="74" t="s">
        <v>1532</v>
      </c>
      <c r="C1015" s="80">
        <v>4.3099999999999996</v>
      </c>
      <c r="D1015" s="80">
        <v>49.9</v>
      </c>
      <c r="E1015" s="81">
        <f t="shared" si="84"/>
        <v>5.2797499999999991</v>
      </c>
      <c r="F1015" s="81">
        <v>122.5</v>
      </c>
      <c r="G1015" s="81">
        <f t="shared" si="85"/>
        <v>5.8341237499999989</v>
      </c>
      <c r="H1015" s="82">
        <v>110.5</v>
      </c>
      <c r="I1015" s="81">
        <f t="shared" si="86"/>
        <v>6.4467067437499983</v>
      </c>
      <c r="J1015" s="82">
        <v>110.5</v>
      </c>
      <c r="K1015" s="81">
        <f t="shared" si="87"/>
        <v>6.9946768169687479</v>
      </c>
      <c r="L1015" s="82">
        <v>108.5</v>
      </c>
    </row>
    <row r="1016" spans="1:12" ht="18" customHeight="1">
      <c r="A1016" s="79" t="s">
        <v>326</v>
      </c>
      <c r="B1016" s="74" t="s">
        <v>1532</v>
      </c>
      <c r="C1016" s="80">
        <v>503.07</v>
      </c>
      <c r="D1016" s="80">
        <v>77.7</v>
      </c>
      <c r="E1016" s="81">
        <f t="shared" si="84"/>
        <v>634.37126999999998</v>
      </c>
      <c r="F1016" s="81">
        <v>126.1</v>
      </c>
      <c r="G1016" s="81">
        <f t="shared" si="85"/>
        <v>695.90528319000009</v>
      </c>
      <c r="H1016" s="82">
        <v>109.7</v>
      </c>
      <c r="I1016" s="81">
        <f t="shared" si="86"/>
        <v>763.40809565943016</v>
      </c>
      <c r="J1016" s="82">
        <v>109.7</v>
      </c>
      <c r="K1016" s="81">
        <f t="shared" si="87"/>
        <v>838.98549712971374</v>
      </c>
      <c r="L1016" s="82">
        <v>109.9</v>
      </c>
    </row>
    <row r="1017" spans="1:12" ht="18" customHeight="1">
      <c r="A1017" s="79" t="s">
        <v>531</v>
      </c>
      <c r="B1017" s="74" t="s">
        <v>1532</v>
      </c>
      <c r="C1017" s="80">
        <v>149.68</v>
      </c>
      <c r="D1017" s="80">
        <v>59.3</v>
      </c>
      <c r="E1017" s="81">
        <f t="shared" si="84"/>
        <v>186.35159999999999</v>
      </c>
      <c r="F1017" s="81">
        <v>124.5</v>
      </c>
      <c r="G1017" s="81">
        <f t="shared" si="85"/>
        <v>202.9368924</v>
      </c>
      <c r="H1017" s="82">
        <v>108.9</v>
      </c>
      <c r="I1017" s="81">
        <f t="shared" si="86"/>
        <v>220.99827582360001</v>
      </c>
      <c r="J1017" s="82">
        <v>108.9</v>
      </c>
      <c r="K1017" s="81">
        <f t="shared" si="87"/>
        <v>242.43510857848923</v>
      </c>
      <c r="L1017" s="82">
        <v>109.7</v>
      </c>
    </row>
    <row r="1018" spans="1:12" ht="30" customHeight="1">
      <c r="A1018" s="79" t="s">
        <v>364</v>
      </c>
      <c r="B1018" s="74" t="s">
        <v>1532</v>
      </c>
      <c r="C1018" s="80">
        <v>827.5</v>
      </c>
      <c r="D1018" s="80">
        <v>0</v>
      </c>
      <c r="E1018" s="81">
        <f t="shared" si="84"/>
        <v>1040.1675</v>
      </c>
      <c r="F1018" s="81">
        <v>125.7</v>
      </c>
      <c r="G1018" s="81">
        <f t="shared" si="85"/>
        <v>1137.9432449999999</v>
      </c>
      <c r="H1018" s="82">
        <v>109.4</v>
      </c>
      <c r="I1018" s="81">
        <f t="shared" si="86"/>
        <v>1244.90991003</v>
      </c>
      <c r="J1018" s="82">
        <v>109.4</v>
      </c>
      <c r="K1018" s="81">
        <f t="shared" si="87"/>
        <v>1351.9721622925799</v>
      </c>
      <c r="L1018" s="82">
        <v>108.6</v>
      </c>
    </row>
    <row r="1019" spans="1:12" ht="30" customHeight="1">
      <c r="A1019" s="79" t="s">
        <v>217</v>
      </c>
      <c r="B1019" s="74" t="s">
        <v>1532</v>
      </c>
      <c r="C1019" s="80">
        <v>151</v>
      </c>
      <c r="D1019" s="80">
        <v>0</v>
      </c>
      <c r="E1019" s="81">
        <f t="shared" si="84"/>
        <v>189.203</v>
      </c>
      <c r="F1019" s="81">
        <v>125.3</v>
      </c>
      <c r="G1019" s="81">
        <f t="shared" si="85"/>
        <v>208.12330000000003</v>
      </c>
      <c r="H1019" s="82">
        <v>110</v>
      </c>
      <c r="I1019" s="81">
        <f t="shared" si="86"/>
        <v>228.93563000000003</v>
      </c>
      <c r="J1019" s="82">
        <v>110</v>
      </c>
      <c r="K1019" s="81">
        <f t="shared" si="87"/>
        <v>250.45557922000003</v>
      </c>
      <c r="L1019" s="82">
        <v>109.4</v>
      </c>
    </row>
    <row r="1020" spans="1:12" ht="43.5" customHeight="1">
      <c r="A1020" s="73" t="s">
        <v>1645</v>
      </c>
      <c r="B1020" s="74" t="s">
        <v>1646</v>
      </c>
      <c r="C1020" s="75">
        <v>2011925.12</v>
      </c>
      <c r="D1020" s="75">
        <v>92.3</v>
      </c>
      <c r="E1020" s="76">
        <f>SUM(E1021:E1025)</f>
        <v>2520236.6153599997</v>
      </c>
      <c r="F1020" s="76">
        <f>E1020/C1020*100</f>
        <v>125.26493110041787</v>
      </c>
      <c r="G1020" s="76">
        <f>SUM(G1021:G1025)</f>
        <v>2757277.36055884</v>
      </c>
      <c r="H1020" s="78">
        <f>G1020/E1020*100</f>
        <v>109.4054956488671</v>
      </c>
      <c r="I1020" s="76">
        <f>SUM(I1021:I1025)</f>
        <v>3032475.9537692997</v>
      </c>
      <c r="J1020" s="78">
        <f>I1020/G1020*100</f>
        <v>109.98080922677589</v>
      </c>
      <c r="K1020" s="76">
        <f>SUM(K1021:K1025)</f>
        <v>3294277.6294696145</v>
      </c>
      <c r="L1020" s="78">
        <f>K1020/I1020*100</f>
        <v>108.63326468837786</v>
      </c>
    </row>
    <row r="1021" spans="1:12" ht="30" customHeight="1">
      <c r="A1021" s="79" t="s">
        <v>555</v>
      </c>
      <c r="B1021" s="74" t="s">
        <v>1646</v>
      </c>
      <c r="C1021" s="80">
        <v>1971420.12</v>
      </c>
      <c r="D1021" s="80">
        <v>91.6</v>
      </c>
      <c r="E1021" s="81">
        <f t="shared" si="84"/>
        <v>2470189.4103600001</v>
      </c>
      <c r="F1021" s="81">
        <v>125.3</v>
      </c>
      <c r="G1021" s="81">
        <f t="shared" si="85"/>
        <v>2702387.2149338401</v>
      </c>
      <c r="H1021" s="82">
        <v>109.4</v>
      </c>
      <c r="I1021" s="81">
        <f t="shared" si="86"/>
        <v>2972625.9364272244</v>
      </c>
      <c r="J1021" s="82">
        <v>110</v>
      </c>
      <c r="K1021" s="81">
        <f t="shared" si="87"/>
        <v>3228271.7669599657</v>
      </c>
      <c r="L1021" s="82">
        <v>108.6</v>
      </c>
    </row>
    <row r="1022" spans="1:12" ht="18" customHeight="1">
      <c r="A1022" s="79" t="s">
        <v>537</v>
      </c>
      <c r="B1022" s="74" t="s">
        <v>1646</v>
      </c>
      <c r="C1022" s="80">
        <v>2970</v>
      </c>
      <c r="D1022" s="80">
        <v>102.4</v>
      </c>
      <c r="E1022" s="81">
        <f t="shared" si="84"/>
        <v>3712.5</v>
      </c>
      <c r="F1022" s="81">
        <v>125</v>
      </c>
      <c r="G1022" s="81">
        <f t="shared" si="85"/>
        <v>4083.75</v>
      </c>
      <c r="H1022" s="82">
        <v>110</v>
      </c>
      <c r="I1022" s="81">
        <f t="shared" si="86"/>
        <v>4512.5437499999998</v>
      </c>
      <c r="J1022" s="82">
        <v>110.5</v>
      </c>
      <c r="K1022" s="81">
        <f t="shared" si="87"/>
        <v>4936.7228624999998</v>
      </c>
      <c r="L1022" s="82">
        <v>109.4</v>
      </c>
    </row>
    <row r="1023" spans="1:12" ht="30" customHeight="1">
      <c r="A1023" s="79" t="s">
        <v>547</v>
      </c>
      <c r="B1023" s="74" t="s">
        <v>1646</v>
      </c>
      <c r="C1023" s="80">
        <v>2680</v>
      </c>
      <c r="D1023" s="80">
        <v>0</v>
      </c>
      <c r="E1023" s="81">
        <f t="shared" si="84"/>
        <v>3339.28</v>
      </c>
      <c r="F1023" s="81">
        <v>124.6</v>
      </c>
      <c r="G1023" s="81">
        <f t="shared" si="85"/>
        <v>3689.9043999999999</v>
      </c>
      <c r="H1023" s="82">
        <v>110.5</v>
      </c>
      <c r="I1023" s="81">
        <f t="shared" si="86"/>
        <v>4047.8251267999999</v>
      </c>
      <c r="J1023" s="82">
        <v>109.7</v>
      </c>
      <c r="K1023" s="81">
        <f t="shared" si="87"/>
        <v>4452.6076394800002</v>
      </c>
      <c r="L1023" s="82">
        <v>110</v>
      </c>
    </row>
    <row r="1024" spans="1:12" ht="18" customHeight="1">
      <c r="A1024" s="79" t="s">
        <v>554</v>
      </c>
      <c r="B1024" s="74" t="s">
        <v>1646</v>
      </c>
      <c r="C1024" s="80">
        <v>29805</v>
      </c>
      <c r="D1024" s="80">
        <v>130.9</v>
      </c>
      <c r="E1024" s="81">
        <f t="shared" si="84"/>
        <v>36809.175000000003</v>
      </c>
      <c r="F1024" s="81">
        <v>123.5</v>
      </c>
      <c r="G1024" s="81">
        <f t="shared" si="85"/>
        <v>40379.664975000007</v>
      </c>
      <c r="H1024" s="82">
        <v>109.7</v>
      </c>
      <c r="I1024" s="81">
        <f t="shared" si="86"/>
        <v>43973.45515777501</v>
      </c>
      <c r="J1024" s="82">
        <v>108.9</v>
      </c>
      <c r="K1024" s="81">
        <f t="shared" si="87"/>
        <v>48590.667949341383</v>
      </c>
      <c r="L1024" s="82">
        <v>110.5</v>
      </c>
    </row>
    <row r="1025" spans="1:12" ht="18" customHeight="1">
      <c r="A1025" s="79" t="s">
        <v>553</v>
      </c>
      <c r="B1025" s="74" t="s">
        <v>1646</v>
      </c>
      <c r="C1025" s="80">
        <v>5050</v>
      </c>
      <c r="D1025" s="80">
        <v>319.60000000000002</v>
      </c>
      <c r="E1025" s="81">
        <f t="shared" si="84"/>
        <v>6186.25</v>
      </c>
      <c r="F1025" s="81">
        <v>122.5</v>
      </c>
      <c r="G1025" s="81">
        <f t="shared" si="85"/>
        <v>6736.8262500000001</v>
      </c>
      <c r="H1025" s="82">
        <v>108.9</v>
      </c>
      <c r="I1025" s="81">
        <f t="shared" si="86"/>
        <v>7316.1933074999997</v>
      </c>
      <c r="J1025" s="82">
        <v>108.6</v>
      </c>
      <c r="K1025" s="81">
        <f t="shared" si="87"/>
        <v>8025.8640583275001</v>
      </c>
      <c r="L1025" s="82">
        <v>109.7</v>
      </c>
    </row>
    <row r="1026" spans="1:12" ht="18" customHeight="1">
      <c r="A1026" s="73" t="s">
        <v>1647</v>
      </c>
      <c r="B1026" s="74" t="s">
        <v>1646</v>
      </c>
      <c r="C1026" s="75">
        <v>23964.11</v>
      </c>
      <c r="D1026" s="75">
        <v>74.900000000000006</v>
      </c>
      <c r="E1026" s="76">
        <f>SUM(E1027:E1028)</f>
        <v>29642.42585</v>
      </c>
      <c r="F1026" s="76">
        <f>E1026/C1026*100</f>
        <v>123.69508339763087</v>
      </c>
      <c r="G1026" s="76">
        <f>SUM(G1027:G1028)</f>
        <v>32574.895435000002</v>
      </c>
      <c r="H1026" s="78">
        <f>G1026/E1026*100</f>
        <v>109.89281241636301</v>
      </c>
      <c r="I1026" s="76">
        <f>SUM(I1027:I1028)</f>
        <v>35815.005147500007</v>
      </c>
      <c r="J1026" s="78">
        <f>I1026/G1026*100</f>
        <v>109.94664654861388</v>
      </c>
      <c r="K1026" s="76">
        <f>SUM(K1027:K1028)</f>
        <v>38887.017828580007</v>
      </c>
      <c r="L1026" s="78">
        <f>K1026/I1026*100</f>
        <v>108.57744587339376</v>
      </c>
    </row>
    <row r="1027" spans="1:12" ht="18" customHeight="1">
      <c r="A1027" s="79" t="s">
        <v>518</v>
      </c>
      <c r="B1027" s="74" t="s">
        <v>1646</v>
      </c>
      <c r="C1027" s="80">
        <v>4250</v>
      </c>
      <c r="D1027" s="80">
        <v>57.4</v>
      </c>
      <c r="E1027" s="81">
        <f t="shared" si="84"/>
        <v>5295.5</v>
      </c>
      <c r="F1027" s="81">
        <v>124.6</v>
      </c>
      <c r="G1027" s="81">
        <f t="shared" si="85"/>
        <v>5793.277000000001</v>
      </c>
      <c r="H1027" s="82">
        <v>109.4</v>
      </c>
      <c r="I1027" s="81">
        <f t="shared" si="86"/>
        <v>6355.2248690000015</v>
      </c>
      <c r="J1027" s="82">
        <v>109.7</v>
      </c>
      <c r="K1027" s="81">
        <f t="shared" si="87"/>
        <v>6952.616006686002</v>
      </c>
      <c r="L1027" s="82">
        <v>109.4</v>
      </c>
    </row>
    <row r="1028" spans="1:12" ht="18" customHeight="1">
      <c r="A1028" s="79" t="s">
        <v>511</v>
      </c>
      <c r="B1028" s="74" t="s">
        <v>1646</v>
      </c>
      <c r="C1028" s="80">
        <v>19714.11</v>
      </c>
      <c r="D1028" s="80">
        <v>80.099999999999994</v>
      </c>
      <c r="E1028" s="81">
        <f t="shared" si="84"/>
        <v>24346.92585</v>
      </c>
      <c r="F1028" s="81">
        <v>123.5</v>
      </c>
      <c r="G1028" s="81">
        <f t="shared" si="85"/>
        <v>26781.618435</v>
      </c>
      <c r="H1028" s="82">
        <v>110</v>
      </c>
      <c r="I1028" s="81">
        <f t="shared" si="86"/>
        <v>29459.780278500002</v>
      </c>
      <c r="J1028" s="82">
        <v>110</v>
      </c>
      <c r="K1028" s="81">
        <f t="shared" si="87"/>
        <v>31934.401821894004</v>
      </c>
      <c r="L1028" s="82">
        <v>108.4</v>
      </c>
    </row>
    <row r="1029" spans="1:12" ht="43.5" customHeight="1">
      <c r="A1029" s="73" t="s">
        <v>1648</v>
      </c>
      <c r="B1029" s="74" t="s">
        <v>1646</v>
      </c>
      <c r="C1029" s="75">
        <v>453.59</v>
      </c>
      <c r="D1029" s="75">
        <v>67</v>
      </c>
      <c r="E1029" s="76">
        <f>SUM(E1030:E1034)</f>
        <v>567.98506999999995</v>
      </c>
      <c r="F1029" s="76">
        <f>E1029/C1029*100</f>
        <v>125.21992768800017</v>
      </c>
      <c r="G1029" s="76">
        <f>SUM(G1030:G1034)</f>
        <v>621.94484752000005</v>
      </c>
      <c r="H1029" s="78">
        <f>G1029/E1029*100</f>
        <v>109.50021054602723</v>
      </c>
      <c r="I1029" s="76">
        <f>SUM(I1030:I1034)</f>
        <v>681.04483893632005</v>
      </c>
      <c r="J1029" s="78">
        <f>I1029/G1029*100</f>
        <v>109.50244891520215</v>
      </c>
      <c r="K1029" s="76">
        <f>SUM(K1030:K1034)</f>
        <v>744.98170518765914</v>
      </c>
      <c r="L1029" s="78">
        <f>K1029/I1029*100</f>
        <v>109.38805532264189</v>
      </c>
    </row>
    <row r="1030" spans="1:12" ht="18" customHeight="1">
      <c r="A1030" s="79" t="s">
        <v>513</v>
      </c>
      <c r="B1030" s="74" t="s">
        <v>1646</v>
      </c>
      <c r="C1030" s="80">
        <v>140</v>
      </c>
      <c r="D1030" s="80">
        <v>27.7</v>
      </c>
      <c r="E1030" s="81">
        <f t="shared" si="84"/>
        <v>176.54</v>
      </c>
      <c r="F1030" s="81">
        <v>126.1</v>
      </c>
      <c r="G1030" s="81">
        <f t="shared" si="85"/>
        <v>193.66437999999999</v>
      </c>
      <c r="H1030" s="82">
        <v>109.7</v>
      </c>
      <c r="I1030" s="81">
        <f t="shared" si="86"/>
        <v>212.44982486000001</v>
      </c>
      <c r="J1030" s="82">
        <v>109.7</v>
      </c>
      <c r="K1030" s="81">
        <f t="shared" si="87"/>
        <v>233.48235752113999</v>
      </c>
      <c r="L1030" s="82">
        <v>109.9</v>
      </c>
    </row>
    <row r="1031" spans="1:12" ht="30" customHeight="1">
      <c r="A1031" s="79" t="s">
        <v>526</v>
      </c>
      <c r="B1031" s="74" t="s">
        <v>1646</v>
      </c>
      <c r="C1031" s="80">
        <v>42</v>
      </c>
      <c r="D1031" s="80">
        <v>53.2</v>
      </c>
      <c r="E1031" s="81">
        <f t="shared" si="84"/>
        <v>52.29</v>
      </c>
      <c r="F1031" s="81">
        <v>124.5</v>
      </c>
      <c r="G1031" s="81">
        <f t="shared" si="85"/>
        <v>56.943810000000006</v>
      </c>
      <c r="H1031" s="82">
        <v>108.9</v>
      </c>
      <c r="I1031" s="81">
        <f t="shared" si="86"/>
        <v>62.011809090000007</v>
      </c>
      <c r="J1031" s="82">
        <v>108.9</v>
      </c>
      <c r="K1031" s="81">
        <f t="shared" si="87"/>
        <v>68.026954571730016</v>
      </c>
      <c r="L1031" s="82">
        <v>109.7</v>
      </c>
    </row>
    <row r="1032" spans="1:12" ht="18" customHeight="1">
      <c r="A1032" s="79" t="s">
        <v>515</v>
      </c>
      <c r="B1032" s="74" t="s">
        <v>1646</v>
      </c>
      <c r="C1032" s="80">
        <v>70.89</v>
      </c>
      <c r="D1032" s="80">
        <v>0</v>
      </c>
      <c r="E1032" s="81">
        <f t="shared" si="84"/>
        <v>87.407369999999986</v>
      </c>
      <c r="F1032" s="81">
        <v>123.3</v>
      </c>
      <c r="G1032" s="81">
        <f t="shared" si="85"/>
        <v>94.924403819999995</v>
      </c>
      <c r="H1032" s="82">
        <v>108.6</v>
      </c>
      <c r="I1032" s="81">
        <f t="shared" si="86"/>
        <v>103.08790254851999</v>
      </c>
      <c r="J1032" s="82">
        <v>108.6</v>
      </c>
      <c r="K1032" s="81">
        <f t="shared" si="87"/>
        <v>112.26272587533828</v>
      </c>
      <c r="L1032" s="82">
        <v>108.9</v>
      </c>
    </row>
    <row r="1033" spans="1:12" ht="18" customHeight="1">
      <c r="A1033" s="79" t="s">
        <v>510</v>
      </c>
      <c r="B1033" s="74" t="s">
        <v>1646</v>
      </c>
      <c r="C1033" s="80">
        <v>67.650000000000006</v>
      </c>
      <c r="D1033" s="80">
        <v>87.3</v>
      </c>
      <c r="E1033" s="81">
        <f t="shared" si="84"/>
        <v>85.036050000000017</v>
      </c>
      <c r="F1033" s="81">
        <v>125.7</v>
      </c>
      <c r="G1033" s="81">
        <f t="shared" si="85"/>
        <v>93.029438700000028</v>
      </c>
      <c r="H1033" s="82">
        <v>109.4</v>
      </c>
      <c r="I1033" s="81">
        <f t="shared" si="86"/>
        <v>101.77420593780003</v>
      </c>
      <c r="J1033" s="82">
        <v>109.4</v>
      </c>
      <c r="K1033" s="81">
        <f t="shared" si="87"/>
        <v>110.52678764845082</v>
      </c>
      <c r="L1033" s="82">
        <v>108.6</v>
      </c>
    </row>
    <row r="1034" spans="1:12" ht="18" customHeight="1">
      <c r="A1034" s="79" t="s">
        <v>522</v>
      </c>
      <c r="B1034" s="74" t="s">
        <v>1646</v>
      </c>
      <c r="C1034" s="80">
        <v>133.05000000000001</v>
      </c>
      <c r="D1034" s="80">
        <v>887</v>
      </c>
      <c r="E1034" s="81">
        <f t="shared" si="84"/>
        <v>166.71165000000002</v>
      </c>
      <c r="F1034" s="81">
        <v>125.3</v>
      </c>
      <c r="G1034" s="81">
        <f t="shared" si="85"/>
        <v>183.38281500000002</v>
      </c>
      <c r="H1034" s="82">
        <v>110</v>
      </c>
      <c r="I1034" s="81">
        <f t="shared" si="86"/>
        <v>201.72109650000002</v>
      </c>
      <c r="J1034" s="82">
        <v>110</v>
      </c>
      <c r="K1034" s="81">
        <f t="shared" si="87"/>
        <v>220.682879571</v>
      </c>
      <c r="L1034" s="82">
        <v>109.4</v>
      </c>
    </row>
    <row r="1035" spans="1:12" ht="42.75" customHeight="1">
      <c r="A1035" s="73" t="s">
        <v>1649</v>
      </c>
      <c r="B1035" s="74" t="s">
        <v>1650</v>
      </c>
      <c r="C1035" s="75">
        <v>2985.27</v>
      </c>
      <c r="D1035" s="75">
        <v>115.7</v>
      </c>
      <c r="E1035" s="76">
        <f>SUM(E1036:E1041)</f>
        <v>3736.0709499999994</v>
      </c>
      <c r="F1035" s="76">
        <f>E1035/C1035*100</f>
        <v>125.15018574534295</v>
      </c>
      <c r="G1035" s="76">
        <f>SUM(G1036:G1041)</f>
        <v>4087.2928389100002</v>
      </c>
      <c r="H1035" s="78">
        <f>G1035/E1035*100</f>
        <v>109.40083562679668</v>
      </c>
      <c r="I1035" s="76">
        <f>SUM(I1036:I1041)</f>
        <v>4492.3519097930985</v>
      </c>
      <c r="J1035" s="78">
        <f>I1035/G1035*100</f>
        <v>109.9102043050852</v>
      </c>
      <c r="K1035" s="76">
        <f>SUM(K1036:K1041)</f>
        <v>4884.2783267565155</v>
      </c>
      <c r="L1035" s="78">
        <f>K1035/I1035*100</f>
        <v>108.72430354596747</v>
      </c>
    </row>
    <row r="1036" spans="1:12" ht="42.75" customHeight="1">
      <c r="A1036" s="79" t="s">
        <v>878</v>
      </c>
      <c r="B1036" s="74" t="s">
        <v>1650</v>
      </c>
      <c r="C1036" s="80">
        <v>2710.48</v>
      </c>
      <c r="D1036" s="80">
        <v>157.19999999999999</v>
      </c>
      <c r="E1036" s="81">
        <f t="shared" si="84"/>
        <v>3396.2314399999996</v>
      </c>
      <c r="F1036" s="81">
        <v>125.3</v>
      </c>
      <c r="G1036" s="81">
        <f t="shared" si="85"/>
        <v>3715.4771953599998</v>
      </c>
      <c r="H1036" s="82">
        <v>109.4</v>
      </c>
      <c r="I1036" s="81">
        <f t="shared" si="86"/>
        <v>4087.0249148959997</v>
      </c>
      <c r="J1036" s="82">
        <v>110</v>
      </c>
      <c r="K1036" s="81">
        <f t="shared" si="87"/>
        <v>4438.5090575770555</v>
      </c>
      <c r="L1036" s="82">
        <v>108.6</v>
      </c>
    </row>
    <row r="1037" spans="1:12" ht="42.75" customHeight="1">
      <c r="A1037" s="79" t="s">
        <v>879</v>
      </c>
      <c r="B1037" s="74" t="s">
        <v>1650</v>
      </c>
      <c r="C1037" s="80">
        <v>12.4</v>
      </c>
      <c r="D1037" s="80">
        <v>21.5</v>
      </c>
      <c r="E1037" s="81">
        <f t="shared" si="84"/>
        <v>15.5</v>
      </c>
      <c r="F1037" s="81">
        <v>125</v>
      </c>
      <c r="G1037" s="81">
        <f t="shared" si="85"/>
        <v>17.05</v>
      </c>
      <c r="H1037" s="82">
        <v>110</v>
      </c>
      <c r="I1037" s="81">
        <f t="shared" si="86"/>
        <v>18.840250000000001</v>
      </c>
      <c r="J1037" s="82">
        <v>110.5</v>
      </c>
      <c r="K1037" s="81">
        <f t="shared" si="87"/>
        <v>20.611233500000004</v>
      </c>
      <c r="L1037" s="82">
        <v>109.4</v>
      </c>
    </row>
    <row r="1038" spans="1:12" ht="42.75" customHeight="1">
      <c r="A1038" s="79" t="s">
        <v>517</v>
      </c>
      <c r="B1038" s="74" t="s">
        <v>1650</v>
      </c>
      <c r="C1038" s="80">
        <v>22.56</v>
      </c>
      <c r="D1038" s="80">
        <v>39</v>
      </c>
      <c r="E1038" s="81">
        <f t="shared" si="84"/>
        <v>28.109759999999998</v>
      </c>
      <c r="F1038" s="81">
        <v>124.6</v>
      </c>
      <c r="G1038" s="81">
        <f t="shared" si="85"/>
        <v>31.061284799999999</v>
      </c>
      <c r="H1038" s="82">
        <v>110.5</v>
      </c>
      <c r="I1038" s="81">
        <f t="shared" si="86"/>
        <v>34.074229425600002</v>
      </c>
      <c r="J1038" s="82">
        <v>109.7</v>
      </c>
      <c r="K1038" s="81">
        <f t="shared" si="87"/>
        <v>37.481652368160006</v>
      </c>
      <c r="L1038" s="82">
        <v>110</v>
      </c>
    </row>
    <row r="1039" spans="1:12" ht="42.75" customHeight="1">
      <c r="A1039" s="79" t="s">
        <v>511</v>
      </c>
      <c r="B1039" s="74" t="s">
        <v>1650</v>
      </c>
      <c r="C1039" s="80">
        <v>125</v>
      </c>
      <c r="D1039" s="80">
        <v>19.899999999999999</v>
      </c>
      <c r="E1039" s="81">
        <f t="shared" si="84"/>
        <v>154.375</v>
      </c>
      <c r="F1039" s="81">
        <v>123.5</v>
      </c>
      <c r="G1039" s="81">
        <f t="shared" si="85"/>
        <v>169.34937500000001</v>
      </c>
      <c r="H1039" s="82">
        <v>109.7</v>
      </c>
      <c r="I1039" s="81">
        <f t="shared" si="86"/>
        <v>184.42146937500002</v>
      </c>
      <c r="J1039" s="82">
        <v>108.9</v>
      </c>
      <c r="K1039" s="81">
        <f t="shared" si="87"/>
        <v>203.78572365937501</v>
      </c>
      <c r="L1039" s="82">
        <v>110.5</v>
      </c>
    </row>
    <row r="1040" spans="1:12" ht="42.75" customHeight="1">
      <c r="A1040" s="79" t="s">
        <v>846</v>
      </c>
      <c r="B1040" s="74" t="s">
        <v>1650</v>
      </c>
      <c r="C1040" s="80">
        <v>81.83</v>
      </c>
      <c r="D1040" s="80">
        <v>73.099999999999994</v>
      </c>
      <c r="E1040" s="81">
        <f t="shared" si="84"/>
        <v>100.24175</v>
      </c>
      <c r="F1040" s="81">
        <v>122.5</v>
      </c>
      <c r="G1040" s="81">
        <f t="shared" si="85"/>
        <v>109.16326575000001</v>
      </c>
      <c r="H1040" s="82">
        <v>108.9</v>
      </c>
      <c r="I1040" s="81">
        <f t="shared" si="86"/>
        <v>118.5513066045</v>
      </c>
      <c r="J1040" s="82">
        <v>108.6</v>
      </c>
      <c r="K1040" s="81">
        <f t="shared" si="87"/>
        <v>130.05078334513649</v>
      </c>
      <c r="L1040" s="82">
        <v>109.7</v>
      </c>
    </row>
    <row r="1041" spans="1:12" ht="42.75" customHeight="1">
      <c r="A1041" s="79" t="s">
        <v>1456</v>
      </c>
      <c r="B1041" s="74" t="s">
        <v>1650</v>
      </c>
      <c r="C1041" s="80">
        <v>33</v>
      </c>
      <c r="D1041" s="80">
        <v>0</v>
      </c>
      <c r="E1041" s="81">
        <f t="shared" si="84"/>
        <v>41.613</v>
      </c>
      <c r="F1041" s="81">
        <v>126.1</v>
      </c>
      <c r="G1041" s="81">
        <f t="shared" si="85"/>
        <v>45.191718000000002</v>
      </c>
      <c r="H1041" s="82">
        <v>108.6</v>
      </c>
      <c r="I1041" s="81">
        <f t="shared" si="86"/>
        <v>49.439739492000008</v>
      </c>
      <c r="J1041" s="82">
        <v>109.4</v>
      </c>
      <c r="K1041" s="81">
        <f t="shared" si="87"/>
        <v>53.839876306788007</v>
      </c>
      <c r="L1041" s="82">
        <v>108.9</v>
      </c>
    </row>
    <row r="1042" spans="1:12" ht="43.5" customHeight="1">
      <c r="A1042" s="73" t="s">
        <v>1651</v>
      </c>
      <c r="B1042" s="74" t="s">
        <v>1646</v>
      </c>
      <c r="C1042" s="75">
        <v>13908.330000000002</v>
      </c>
      <c r="D1042" s="75">
        <v>69.099999999999994</v>
      </c>
      <c r="E1042" s="76">
        <f>SUM(E1043:E1052)</f>
        <v>17350.349829999999</v>
      </c>
      <c r="F1042" s="76">
        <f>E1042/C1042*100</f>
        <v>124.74790165318193</v>
      </c>
      <c r="G1042" s="76">
        <f>SUM(G1043:G1052)</f>
        <v>19004.504056250003</v>
      </c>
      <c r="H1042" s="78">
        <f>G1042/E1042*100</f>
        <v>109.53383789063349</v>
      </c>
      <c r="I1042" s="76">
        <f>SUM(I1043:I1052)</f>
        <v>20908.413414015246</v>
      </c>
      <c r="J1042" s="78">
        <f>I1042/G1042*100</f>
        <v>110.0182006966875</v>
      </c>
      <c r="K1042" s="76">
        <f>SUM(K1043:K1052)</f>
        <v>22781.113443869777</v>
      </c>
      <c r="L1042" s="78">
        <f>K1042/I1042*100</f>
        <v>108.95668166097782</v>
      </c>
    </row>
    <row r="1043" spans="1:12" ht="18" customHeight="1">
      <c r="A1043" s="79" t="s">
        <v>510</v>
      </c>
      <c r="B1043" s="74" t="s">
        <v>1646</v>
      </c>
      <c r="C1043" s="80">
        <v>4867.18</v>
      </c>
      <c r="D1043" s="80">
        <v>101.3</v>
      </c>
      <c r="E1043" s="81">
        <f t="shared" si="84"/>
        <v>6010.9673000000003</v>
      </c>
      <c r="F1043" s="81">
        <v>123.5</v>
      </c>
      <c r="G1043" s="81">
        <f t="shared" si="85"/>
        <v>6612.0640300000005</v>
      </c>
      <c r="H1043" s="82">
        <v>110</v>
      </c>
      <c r="I1043" s="81">
        <f t="shared" si="86"/>
        <v>7273.2704330000006</v>
      </c>
      <c r="J1043" s="82">
        <v>110</v>
      </c>
      <c r="K1043" s="81">
        <f t="shared" si="87"/>
        <v>7884.2251493720014</v>
      </c>
      <c r="L1043" s="82">
        <v>108.4</v>
      </c>
    </row>
    <row r="1044" spans="1:12" ht="18" customHeight="1">
      <c r="A1044" s="79" t="s">
        <v>517</v>
      </c>
      <c r="B1044" s="74" t="s">
        <v>1646</v>
      </c>
      <c r="C1044" s="80">
        <v>1641.15</v>
      </c>
      <c r="D1044" s="80">
        <v>41.8</v>
      </c>
      <c r="E1044" s="81">
        <f t="shared" si="84"/>
        <v>2069.4901500000001</v>
      </c>
      <c r="F1044" s="81">
        <v>126.1</v>
      </c>
      <c r="G1044" s="81">
        <f t="shared" si="85"/>
        <v>2270.2306945500004</v>
      </c>
      <c r="H1044" s="82">
        <v>109.7</v>
      </c>
      <c r="I1044" s="81">
        <f t="shared" si="86"/>
        <v>2490.4430719213506</v>
      </c>
      <c r="J1044" s="82">
        <v>109.7</v>
      </c>
      <c r="K1044" s="81">
        <f t="shared" si="87"/>
        <v>2736.9969360415644</v>
      </c>
      <c r="L1044" s="82">
        <v>109.9</v>
      </c>
    </row>
    <row r="1045" spans="1:12" ht="18" customHeight="1">
      <c r="A1045" s="79" t="s">
        <v>525</v>
      </c>
      <c r="B1045" s="74" t="s">
        <v>1646</v>
      </c>
      <c r="C1045" s="80">
        <v>178.66</v>
      </c>
      <c r="D1045" s="80">
        <v>9.5</v>
      </c>
      <c r="E1045" s="81">
        <f t="shared" si="84"/>
        <v>222.43169999999998</v>
      </c>
      <c r="F1045" s="81">
        <v>124.5</v>
      </c>
      <c r="G1045" s="81">
        <f t="shared" si="85"/>
        <v>242.2281213</v>
      </c>
      <c r="H1045" s="82">
        <v>108.9</v>
      </c>
      <c r="I1045" s="81">
        <f t="shared" si="86"/>
        <v>263.7864240957</v>
      </c>
      <c r="J1045" s="82">
        <v>108.9</v>
      </c>
      <c r="K1045" s="81">
        <f t="shared" si="87"/>
        <v>289.37370723298295</v>
      </c>
      <c r="L1045" s="82">
        <v>109.7</v>
      </c>
    </row>
    <row r="1046" spans="1:12" ht="18" customHeight="1">
      <c r="A1046" s="79" t="s">
        <v>521</v>
      </c>
      <c r="B1046" s="74" t="s">
        <v>1646</v>
      </c>
      <c r="C1046" s="80">
        <v>570</v>
      </c>
      <c r="D1046" s="80">
        <v>79.2</v>
      </c>
      <c r="E1046" s="81">
        <f t="shared" si="84"/>
        <v>702.81</v>
      </c>
      <c r="F1046" s="81">
        <v>123.3</v>
      </c>
      <c r="G1046" s="81">
        <f t="shared" si="85"/>
        <v>763.25165999999979</v>
      </c>
      <c r="H1046" s="82">
        <v>108.6</v>
      </c>
      <c r="I1046" s="81">
        <f t="shared" si="86"/>
        <v>828.89130275999969</v>
      </c>
      <c r="J1046" s="82">
        <v>108.6</v>
      </c>
      <c r="K1046" s="81">
        <f t="shared" si="87"/>
        <v>902.66262870563969</v>
      </c>
      <c r="L1046" s="82">
        <v>108.9</v>
      </c>
    </row>
    <row r="1047" spans="1:12" ht="30" customHeight="1">
      <c r="A1047" s="79" t="s">
        <v>523</v>
      </c>
      <c r="B1047" s="74" t="s">
        <v>1646</v>
      </c>
      <c r="C1047" s="80">
        <v>437.25</v>
      </c>
      <c r="D1047" s="80">
        <v>100.7</v>
      </c>
      <c r="E1047" s="81">
        <f t="shared" si="84"/>
        <v>549.6232500000001</v>
      </c>
      <c r="F1047" s="81">
        <v>125.7</v>
      </c>
      <c r="G1047" s="81">
        <f t="shared" si="85"/>
        <v>601.28783550000014</v>
      </c>
      <c r="H1047" s="82">
        <v>109.4</v>
      </c>
      <c r="I1047" s="81">
        <f t="shared" si="86"/>
        <v>657.80889203700019</v>
      </c>
      <c r="J1047" s="82">
        <v>109.4</v>
      </c>
      <c r="K1047" s="81">
        <f t="shared" si="87"/>
        <v>714.38045675218223</v>
      </c>
      <c r="L1047" s="82">
        <v>108.6</v>
      </c>
    </row>
    <row r="1048" spans="1:12" ht="18" customHeight="1">
      <c r="A1048" s="79" t="s">
        <v>515</v>
      </c>
      <c r="B1048" s="74" t="s">
        <v>1646</v>
      </c>
      <c r="C1048" s="80">
        <v>1500.22</v>
      </c>
      <c r="D1048" s="80">
        <v>103.6</v>
      </c>
      <c r="E1048" s="81">
        <f t="shared" si="84"/>
        <v>1879.77566</v>
      </c>
      <c r="F1048" s="81">
        <v>125.3</v>
      </c>
      <c r="G1048" s="81">
        <f t="shared" si="85"/>
        <v>2067.7532260000003</v>
      </c>
      <c r="H1048" s="82">
        <v>110</v>
      </c>
      <c r="I1048" s="81">
        <f t="shared" si="86"/>
        <v>2274.5285486000002</v>
      </c>
      <c r="J1048" s="82">
        <v>110</v>
      </c>
      <c r="K1048" s="81">
        <f t="shared" si="87"/>
        <v>2488.3342321684004</v>
      </c>
      <c r="L1048" s="82">
        <v>109.4</v>
      </c>
    </row>
    <row r="1049" spans="1:12" ht="18" customHeight="1">
      <c r="A1049" s="79" t="s">
        <v>522</v>
      </c>
      <c r="B1049" s="74" t="s">
        <v>1646</v>
      </c>
      <c r="C1049" s="80">
        <v>3449.1</v>
      </c>
      <c r="D1049" s="80">
        <v>91.2</v>
      </c>
      <c r="E1049" s="81">
        <f t="shared" si="84"/>
        <v>4335.5186999999996</v>
      </c>
      <c r="F1049" s="81">
        <v>125.7</v>
      </c>
      <c r="G1049" s="81">
        <f t="shared" si="85"/>
        <v>4708.373308199999</v>
      </c>
      <c r="H1049" s="82">
        <v>108.6</v>
      </c>
      <c r="I1049" s="81">
        <f t="shared" si="86"/>
        <v>5202.7525055609985</v>
      </c>
      <c r="J1049" s="82">
        <v>110.5</v>
      </c>
      <c r="K1049" s="81">
        <f t="shared" si="87"/>
        <v>5665.7974785559272</v>
      </c>
      <c r="L1049" s="82">
        <v>108.9</v>
      </c>
    </row>
    <row r="1050" spans="1:12" ht="18" customHeight="1">
      <c r="A1050" s="79" t="s">
        <v>557</v>
      </c>
      <c r="B1050" s="74" t="s">
        <v>1646</v>
      </c>
      <c r="C1050" s="80">
        <v>107.55</v>
      </c>
      <c r="D1050" s="80">
        <v>111.3</v>
      </c>
      <c r="E1050" s="81">
        <f t="shared" ref="E1050:E1113" si="88">C1050*F1050/100</f>
        <v>134.76014999999998</v>
      </c>
      <c r="F1050" s="81">
        <v>125.3</v>
      </c>
      <c r="G1050" s="81">
        <f t="shared" ref="G1050:G1113" si="89">E1050*H1050/100</f>
        <v>147.4276041</v>
      </c>
      <c r="H1050" s="82">
        <v>109.4</v>
      </c>
      <c r="I1050" s="81">
        <f t="shared" ref="I1050:I1113" si="90">G1050*J1050/100</f>
        <v>162.17036451000001</v>
      </c>
      <c r="J1050" s="82">
        <v>110</v>
      </c>
      <c r="K1050" s="81">
        <f t="shared" ref="K1050:K1113" si="91">I1050*L1050/100</f>
        <v>176.11701585786</v>
      </c>
      <c r="L1050" s="82">
        <v>108.6</v>
      </c>
    </row>
    <row r="1051" spans="1:12" ht="30" customHeight="1">
      <c r="A1051" s="79" t="s">
        <v>526</v>
      </c>
      <c r="B1051" s="74" t="s">
        <v>1646</v>
      </c>
      <c r="C1051" s="80">
        <v>769.2</v>
      </c>
      <c r="D1051" s="80">
        <v>67.900000000000006</v>
      </c>
      <c r="E1051" s="81">
        <f t="shared" si="88"/>
        <v>961.5</v>
      </c>
      <c r="F1051" s="81">
        <v>125</v>
      </c>
      <c r="G1051" s="81">
        <f t="shared" si="89"/>
        <v>1057.6500000000001</v>
      </c>
      <c r="H1051" s="82">
        <v>110</v>
      </c>
      <c r="I1051" s="81">
        <f t="shared" si="90"/>
        <v>1168.70325</v>
      </c>
      <c r="J1051" s="82">
        <v>110.5</v>
      </c>
      <c r="K1051" s="81">
        <f t="shared" si="91"/>
        <v>1278.5613555</v>
      </c>
      <c r="L1051" s="82">
        <v>109.4</v>
      </c>
    </row>
    <row r="1052" spans="1:12" ht="18" customHeight="1">
      <c r="A1052" s="79" t="s">
        <v>524</v>
      </c>
      <c r="B1052" s="74" t="s">
        <v>1646</v>
      </c>
      <c r="C1052" s="80">
        <v>388.02</v>
      </c>
      <c r="D1052" s="80">
        <v>104.9</v>
      </c>
      <c r="E1052" s="81">
        <f t="shared" si="88"/>
        <v>483.47291999999993</v>
      </c>
      <c r="F1052" s="81">
        <v>124.6</v>
      </c>
      <c r="G1052" s="81">
        <f t="shared" si="89"/>
        <v>534.23757660000001</v>
      </c>
      <c r="H1052" s="82">
        <v>110.5</v>
      </c>
      <c r="I1052" s="81">
        <f t="shared" si="90"/>
        <v>586.05862153020007</v>
      </c>
      <c r="J1052" s="82">
        <v>109.7</v>
      </c>
      <c r="K1052" s="81">
        <f t="shared" si="91"/>
        <v>644.66448368322006</v>
      </c>
      <c r="L1052" s="82">
        <v>110</v>
      </c>
    </row>
    <row r="1053" spans="1:12" ht="30" customHeight="1">
      <c r="A1053" s="73" t="s">
        <v>1652</v>
      </c>
      <c r="B1053" s="74" t="s">
        <v>1646</v>
      </c>
      <c r="C1053" s="75">
        <v>6262.76</v>
      </c>
      <c r="D1053" s="75">
        <v>63.9</v>
      </c>
      <c r="E1053" s="76">
        <f>SUM(E1054:E1057)</f>
        <v>7858.14516</v>
      </c>
      <c r="F1053" s="76">
        <f>E1053/C1053*100</f>
        <v>125.47415452611948</v>
      </c>
      <c r="G1053" s="76">
        <f>SUM(G1054:G1057)</f>
        <v>8539.5897612600002</v>
      </c>
      <c r="H1053" s="78">
        <f>G1053/E1053*100</f>
        <v>108.67182506030468</v>
      </c>
      <c r="I1053" s="76">
        <f>SUM(I1054:I1057)</f>
        <v>9385.7636720984392</v>
      </c>
      <c r="J1053" s="78">
        <f>I1053/G1053*100</f>
        <v>109.90883560562969</v>
      </c>
      <c r="K1053" s="76">
        <f>SUM(K1054:K1057)</f>
        <v>10212.98510067562</v>
      </c>
      <c r="L1053" s="78">
        <f>K1053/I1053*100</f>
        <v>108.81357615082837</v>
      </c>
    </row>
    <row r="1054" spans="1:12" ht="18" customHeight="1">
      <c r="A1054" s="79" t="s">
        <v>517</v>
      </c>
      <c r="B1054" s="74" t="s">
        <v>1646</v>
      </c>
      <c r="C1054" s="80">
        <v>10.1</v>
      </c>
      <c r="D1054" s="80">
        <v>120.2</v>
      </c>
      <c r="E1054" s="81">
        <f t="shared" si="88"/>
        <v>12.3725</v>
      </c>
      <c r="F1054" s="81">
        <v>122.5</v>
      </c>
      <c r="G1054" s="81">
        <f t="shared" si="89"/>
        <v>13.4736525</v>
      </c>
      <c r="H1054" s="82">
        <v>108.9</v>
      </c>
      <c r="I1054" s="81">
        <f t="shared" si="90"/>
        <v>14.632386615</v>
      </c>
      <c r="J1054" s="82">
        <v>108.6</v>
      </c>
      <c r="K1054" s="81">
        <f t="shared" si="91"/>
        <v>16.051728116654999</v>
      </c>
      <c r="L1054" s="82">
        <v>109.7</v>
      </c>
    </row>
    <row r="1055" spans="1:12" ht="18" customHeight="1">
      <c r="A1055" s="79" t="s">
        <v>515</v>
      </c>
      <c r="B1055" s="74" t="s">
        <v>1646</v>
      </c>
      <c r="C1055" s="80">
        <v>2927.06</v>
      </c>
      <c r="D1055" s="80">
        <v>60.2</v>
      </c>
      <c r="E1055" s="81">
        <f t="shared" si="88"/>
        <v>3691.0226600000001</v>
      </c>
      <c r="F1055" s="81">
        <v>126.1</v>
      </c>
      <c r="G1055" s="81">
        <f t="shared" si="89"/>
        <v>4008.4506087599998</v>
      </c>
      <c r="H1055" s="82">
        <v>108.6</v>
      </c>
      <c r="I1055" s="81">
        <f t="shared" si="90"/>
        <v>4385.2449659834401</v>
      </c>
      <c r="J1055" s="82">
        <v>109.4</v>
      </c>
      <c r="K1055" s="81">
        <f t="shared" si="91"/>
        <v>4775.5317679559666</v>
      </c>
      <c r="L1055" s="82">
        <v>108.9</v>
      </c>
    </row>
    <row r="1056" spans="1:12" ht="18" customHeight="1">
      <c r="A1056" s="79" t="s">
        <v>513</v>
      </c>
      <c r="B1056" s="74" t="s">
        <v>1646</v>
      </c>
      <c r="C1056" s="80">
        <v>2763.1</v>
      </c>
      <c r="D1056" s="80">
        <v>60.7</v>
      </c>
      <c r="E1056" s="81">
        <f t="shared" si="88"/>
        <v>3453.875</v>
      </c>
      <c r="F1056" s="81">
        <v>125</v>
      </c>
      <c r="G1056" s="81">
        <f t="shared" si="89"/>
        <v>3750.9082499999995</v>
      </c>
      <c r="H1056" s="82">
        <v>108.6</v>
      </c>
      <c r="I1056" s="81">
        <f t="shared" si="90"/>
        <v>4144.7536162500001</v>
      </c>
      <c r="J1056" s="82">
        <v>110.5</v>
      </c>
      <c r="K1056" s="81">
        <f t="shared" si="91"/>
        <v>4501.2024272474991</v>
      </c>
      <c r="L1056" s="82">
        <v>108.6</v>
      </c>
    </row>
    <row r="1057" spans="1:12" ht="18" customHeight="1">
      <c r="A1057" s="79" t="s">
        <v>530</v>
      </c>
      <c r="B1057" s="74" t="s">
        <v>1646</v>
      </c>
      <c r="C1057" s="80">
        <v>562.5</v>
      </c>
      <c r="D1057" s="80">
        <v>150</v>
      </c>
      <c r="E1057" s="81">
        <f t="shared" si="88"/>
        <v>700.875</v>
      </c>
      <c r="F1057" s="81">
        <v>124.6</v>
      </c>
      <c r="G1057" s="81">
        <f t="shared" si="89"/>
        <v>766.75725000000011</v>
      </c>
      <c r="H1057" s="82">
        <v>109.4</v>
      </c>
      <c r="I1057" s="81">
        <f t="shared" si="90"/>
        <v>841.13270325000019</v>
      </c>
      <c r="J1057" s="82">
        <v>109.7</v>
      </c>
      <c r="K1057" s="81">
        <f t="shared" si="91"/>
        <v>920.1991773555003</v>
      </c>
      <c r="L1057" s="82">
        <v>109.4</v>
      </c>
    </row>
    <row r="1058" spans="1:12" ht="29.25" customHeight="1">
      <c r="A1058" s="73" t="s">
        <v>1653</v>
      </c>
      <c r="B1058" s="74" t="s">
        <v>1646</v>
      </c>
      <c r="C1058" s="75">
        <v>6245</v>
      </c>
      <c r="D1058" s="75">
        <v>0</v>
      </c>
      <c r="E1058" s="76">
        <v>7650.125</v>
      </c>
      <c r="F1058" s="76">
        <v>122.5</v>
      </c>
      <c r="G1058" s="76">
        <v>8453.3881249999995</v>
      </c>
      <c r="H1058" s="78">
        <v>110.5</v>
      </c>
      <c r="I1058" s="76">
        <v>9340.9938781249984</v>
      </c>
      <c r="J1058" s="78">
        <v>110.5</v>
      </c>
      <c r="K1058" s="76">
        <v>10134.978357765624</v>
      </c>
      <c r="L1058" s="78">
        <v>108.5</v>
      </c>
    </row>
    <row r="1059" spans="1:12" ht="18" customHeight="1">
      <c r="A1059" s="79" t="s">
        <v>515</v>
      </c>
      <c r="B1059" s="74" t="s">
        <v>1646</v>
      </c>
      <c r="C1059" s="80">
        <v>6245</v>
      </c>
      <c r="D1059" s="80">
        <v>0</v>
      </c>
      <c r="E1059" s="81">
        <f t="shared" si="88"/>
        <v>7650.125</v>
      </c>
      <c r="F1059" s="81">
        <v>122.5</v>
      </c>
      <c r="G1059" s="81">
        <f t="shared" si="89"/>
        <v>8453.3881249999995</v>
      </c>
      <c r="H1059" s="82">
        <v>110.5</v>
      </c>
      <c r="I1059" s="81">
        <f t="shared" si="90"/>
        <v>9340.9938781249984</v>
      </c>
      <c r="J1059" s="82">
        <v>110.5</v>
      </c>
      <c r="K1059" s="81">
        <f t="shared" si="91"/>
        <v>10134.978357765624</v>
      </c>
      <c r="L1059" s="82">
        <v>108.5</v>
      </c>
    </row>
    <row r="1060" spans="1:12" ht="44.25" customHeight="1">
      <c r="A1060" s="73" t="s">
        <v>1654</v>
      </c>
      <c r="B1060" s="74" t="s">
        <v>1646</v>
      </c>
      <c r="C1060" s="75">
        <v>17120.05</v>
      </c>
      <c r="D1060" s="75">
        <v>103.5</v>
      </c>
      <c r="E1060" s="76">
        <f>SUM(E1061:E1067)</f>
        <v>21397.712650000001</v>
      </c>
      <c r="F1060" s="76">
        <f>E1060/C1060*100</f>
        <v>124.986274280741</v>
      </c>
      <c r="G1060" s="76">
        <f>SUM(G1061:G1067)</f>
        <v>23397.692314999997</v>
      </c>
      <c r="H1060" s="78">
        <f>G1060/E1060*100</f>
        <v>109.34669839582128</v>
      </c>
      <c r="I1060" s="76">
        <f>SUM(I1061:I1067)</f>
        <v>25698.776607339998</v>
      </c>
      <c r="J1060" s="78">
        <f>I1060/G1060*100</f>
        <v>109.83466344185064</v>
      </c>
      <c r="K1060" s="76">
        <f>SUM(K1061:K1067)</f>
        <v>28110.33886287174</v>
      </c>
      <c r="L1060" s="78">
        <f>K1060/I1060*100</f>
        <v>109.3839574248175</v>
      </c>
    </row>
    <row r="1061" spans="1:12" ht="29.25" customHeight="1">
      <c r="A1061" s="79" t="s">
        <v>508</v>
      </c>
      <c r="B1061" s="74" t="s">
        <v>1646</v>
      </c>
      <c r="C1061" s="80">
        <v>2270</v>
      </c>
      <c r="D1061" s="80">
        <v>141.9</v>
      </c>
      <c r="E1061" s="81">
        <f t="shared" si="88"/>
        <v>2853.39</v>
      </c>
      <c r="F1061" s="81">
        <v>125.7</v>
      </c>
      <c r="G1061" s="81">
        <f t="shared" si="89"/>
        <v>3121.6086599999999</v>
      </c>
      <c r="H1061" s="82">
        <v>109.4</v>
      </c>
      <c r="I1061" s="81">
        <f t="shared" si="90"/>
        <v>3415.0398740400001</v>
      </c>
      <c r="J1061" s="82">
        <v>109.4</v>
      </c>
      <c r="K1061" s="81">
        <f t="shared" si="91"/>
        <v>3708.7333032074403</v>
      </c>
      <c r="L1061" s="82">
        <v>108.6</v>
      </c>
    </row>
    <row r="1062" spans="1:12" ht="18" customHeight="1">
      <c r="A1062" s="79" t="s">
        <v>556</v>
      </c>
      <c r="B1062" s="74" t="s">
        <v>1646</v>
      </c>
      <c r="C1062" s="80">
        <v>2470.0500000000002</v>
      </c>
      <c r="D1062" s="80">
        <v>101.4</v>
      </c>
      <c r="E1062" s="81">
        <f t="shared" si="88"/>
        <v>3094.9726500000002</v>
      </c>
      <c r="F1062" s="81">
        <v>125.3</v>
      </c>
      <c r="G1062" s="81">
        <f t="shared" si="89"/>
        <v>3404.4699150000001</v>
      </c>
      <c r="H1062" s="82">
        <v>110</v>
      </c>
      <c r="I1062" s="81">
        <f t="shared" si="90"/>
        <v>3744.9169065000001</v>
      </c>
      <c r="J1062" s="82">
        <v>110</v>
      </c>
      <c r="K1062" s="81">
        <f t="shared" si="91"/>
        <v>4096.9390957109999</v>
      </c>
      <c r="L1062" s="82">
        <v>109.4</v>
      </c>
    </row>
    <row r="1063" spans="1:12" ht="18" customHeight="1">
      <c r="A1063" s="79" t="s">
        <v>506</v>
      </c>
      <c r="B1063" s="74" t="s">
        <v>1646</v>
      </c>
      <c r="C1063" s="80">
        <v>5820</v>
      </c>
      <c r="D1063" s="80">
        <v>103.7</v>
      </c>
      <c r="E1063" s="81">
        <f t="shared" si="88"/>
        <v>7315.74</v>
      </c>
      <c r="F1063" s="81">
        <v>125.7</v>
      </c>
      <c r="G1063" s="81">
        <f t="shared" si="89"/>
        <v>7944.8936399999993</v>
      </c>
      <c r="H1063" s="82">
        <v>108.6</v>
      </c>
      <c r="I1063" s="81">
        <f t="shared" si="90"/>
        <v>8779.1074721999994</v>
      </c>
      <c r="J1063" s="82">
        <v>110.5</v>
      </c>
      <c r="K1063" s="81">
        <f t="shared" si="91"/>
        <v>9560.4480372258004</v>
      </c>
      <c r="L1063" s="82">
        <v>108.9</v>
      </c>
    </row>
    <row r="1064" spans="1:12" ht="18" customHeight="1">
      <c r="A1064" s="79" t="s">
        <v>517</v>
      </c>
      <c r="B1064" s="74" t="s">
        <v>1646</v>
      </c>
      <c r="C1064" s="80">
        <v>650</v>
      </c>
      <c r="D1064" s="80">
        <v>108.3</v>
      </c>
      <c r="E1064" s="81">
        <f t="shared" si="88"/>
        <v>814.45</v>
      </c>
      <c r="F1064" s="81">
        <v>125.3</v>
      </c>
      <c r="G1064" s="81">
        <f t="shared" si="89"/>
        <v>891.00830000000019</v>
      </c>
      <c r="H1064" s="82">
        <v>109.4</v>
      </c>
      <c r="I1064" s="81">
        <f t="shared" si="90"/>
        <v>980.10913000000016</v>
      </c>
      <c r="J1064" s="82">
        <v>110</v>
      </c>
      <c r="K1064" s="81">
        <f t="shared" si="91"/>
        <v>1064.39851518</v>
      </c>
      <c r="L1064" s="82">
        <v>108.6</v>
      </c>
    </row>
    <row r="1065" spans="1:12" ht="30" customHeight="1">
      <c r="A1065" s="79" t="s">
        <v>519</v>
      </c>
      <c r="B1065" s="74" t="s">
        <v>1646</v>
      </c>
      <c r="C1065" s="80">
        <v>1200</v>
      </c>
      <c r="D1065" s="80">
        <v>60</v>
      </c>
      <c r="E1065" s="81">
        <f t="shared" si="88"/>
        <v>1500</v>
      </c>
      <c r="F1065" s="81">
        <v>125</v>
      </c>
      <c r="G1065" s="81">
        <f t="shared" si="89"/>
        <v>1650</v>
      </c>
      <c r="H1065" s="82">
        <v>110</v>
      </c>
      <c r="I1065" s="81">
        <f t="shared" si="90"/>
        <v>1823.25</v>
      </c>
      <c r="J1065" s="82">
        <v>110.5</v>
      </c>
      <c r="K1065" s="81">
        <f t="shared" si="91"/>
        <v>1994.6355000000001</v>
      </c>
      <c r="L1065" s="82">
        <v>109.4</v>
      </c>
    </row>
    <row r="1066" spans="1:12" ht="30" customHeight="1">
      <c r="A1066" s="79" t="s">
        <v>526</v>
      </c>
      <c r="B1066" s="74" t="s">
        <v>1646</v>
      </c>
      <c r="C1066" s="80">
        <v>210</v>
      </c>
      <c r="D1066" s="80">
        <v>0</v>
      </c>
      <c r="E1066" s="81">
        <f t="shared" si="88"/>
        <v>261.66000000000003</v>
      </c>
      <c r="F1066" s="81">
        <v>124.6</v>
      </c>
      <c r="G1066" s="81">
        <f t="shared" si="89"/>
        <v>289.13430000000005</v>
      </c>
      <c r="H1066" s="82">
        <v>110.5</v>
      </c>
      <c r="I1066" s="81">
        <f t="shared" si="90"/>
        <v>317.18032710000006</v>
      </c>
      <c r="J1066" s="82">
        <v>109.7</v>
      </c>
      <c r="K1066" s="81">
        <f t="shared" si="91"/>
        <v>348.89835981000004</v>
      </c>
      <c r="L1066" s="82">
        <v>110</v>
      </c>
    </row>
    <row r="1067" spans="1:12" ht="18" customHeight="1">
      <c r="A1067" s="79" t="s">
        <v>514</v>
      </c>
      <c r="B1067" s="74" t="s">
        <v>1646</v>
      </c>
      <c r="C1067" s="80">
        <v>4500</v>
      </c>
      <c r="D1067" s="80">
        <v>104.7</v>
      </c>
      <c r="E1067" s="81">
        <f t="shared" si="88"/>
        <v>5557.5</v>
      </c>
      <c r="F1067" s="81">
        <v>123.5</v>
      </c>
      <c r="G1067" s="81">
        <f t="shared" si="89"/>
        <v>6096.5775000000003</v>
      </c>
      <c r="H1067" s="82">
        <v>109.7</v>
      </c>
      <c r="I1067" s="81">
        <f t="shared" si="90"/>
        <v>6639.1728975000015</v>
      </c>
      <c r="J1067" s="82">
        <v>108.9</v>
      </c>
      <c r="K1067" s="81">
        <f t="shared" si="91"/>
        <v>7336.286051737502</v>
      </c>
      <c r="L1067" s="82">
        <v>110.5</v>
      </c>
    </row>
    <row r="1068" spans="1:12" ht="43.5" customHeight="1">
      <c r="A1068" s="73" t="s">
        <v>1655</v>
      </c>
      <c r="B1068" s="74" t="s">
        <v>1646</v>
      </c>
      <c r="C1068" s="75">
        <v>19006036.110000007</v>
      </c>
      <c r="D1068" s="75">
        <v>104.6</v>
      </c>
      <c r="E1068" s="76">
        <f>SUM(E1069:E1095)</f>
        <v>23675529.357669998</v>
      </c>
      <c r="F1068" s="76">
        <f>E1068/C1068*100</f>
        <v>124.56847509204269</v>
      </c>
      <c r="G1068" s="76">
        <f>SUM(G1069:G1095)</f>
        <v>26149298.237008512</v>
      </c>
      <c r="H1068" s="78">
        <f>G1068/E1068*100</f>
        <v>110.44863175799323</v>
      </c>
      <c r="I1068" s="76">
        <f>SUM(I1069:I1095)</f>
        <v>28681269.936718542</v>
      </c>
      <c r="J1068" s="78">
        <f>I1068/G1068*100</f>
        <v>109.68275200642512</v>
      </c>
      <c r="K1068" s="76">
        <f>SUM(K1069:K1095)</f>
        <v>31541998.773456365</v>
      </c>
      <c r="L1068" s="78">
        <f>K1068/I1068*100</f>
        <v>109.97420561589372</v>
      </c>
    </row>
    <row r="1069" spans="1:12" ht="30" customHeight="1">
      <c r="A1069" s="79" t="s">
        <v>551</v>
      </c>
      <c r="B1069" s="74" t="s">
        <v>1646</v>
      </c>
      <c r="C1069" s="80">
        <v>13323.1</v>
      </c>
      <c r="D1069" s="80">
        <v>114</v>
      </c>
      <c r="E1069" s="81">
        <f t="shared" si="88"/>
        <v>16800.429099999998</v>
      </c>
      <c r="F1069" s="81">
        <v>126.1</v>
      </c>
      <c r="G1069" s="81">
        <f t="shared" si="89"/>
        <v>18245.266002599998</v>
      </c>
      <c r="H1069" s="82">
        <v>108.6</v>
      </c>
      <c r="I1069" s="81">
        <f t="shared" si="90"/>
        <v>19960.321006844399</v>
      </c>
      <c r="J1069" s="82">
        <v>109.4</v>
      </c>
      <c r="K1069" s="81">
        <f t="shared" si="91"/>
        <v>21736.789576453553</v>
      </c>
      <c r="L1069" s="82">
        <v>108.9</v>
      </c>
    </row>
    <row r="1070" spans="1:12" ht="18" customHeight="1">
      <c r="A1070" s="79" t="s">
        <v>556</v>
      </c>
      <c r="B1070" s="74" t="s">
        <v>1646</v>
      </c>
      <c r="C1070" s="80">
        <v>4320</v>
      </c>
      <c r="D1070" s="80">
        <v>99.7</v>
      </c>
      <c r="E1070" s="81">
        <f t="shared" si="88"/>
        <v>5400</v>
      </c>
      <c r="F1070" s="81">
        <v>125</v>
      </c>
      <c r="G1070" s="81">
        <f t="shared" si="89"/>
        <v>5864.4</v>
      </c>
      <c r="H1070" s="82">
        <v>108.6</v>
      </c>
      <c r="I1070" s="81">
        <f t="shared" si="90"/>
        <v>6480.1619999999994</v>
      </c>
      <c r="J1070" s="82">
        <v>110.5</v>
      </c>
      <c r="K1070" s="81">
        <f t="shared" si="91"/>
        <v>7037.4559319999989</v>
      </c>
      <c r="L1070" s="82">
        <v>108.6</v>
      </c>
    </row>
    <row r="1071" spans="1:12" ht="18" customHeight="1">
      <c r="A1071" s="79" t="s">
        <v>198</v>
      </c>
      <c r="B1071" s="74" t="s">
        <v>1646</v>
      </c>
      <c r="C1071" s="80">
        <v>22619</v>
      </c>
      <c r="D1071" s="80">
        <v>174.3</v>
      </c>
      <c r="E1071" s="81">
        <f t="shared" si="88"/>
        <v>28183.273999999998</v>
      </c>
      <c r="F1071" s="81">
        <v>124.6</v>
      </c>
      <c r="G1071" s="81">
        <f t="shared" si="89"/>
        <v>30832.501755999998</v>
      </c>
      <c r="H1071" s="82">
        <v>109.4</v>
      </c>
      <c r="I1071" s="81">
        <f t="shared" si="90"/>
        <v>33823.254426332001</v>
      </c>
      <c r="J1071" s="82">
        <v>109.7</v>
      </c>
      <c r="K1071" s="81">
        <f t="shared" si="91"/>
        <v>37002.640342407212</v>
      </c>
      <c r="L1071" s="82">
        <v>109.4</v>
      </c>
    </row>
    <row r="1072" spans="1:12" ht="30" customHeight="1">
      <c r="A1072" s="79" t="s">
        <v>204</v>
      </c>
      <c r="B1072" s="74" t="s">
        <v>1646</v>
      </c>
      <c r="C1072" s="80">
        <v>701.55</v>
      </c>
      <c r="D1072" s="80">
        <v>19.899999999999999</v>
      </c>
      <c r="E1072" s="81">
        <f t="shared" si="88"/>
        <v>866.41424999999992</v>
      </c>
      <c r="F1072" s="81">
        <v>123.5</v>
      </c>
      <c r="G1072" s="81">
        <f t="shared" si="89"/>
        <v>953.05567499999995</v>
      </c>
      <c r="H1072" s="82">
        <v>110</v>
      </c>
      <c r="I1072" s="81">
        <f t="shared" si="90"/>
        <v>1048.3612424999999</v>
      </c>
      <c r="J1072" s="82">
        <v>110</v>
      </c>
      <c r="K1072" s="81">
        <f t="shared" si="91"/>
        <v>1136.42358687</v>
      </c>
      <c r="L1072" s="82">
        <v>108.4</v>
      </c>
    </row>
    <row r="1073" spans="1:12" ht="18" customHeight="1">
      <c r="A1073" s="79" t="s">
        <v>541</v>
      </c>
      <c r="B1073" s="74" t="s">
        <v>1646</v>
      </c>
      <c r="C1073" s="80">
        <v>18910.2</v>
      </c>
      <c r="D1073" s="80">
        <v>136.69999999999999</v>
      </c>
      <c r="E1073" s="81">
        <f t="shared" si="88"/>
        <v>23164.994999999999</v>
      </c>
      <c r="F1073" s="81">
        <v>122.5</v>
      </c>
      <c r="G1073" s="81">
        <f t="shared" si="89"/>
        <v>25597.319474999997</v>
      </c>
      <c r="H1073" s="82">
        <v>110.5</v>
      </c>
      <c r="I1073" s="81">
        <f t="shared" si="90"/>
        <v>28285.038019874995</v>
      </c>
      <c r="J1073" s="82">
        <v>110.5</v>
      </c>
      <c r="K1073" s="81">
        <f t="shared" si="91"/>
        <v>30689.266251564371</v>
      </c>
      <c r="L1073" s="82">
        <v>108.5</v>
      </c>
    </row>
    <row r="1074" spans="1:12" ht="18" customHeight="1">
      <c r="A1074" s="79" t="s">
        <v>553</v>
      </c>
      <c r="B1074" s="74" t="s">
        <v>1646</v>
      </c>
      <c r="C1074" s="80">
        <v>6670</v>
      </c>
      <c r="D1074" s="80">
        <v>444.7</v>
      </c>
      <c r="E1074" s="81">
        <f t="shared" si="88"/>
        <v>8410.8700000000008</v>
      </c>
      <c r="F1074" s="81">
        <v>126.1</v>
      </c>
      <c r="G1074" s="81">
        <f t="shared" si="89"/>
        <v>9226.7243900000012</v>
      </c>
      <c r="H1074" s="82">
        <v>109.7</v>
      </c>
      <c r="I1074" s="81">
        <f t="shared" si="90"/>
        <v>10121.716655830001</v>
      </c>
      <c r="J1074" s="82">
        <v>109.7</v>
      </c>
      <c r="K1074" s="81">
        <f t="shared" si="91"/>
        <v>11123.766604757171</v>
      </c>
      <c r="L1074" s="82">
        <v>109.9</v>
      </c>
    </row>
    <row r="1075" spans="1:12" ht="43.5" customHeight="1">
      <c r="A1075" s="79" t="s">
        <v>193</v>
      </c>
      <c r="B1075" s="74" t="s">
        <v>1646</v>
      </c>
      <c r="C1075" s="80">
        <v>20050</v>
      </c>
      <c r="D1075" s="80">
        <v>100.4</v>
      </c>
      <c r="E1075" s="81">
        <f t="shared" si="88"/>
        <v>24962.25</v>
      </c>
      <c r="F1075" s="81">
        <v>124.5</v>
      </c>
      <c r="G1075" s="81">
        <f t="shared" si="89"/>
        <v>27183.890250000004</v>
      </c>
      <c r="H1075" s="82">
        <v>108.9</v>
      </c>
      <c r="I1075" s="81">
        <f t="shared" si="90"/>
        <v>29603.256482250006</v>
      </c>
      <c r="J1075" s="82">
        <v>108.9</v>
      </c>
      <c r="K1075" s="81">
        <f t="shared" si="91"/>
        <v>32474.772361028259</v>
      </c>
      <c r="L1075" s="82">
        <v>109.7</v>
      </c>
    </row>
    <row r="1076" spans="1:12" ht="18" customHeight="1">
      <c r="A1076" s="79" t="s">
        <v>512</v>
      </c>
      <c r="B1076" s="74" t="s">
        <v>1646</v>
      </c>
      <c r="C1076" s="80">
        <v>43527</v>
      </c>
      <c r="D1076" s="80">
        <v>0</v>
      </c>
      <c r="E1076" s="81">
        <f t="shared" si="88"/>
        <v>53668.790999999997</v>
      </c>
      <c r="F1076" s="81">
        <v>123.3</v>
      </c>
      <c r="G1076" s="81">
        <f t="shared" si="89"/>
        <v>58284.307025999995</v>
      </c>
      <c r="H1076" s="82">
        <v>108.6</v>
      </c>
      <c r="I1076" s="81">
        <f t="shared" si="90"/>
        <v>63296.757430235994</v>
      </c>
      <c r="J1076" s="82">
        <v>108.6</v>
      </c>
      <c r="K1076" s="81">
        <f t="shared" si="91"/>
        <v>68930.168841527004</v>
      </c>
      <c r="L1076" s="82">
        <v>108.9</v>
      </c>
    </row>
    <row r="1077" spans="1:12" ht="30" customHeight="1">
      <c r="A1077" s="79" t="s">
        <v>552</v>
      </c>
      <c r="B1077" s="74" t="s">
        <v>1646</v>
      </c>
      <c r="C1077" s="80">
        <v>1764</v>
      </c>
      <c r="D1077" s="80">
        <v>130.9</v>
      </c>
      <c r="E1077" s="81">
        <f t="shared" si="88"/>
        <v>2217.348</v>
      </c>
      <c r="F1077" s="81">
        <v>125.7</v>
      </c>
      <c r="G1077" s="81">
        <f t="shared" si="89"/>
        <v>2425.7787119999998</v>
      </c>
      <c r="H1077" s="82">
        <v>109.4</v>
      </c>
      <c r="I1077" s="81">
        <f t="shared" si="90"/>
        <v>2653.8019109279999</v>
      </c>
      <c r="J1077" s="82">
        <v>109.4</v>
      </c>
      <c r="K1077" s="81">
        <f t="shared" si="91"/>
        <v>2882.028875267808</v>
      </c>
      <c r="L1077" s="82">
        <v>108.6</v>
      </c>
    </row>
    <row r="1078" spans="1:12" ht="18" customHeight="1">
      <c r="A1078" s="79" t="s">
        <v>533</v>
      </c>
      <c r="B1078" s="74" t="s">
        <v>1646</v>
      </c>
      <c r="C1078" s="80">
        <v>23555</v>
      </c>
      <c r="D1078" s="80">
        <v>138.9</v>
      </c>
      <c r="E1078" s="81">
        <f t="shared" si="88"/>
        <v>29514.415000000001</v>
      </c>
      <c r="F1078" s="81">
        <v>125.3</v>
      </c>
      <c r="G1078" s="81">
        <f t="shared" si="89"/>
        <v>32465.856499999998</v>
      </c>
      <c r="H1078" s="82">
        <v>110</v>
      </c>
      <c r="I1078" s="81">
        <f t="shared" si="90"/>
        <v>35712.442149999995</v>
      </c>
      <c r="J1078" s="82">
        <v>110</v>
      </c>
      <c r="K1078" s="81">
        <f t="shared" si="91"/>
        <v>39069.411712100002</v>
      </c>
      <c r="L1078" s="82">
        <v>109.4</v>
      </c>
    </row>
    <row r="1079" spans="1:12" ht="18" customHeight="1">
      <c r="A1079" s="79" t="s">
        <v>550</v>
      </c>
      <c r="B1079" s="74" t="s">
        <v>1646</v>
      </c>
      <c r="C1079" s="80">
        <v>18868</v>
      </c>
      <c r="D1079" s="80">
        <v>112.8</v>
      </c>
      <c r="E1079" s="81">
        <f t="shared" si="88"/>
        <v>23717.076000000001</v>
      </c>
      <c r="F1079" s="81">
        <v>125.7</v>
      </c>
      <c r="G1079" s="81">
        <f t="shared" si="89"/>
        <v>25756.744536000002</v>
      </c>
      <c r="H1079" s="82">
        <v>108.6</v>
      </c>
      <c r="I1079" s="81">
        <f t="shared" si="90"/>
        <v>28461.202712279999</v>
      </c>
      <c r="J1079" s="82">
        <v>110.5</v>
      </c>
      <c r="K1079" s="81">
        <f t="shared" si="91"/>
        <v>30994.249753672924</v>
      </c>
      <c r="L1079" s="82">
        <v>108.9</v>
      </c>
    </row>
    <row r="1080" spans="1:12" ht="30" customHeight="1">
      <c r="A1080" s="79" t="s">
        <v>275</v>
      </c>
      <c r="B1080" s="74" t="s">
        <v>1646</v>
      </c>
      <c r="C1080" s="80">
        <v>83.22</v>
      </c>
      <c r="D1080" s="80">
        <v>0</v>
      </c>
      <c r="E1080" s="81">
        <f t="shared" si="88"/>
        <v>104.27466</v>
      </c>
      <c r="F1080" s="81">
        <v>125.3</v>
      </c>
      <c r="G1080" s="81">
        <f t="shared" si="89"/>
        <v>114.07647804</v>
      </c>
      <c r="H1080" s="82">
        <v>109.4</v>
      </c>
      <c r="I1080" s="81">
        <f t="shared" si="90"/>
        <v>125.48412584399999</v>
      </c>
      <c r="J1080" s="82">
        <v>110</v>
      </c>
      <c r="K1080" s="81">
        <f t="shared" si="91"/>
        <v>136.27576066658398</v>
      </c>
      <c r="L1080" s="82">
        <v>108.6</v>
      </c>
    </row>
    <row r="1081" spans="1:12" ht="18" customHeight="1">
      <c r="A1081" s="79" t="s">
        <v>546</v>
      </c>
      <c r="B1081" s="74" t="s">
        <v>1646</v>
      </c>
      <c r="C1081" s="80">
        <v>16269.8</v>
      </c>
      <c r="D1081" s="80">
        <v>146.6</v>
      </c>
      <c r="E1081" s="81">
        <f t="shared" si="88"/>
        <v>20337.25</v>
      </c>
      <c r="F1081" s="81">
        <v>125</v>
      </c>
      <c r="G1081" s="81">
        <f t="shared" si="89"/>
        <v>22370.974999999999</v>
      </c>
      <c r="H1081" s="82">
        <v>110</v>
      </c>
      <c r="I1081" s="81">
        <f t="shared" si="90"/>
        <v>24719.927374999999</v>
      </c>
      <c r="J1081" s="82">
        <v>110.5</v>
      </c>
      <c r="K1081" s="81">
        <f t="shared" si="91"/>
        <v>27043.60054825</v>
      </c>
      <c r="L1081" s="82">
        <v>109.4</v>
      </c>
    </row>
    <row r="1082" spans="1:12" ht="29.25" customHeight="1">
      <c r="A1082" s="79" t="s">
        <v>555</v>
      </c>
      <c r="B1082" s="74" t="s">
        <v>1646</v>
      </c>
      <c r="C1082" s="80">
        <v>18283483.850000001</v>
      </c>
      <c r="D1082" s="80">
        <v>103.8</v>
      </c>
      <c r="E1082" s="81">
        <f t="shared" si="88"/>
        <v>22781220.877100002</v>
      </c>
      <c r="F1082" s="81">
        <v>124.6</v>
      </c>
      <c r="G1082" s="81">
        <f t="shared" si="89"/>
        <v>25173249.069195505</v>
      </c>
      <c r="H1082" s="82">
        <v>110.5</v>
      </c>
      <c r="I1082" s="81">
        <f t="shared" si="90"/>
        <v>27615054.22890747</v>
      </c>
      <c r="J1082" s="82">
        <v>109.7</v>
      </c>
      <c r="K1082" s="81">
        <f t="shared" si="91"/>
        <v>30376559.651798215</v>
      </c>
      <c r="L1082" s="82">
        <v>110</v>
      </c>
    </row>
    <row r="1083" spans="1:12" ht="18" customHeight="1">
      <c r="A1083" s="79" t="s">
        <v>327</v>
      </c>
      <c r="B1083" s="74" t="s">
        <v>1646</v>
      </c>
      <c r="C1083" s="80">
        <v>26354.04</v>
      </c>
      <c r="D1083" s="80">
        <v>104.7</v>
      </c>
      <c r="E1083" s="81">
        <f t="shared" si="88"/>
        <v>32547.239399999999</v>
      </c>
      <c r="F1083" s="81">
        <v>123.5</v>
      </c>
      <c r="G1083" s="81">
        <f t="shared" si="89"/>
        <v>35704.321621800002</v>
      </c>
      <c r="H1083" s="82">
        <v>109.7</v>
      </c>
      <c r="I1083" s="81">
        <f t="shared" si="90"/>
        <v>38882.006246140205</v>
      </c>
      <c r="J1083" s="82">
        <v>108.9</v>
      </c>
      <c r="K1083" s="81">
        <f t="shared" si="91"/>
        <v>42964.616901984926</v>
      </c>
      <c r="L1083" s="82">
        <v>110.5</v>
      </c>
    </row>
    <row r="1084" spans="1:12" ht="30" customHeight="1">
      <c r="A1084" s="79" t="s">
        <v>544</v>
      </c>
      <c r="B1084" s="74" t="s">
        <v>1646</v>
      </c>
      <c r="C1084" s="80">
        <v>313073.91999999998</v>
      </c>
      <c r="D1084" s="80">
        <v>112</v>
      </c>
      <c r="E1084" s="81">
        <f t="shared" si="88"/>
        <v>383515.55199999997</v>
      </c>
      <c r="F1084" s="81">
        <v>122.5</v>
      </c>
      <c r="G1084" s="81">
        <f t="shared" si="89"/>
        <v>417648.43612800003</v>
      </c>
      <c r="H1084" s="82">
        <v>108.9</v>
      </c>
      <c r="I1084" s="81">
        <f t="shared" si="90"/>
        <v>453566.20163500798</v>
      </c>
      <c r="J1084" s="82">
        <v>108.6</v>
      </c>
      <c r="K1084" s="81">
        <f t="shared" si="91"/>
        <v>497562.12319360377</v>
      </c>
      <c r="L1084" s="82">
        <v>109.7</v>
      </c>
    </row>
    <row r="1085" spans="1:12" ht="30" customHeight="1">
      <c r="A1085" s="79" t="s">
        <v>307</v>
      </c>
      <c r="B1085" s="74" t="s">
        <v>1646</v>
      </c>
      <c r="C1085" s="80">
        <v>7038</v>
      </c>
      <c r="D1085" s="80">
        <v>0</v>
      </c>
      <c r="E1085" s="81">
        <f t="shared" si="88"/>
        <v>8874.9179999999997</v>
      </c>
      <c r="F1085" s="81">
        <v>126.1</v>
      </c>
      <c r="G1085" s="81">
        <f t="shared" si="89"/>
        <v>9638.1609479999988</v>
      </c>
      <c r="H1085" s="82">
        <v>108.6</v>
      </c>
      <c r="I1085" s="81">
        <f t="shared" si="90"/>
        <v>10544.148077111999</v>
      </c>
      <c r="J1085" s="82">
        <v>109.4</v>
      </c>
      <c r="K1085" s="81">
        <f t="shared" si="91"/>
        <v>11482.577255974966</v>
      </c>
      <c r="L1085" s="82">
        <v>108.9</v>
      </c>
    </row>
    <row r="1086" spans="1:12" ht="18" customHeight="1">
      <c r="A1086" s="79" t="s">
        <v>554</v>
      </c>
      <c r="B1086" s="74" t="s">
        <v>1646</v>
      </c>
      <c r="C1086" s="80">
        <v>30580</v>
      </c>
      <c r="D1086" s="80">
        <v>120.1</v>
      </c>
      <c r="E1086" s="81">
        <f t="shared" si="88"/>
        <v>38225</v>
      </c>
      <c r="F1086" s="81">
        <v>125</v>
      </c>
      <c r="G1086" s="81">
        <f t="shared" si="89"/>
        <v>41512.35</v>
      </c>
      <c r="H1086" s="82">
        <v>108.6</v>
      </c>
      <c r="I1086" s="81">
        <f t="shared" si="90"/>
        <v>45871.14675</v>
      </c>
      <c r="J1086" s="82">
        <v>110.5</v>
      </c>
      <c r="K1086" s="81">
        <f t="shared" si="91"/>
        <v>49816.065370499993</v>
      </c>
      <c r="L1086" s="82">
        <v>108.6</v>
      </c>
    </row>
    <row r="1087" spans="1:12" ht="18" customHeight="1">
      <c r="A1087" s="79" t="s">
        <v>517</v>
      </c>
      <c r="B1087" s="74" t="s">
        <v>1646</v>
      </c>
      <c r="C1087" s="80">
        <v>948.45</v>
      </c>
      <c r="D1087" s="80">
        <v>63.2</v>
      </c>
      <c r="E1087" s="81">
        <f t="shared" si="88"/>
        <v>1181.7686999999999</v>
      </c>
      <c r="F1087" s="81">
        <v>124.6</v>
      </c>
      <c r="G1087" s="81">
        <f t="shared" si="89"/>
        <v>1292.8549578</v>
      </c>
      <c r="H1087" s="82">
        <v>109.4</v>
      </c>
      <c r="I1087" s="81">
        <f t="shared" si="90"/>
        <v>1418.2618887066001</v>
      </c>
      <c r="J1087" s="82">
        <v>109.7</v>
      </c>
      <c r="K1087" s="81">
        <f t="shared" si="91"/>
        <v>1551.5785062450204</v>
      </c>
      <c r="L1087" s="82">
        <v>109.4</v>
      </c>
    </row>
    <row r="1088" spans="1:12" ht="18" customHeight="1">
      <c r="A1088" s="79" t="s">
        <v>534</v>
      </c>
      <c r="B1088" s="74" t="s">
        <v>1646</v>
      </c>
      <c r="C1088" s="80">
        <v>18225.599999999999</v>
      </c>
      <c r="D1088" s="80">
        <v>137.9</v>
      </c>
      <c r="E1088" s="81">
        <f t="shared" si="88"/>
        <v>22508.615999999995</v>
      </c>
      <c r="F1088" s="81">
        <v>123.5</v>
      </c>
      <c r="G1088" s="81">
        <f t="shared" si="89"/>
        <v>24759.477599999995</v>
      </c>
      <c r="H1088" s="82">
        <v>110</v>
      </c>
      <c r="I1088" s="81">
        <f t="shared" si="90"/>
        <v>27235.425359999994</v>
      </c>
      <c r="J1088" s="82">
        <v>110</v>
      </c>
      <c r="K1088" s="81">
        <f t="shared" si="91"/>
        <v>29523.201090239992</v>
      </c>
      <c r="L1088" s="82">
        <v>108.4</v>
      </c>
    </row>
    <row r="1089" spans="1:12" ht="30" customHeight="1">
      <c r="A1089" s="79" t="s">
        <v>536</v>
      </c>
      <c r="B1089" s="74" t="s">
        <v>1646</v>
      </c>
      <c r="C1089" s="80">
        <v>6274</v>
      </c>
      <c r="D1089" s="80">
        <v>129.9</v>
      </c>
      <c r="E1089" s="81">
        <f t="shared" si="88"/>
        <v>7685.65</v>
      </c>
      <c r="F1089" s="81">
        <v>122.5</v>
      </c>
      <c r="G1089" s="81">
        <f t="shared" si="89"/>
        <v>8492.6432499999992</v>
      </c>
      <c r="H1089" s="82">
        <v>110.5</v>
      </c>
      <c r="I1089" s="81">
        <f t="shared" si="90"/>
        <v>9384.3707912499995</v>
      </c>
      <c r="J1089" s="82">
        <v>110.5</v>
      </c>
      <c r="K1089" s="81">
        <f t="shared" si="91"/>
        <v>10182.04230850625</v>
      </c>
      <c r="L1089" s="82">
        <v>108.5</v>
      </c>
    </row>
    <row r="1090" spans="1:12" ht="18" customHeight="1">
      <c r="A1090" s="79" t="s">
        <v>542</v>
      </c>
      <c r="B1090" s="74" t="s">
        <v>1646</v>
      </c>
      <c r="C1090" s="80">
        <v>4770.2</v>
      </c>
      <c r="D1090" s="80">
        <v>1403</v>
      </c>
      <c r="E1090" s="81">
        <f t="shared" si="88"/>
        <v>6015.2222000000002</v>
      </c>
      <c r="F1090" s="81">
        <v>126.1</v>
      </c>
      <c r="G1090" s="81">
        <f t="shared" si="89"/>
        <v>6598.6987534</v>
      </c>
      <c r="H1090" s="82">
        <v>109.7</v>
      </c>
      <c r="I1090" s="81">
        <f t="shared" si="90"/>
        <v>7238.7725324798002</v>
      </c>
      <c r="J1090" s="82">
        <v>109.7</v>
      </c>
      <c r="K1090" s="81">
        <f t="shared" si="91"/>
        <v>7955.4110131953003</v>
      </c>
      <c r="L1090" s="82">
        <v>109.9</v>
      </c>
    </row>
    <row r="1091" spans="1:12" ht="30" customHeight="1">
      <c r="A1091" s="79" t="s">
        <v>545</v>
      </c>
      <c r="B1091" s="74" t="s">
        <v>1646</v>
      </c>
      <c r="C1091" s="80">
        <v>1550</v>
      </c>
      <c r="D1091" s="80">
        <v>0</v>
      </c>
      <c r="E1091" s="81">
        <f t="shared" si="88"/>
        <v>1929.75</v>
      </c>
      <c r="F1091" s="81">
        <v>124.5</v>
      </c>
      <c r="G1091" s="81">
        <f t="shared" si="89"/>
        <v>2101.4977500000005</v>
      </c>
      <c r="H1091" s="82">
        <v>108.9</v>
      </c>
      <c r="I1091" s="81">
        <f t="shared" si="90"/>
        <v>2288.5310497500004</v>
      </c>
      <c r="J1091" s="82">
        <v>108.9</v>
      </c>
      <c r="K1091" s="81">
        <f t="shared" si="91"/>
        <v>2510.5185615757505</v>
      </c>
      <c r="L1091" s="82">
        <v>109.7</v>
      </c>
    </row>
    <row r="1092" spans="1:12" ht="29.25" customHeight="1">
      <c r="A1092" s="79" t="s">
        <v>540</v>
      </c>
      <c r="B1092" s="74" t="s">
        <v>1646</v>
      </c>
      <c r="C1092" s="80">
        <v>55000</v>
      </c>
      <c r="D1092" s="80">
        <v>173.1</v>
      </c>
      <c r="E1092" s="81">
        <f t="shared" si="88"/>
        <v>69135</v>
      </c>
      <c r="F1092" s="81">
        <v>125.7</v>
      </c>
      <c r="G1092" s="81">
        <f t="shared" si="89"/>
        <v>75633.69</v>
      </c>
      <c r="H1092" s="82">
        <v>109.4</v>
      </c>
      <c r="I1092" s="81">
        <f t="shared" si="90"/>
        <v>82743.256860000009</v>
      </c>
      <c r="J1092" s="82">
        <v>109.4</v>
      </c>
      <c r="K1092" s="81">
        <f t="shared" si="91"/>
        <v>89859.176949960005</v>
      </c>
      <c r="L1092" s="82">
        <v>108.6</v>
      </c>
    </row>
    <row r="1093" spans="1:12" ht="18" customHeight="1">
      <c r="A1093" s="79" t="s">
        <v>539</v>
      </c>
      <c r="B1093" s="74" t="s">
        <v>1646</v>
      </c>
      <c r="C1093" s="80">
        <v>11484.5</v>
      </c>
      <c r="D1093" s="80">
        <v>115.5</v>
      </c>
      <c r="E1093" s="81">
        <f t="shared" si="88"/>
        <v>14390.078499999998</v>
      </c>
      <c r="F1093" s="81">
        <v>125.3</v>
      </c>
      <c r="G1093" s="81">
        <f t="shared" si="89"/>
        <v>15829.086349999998</v>
      </c>
      <c r="H1093" s="82">
        <v>110</v>
      </c>
      <c r="I1093" s="81">
        <f t="shared" si="90"/>
        <v>17411.994984999998</v>
      </c>
      <c r="J1093" s="82">
        <v>110</v>
      </c>
      <c r="K1093" s="81">
        <f t="shared" si="91"/>
        <v>19048.722513589997</v>
      </c>
      <c r="L1093" s="82">
        <v>109.4</v>
      </c>
    </row>
    <row r="1094" spans="1:12" ht="18" customHeight="1">
      <c r="A1094" s="79" t="s">
        <v>535</v>
      </c>
      <c r="B1094" s="74" t="s">
        <v>1646</v>
      </c>
      <c r="C1094" s="80">
        <v>10417.68</v>
      </c>
      <c r="D1094" s="80">
        <v>162.80000000000001</v>
      </c>
      <c r="E1094" s="81">
        <f t="shared" si="88"/>
        <v>13095.023760000002</v>
      </c>
      <c r="F1094" s="81">
        <v>125.7</v>
      </c>
      <c r="G1094" s="81">
        <f t="shared" si="89"/>
        <v>14221.19580336</v>
      </c>
      <c r="H1094" s="82">
        <v>108.6</v>
      </c>
      <c r="I1094" s="81">
        <f t="shared" si="90"/>
        <v>15714.421362712799</v>
      </c>
      <c r="J1094" s="82">
        <v>110.5</v>
      </c>
      <c r="K1094" s="81">
        <f t="shared" si="91"/>
        <v>17113.00486399424</v>
      </c>
      <c r="L1094" s="82">
        <v>108.9</v>
      </c>
    </row>
    <row r="1095" spans="1:12" ht="18" customHeight="1">
      <c r="A1095" s="79" t="s">
        <v>548</v>
      </c>
      <c r="B1095" s="74" t="s">
        <v>1646</v>
      </c>
      <c r="C1095" s="80">
        <v>46175</v>
      </c>
      <c r="D1095" s="80">
        <v>119.9</v>
      </c>
      <c r="E1095" s="81">
        <f t="shared" si="88"/>
        <v>57857.275000000001</v>
      </c>
      <c r="F1095" s="81">
        <v>125.3</v>
      </c>
      <c r="G1095" s="81">
        <f t="shared" si="89"/>
        <v>63295.858850000004</v>
      </c>
      <c r="H1095" s="82">
        <v>109.4</v>
      </c>
      <c r="I1095" s="81">
        <f t="shared" si="90"/>
        <v>69625.444734999997</v>
      </c>
      <c r="J1095" s="82">
        <v>110</v>
      </c>
      <c r="K1095" s="81">
        <f t="shared" si="91"/>
        <v>75613.23298221</v>
      </c>
      <c r="L1095" s="82">
        <v>108.6</v>
      </c>
    </row>
    <row r="1096" spans="1:12" ht="44.25" customHeight="1">
      <c r="A1096" s="73" t="s">
        <v>1656</v>
      </c>
      <c r="B1096" s="74" t="s">
        <v>1657</v>
      </c>
      <c r="C1096" s="75">
        <v>783</v>
      </c>
      <c r="D1096" s="75">
        <v>46.9</v>
      </c>
      <c r="E1096" s="76">
        <v>975.61799999999994</v>
      </c>
      <c r="F1096" s="76">
        <v>124.6</v>
      </c>
      <c r="G1096" s="76">
        <v>1078.0578899999998</v>
      </c>
      <c r="H1096" s="78">
        <v>110.5</v>
      </c>
      <c r="I1096" s="76">
        <v>1182.6295053299998</v>
      </c>
      <c r="J1096" s="78">
        <v>109.7</v>
      </c>
      <c r="K1096" s="76">
        <v>1300.8924558629997</v>
      </c>
      <c r="L1096" s="78">
        <v>110</v>
      </c>
    </row>
    <row r="1097" spans="1:12" ht="29.25" customHeight="1">
      <c r="A1097" s="79" t="s">
        <v>782</v>
      </c>
      <c r="B1097" s="74" t="s">
        <v>1657</v>
      </c>
      <c r="C1097" s="80">
        <v>783</v>
      </c>
      <c r="D1097" s="80">
        <v>46.9</v>
      </c>
      <c r="E1097" s="81">
        <f t="shared" si="88"/>
        <v>975.61799999999994</v>
      </c>
      <c r="F1097" s="81">
        <v>124.6</v>
      </c>
      <c r="G1097" s="81">
        <f t="shared" si="89"/>
        <v>1078.0578899999998</v>
      </c>
      <c r="H1097" s="82">
        <v>110.5</v>
      </c>
      <c r="I1097" s="81">
        <f t="shared" si="90"/>
        <v>1182.6295053299998</v>
      </c>
      <c r="J1097" s="82">
        <v>109.7</v>
      </c>
      <c r="K1097" s="81">
        <f t="shared" si="91"/>
        <v>1300.8924558629997</v>
      </c>
      <c r="L1097" s="82">
        <v>110</v>
      </c>
    </row>
    <row r="1098" spans="1:12" ht="18" customHeight="1">
      <c r="A1098" s="73" t="s">
        <v>1658</v>
      </c>
      <c r="B1098" s="74" t="s">
        <v>1623</v>
      </c>
      <c r="C1098" s="75">
        <v>17.2</v>
      </c>
      <c r="D1098" s="75">
        <v>0.2</v>
      </c>
      <c r="E1098" s="76">
        <v>21.07</v>
      </c>
      <c r="F1098" s="76">
        <v>122.5</v>
      </c>
      <c r="G1098" s="76">
        <v>22.945230000000002</v>
      </c>
      <c r="H1098" s="78">
        <v>108.9</v>
      </c>
      <c r="I1098" s="76">
        <v>24.91851978</v>
      </c>
      <c r="J1098" s="78">
        <v>108.6</v>
      </c>
      <c r="K1098" s="76">
        <v>27.335616198659999</v>
      </c>
      <c r="L1098" s="78">
        <v>109.7</v>
      </c>
    </row>
    <row r="1099" spans="1:12" ht="18" customHeight="1">
      <c r="A1099" s="79" t="s">
        <v>318</v>
      </c>
      <c r="B1099" s="74" t="s">
        <v>1623</v>
      </c>
      <c r="C1099" s="80">
        <v>17.2</v>
      </c>
      <c r="D1099" s="80">
        <v>0.2</v>
      </c>
      <c r="E1099" s="81">
        <f t="shared" si="88"/>
        <v>21.07</v>
      </c>
      <c r="F1099" s="81">
        <v>122.5</v>
      </c>
      <c r="G1099" s="81">
        <f t="shared" si="89"/>
        <v>22.945230000000002</v>
      </c>
      <c r="H1099" s="82">
        <v>108.9</v>
      </c>
      <c r="I1099" s="81">
        <f t="shared" si="90"/>
        <v>24.91851978</v>
      </c>
      <c r="J1099" s="82">
        <v>108.6</v>
      </c>
      <c r="K1099" s="81">
        <f t="shared" si="91"/>
        <v>27.335616198659999</v>
      </c>
      <c r="L1099" s="82">
        <v>109.7</v>
      </c>
    </row>
    <row r="1100" spans="1:12" ht="30" customHeight="1">
      <c r="A1100" s="73" t="s">
        <v>1659</v>
      </c>
      <c r="B1100" s="74" t="s">
        <v>1660</v>
      </c>
      <c r="C1100" s="75">
        <v>286.12</v>
      </c>
      <c r="D1100" s="75">
        <v>74.400000000000006</v>
      </c>
      <c r="E1100" s="76">
        <f>SUM(E1101:E1102)</f>
        <v>357.63839999999999</v>
      </c>
      <c r="F1100" s="76">
        <f>E1100/C1100*100</f>
        <v>124.99594575702501</v>
      </c>
      <c r="G1100" s="76">
        <f>SUM(G1101:G1102)</f>
        <v>388.42420959999998</v>
      </c>
      <c r="H1100" s="78">
        <f>G1100/E1100*100</f>
        <v>108.60808280095202</v>
      </c>
      <c r="I1100" s="76">
        <f>SUM(I1101:I1102)</f>
        <v>429.1771271312</v>
      </c>
      <c r="J1100" s="78">
        <f>I1100/G1100*100</f>
        <v>110.49185826320338</v>
      </c>
      <c r="K1100" s="76">
        <f>SUM(K1101:K1102)</f>
        <v>466.12105211553273</v>
      </c>
      <c r="L1100" s="78">
        <f>K1100/I1100*100</f>
        <v>108.6080833876869</v>
      </c>
    </row>
    <row r="1101" spans="1:12" ht="30" customHeight="1">
      <c r="A1101" s="79" t="s">
        <v>559</v>
      </c>
      <c r="B1101" s="74" t="s">
        <v>1660</v>
      </c>
      <c r="C1101" s="80">
        <v>283.22000000000003</v>
      </c>
      <c r="D1101" s="80">
        <v>80</v>
      </c>
      <c r="E1101" s="81">
        <f t="shared" si="88"/>
        <v>354.02499999999998</v>
      </c>
      <c r="F1101" s="81">
        <v>125</v>
      </c>
      <c r="G1101" s="81">
        <f t="shared" si="89"/>
        <v>384.47114999999997</v>
      </c>
      <c r="H1101" s="82">
        <v>108.6</v>
      </c>
      <c r="I1101" s="81">
        <f t="shared" si="90"/>
        <v>424.84062074999997</v>
      </c>
      <c r="J1101" s="82">
        <v>110.5</v>
      </c>
      <c r="K1101" s="81">
        <f t="shared" si="91"/>
        <v>461.37691413449994</v>
      </c>
      <c r="L1101" s="82">
        <v>108.6</v>
      </c>
    </row>
    <row r="1102" spans="1:12" ht="30" customHeight="1">
      <c r="A1102" s="79" t="s">
        <v>169</v>
      </c>
      <c r="B1102" s="74" t="s">
        <v>1660</v>
      </c>
      <c r="C1102" s="80">
        <v>2.9</v>
      </c>
      <c r="D1102" s="80">
        <v>9.5</v>
      </c>
      <c r="E1102" s="81">
        <f t="shared" si="88"/>
        <v>3.6133999999999999</v>
      </c>
      <c r="F1102" s="81">
        <v>124.6</v>
      </c>
      <c r="G1102" s="81">
        <f t="shared" si="89"/>
        <v>3.9530596000000005</v>
      </c>
      <c r="H1102" s="82">
        <v>109.4</v>
      </c>
      <c r="I1102" s="81">
        <f t="shared" si="90"/>
        <v>4.3365063812000004</v>
      </c>
      <c r="J1102" s="82">
        <v>109.7</v>
      </c>
      <c r="K1102" s="81">
        <f t="shared" si="91"/>
        <v>4.7441379810328002</v>
      </c>
      <c r="L1102" s="82">
        <v>109.4</v>
      </c>
    </row>
    <row r="1103" spans="1:12" ht="43.5" customHeight="1">
      <c r="A1103" s="73" t="s">
        <v>1661</v>
      </c>
      <c r="B1103" s="74" t="s">
        <v>1532</v>
      </c>
      <c r="C1103" s="75">
        <v>6489.06</v>
      </c>
      <c r="D1103" s="75">
        <v>106</v>
      </c>
      <c r="E1103" s="76">
        <f>SUM(E1104:E1105)</f>
        <v>7957.0494600000002</v>
      </c>
      <c r="F1103" s="76">
        <f>E1103/C1103*100</f>
        <v>122.62252868674352</v>
      </c>
      <c r="G1103" s="76">
        <f>SUM(G1104:G1105)</f>
        <v>8790.3116176200019</v>
      </c>
      <c r="H1103" s="78">
        <f>G1103/E1103*100</f>
        <v>110.47199922293811</v>
      </c>
      <c r="I1103" s="76">
        <f>SUM(I1104:I1105)</f>
        <v>9710.8501823291408</v>
      </c>
      <c r="J1103" s="78">
        <f>I1103/G1103*100</f>
        <v>110.47219489766367</v>
      </c>
      <c r="K1103" s="76">
        <f>SUM(K1104:K1105)</f>
        <v>10540.964614658977</v>
      </c>
      <c r="L1103" s="78">
        <f>K1103/I1103*100</f>
        <v>108.54831880570455</v>
      </c>
    </row>
    <row r="1104" spans="1:12" ht="30" customHeight="1">
      <c r="A1104" s="79" t="s">
        <v>1305</v>
      </c>
      <c r="B1104" s="74" t="s">
        <v>1532</v>
      </c>
      <c r="C1104" s="80">
        <v>6268.2</v>
      </c>
      <c r="D1104" s="80">
        <v>142.80000000000001</v>
      </c>
      <c r="E1104" s="81">
        <f t="shared" si="88"/>
        <v>7678.5450000000001</v>
      </c>
      <c r="F1104" s="81">
        <v>122.5</v>
      </c>
      <c r="G1104" s="81">
        <f t="shared" si="89"/>
        <v>8484.7922250000011</v>
      </c>
      <c r="H1104" s="82">
        <v>110.5</v>
      </c>
      <c r="I1104" s="81">
        <f t="shared" si="90"/>
        <v>9375.6954086250007</v>
      </c>
      <c r="J1104" s="82">
        <v>110.5</v>
      </c>
      <c r="K1104" s="81">
        <f t="shared" si="91"/>
        <v>10172.629518358126</v>
      </c>
      <c r="L1104" s="82">
        <v>108.5</v>
      </c>
    </row>
    <row r="1105" spans="1:12" ht="43.5" customHeight="1">
      <c r="A1105" s="79" t="s">
        <v>1366</v>
      </c>
      <c r="B1105" s="74" t="s">
        <v>1532</v>
      </c>
      <c r="C1105" s="80">
        <v>220.86</v>
      </c>
      <c r="D1105" s="80">
        <v>12.7</v>
      </c>
      <c r="E1105" s="81">
        <f t="shared" si="88"/>
        <v>278.50445999999999</v>
      </c>
      <c r="F1105" s="81">
        <v>126.1</v>
      </c>
      <c r="G1105" s="81">
        <f t="shared" si="89"/>
        <v>305.51939262000002</v>
      </c>
      <c r="H1105" s="82">
        <v>109.7</v>
      </c>
      <c r="I1105" s="81">
        <f t="shared" si="90"/>
        <v>335.15477370414004</v>
      </c>
      <c r="J1105" s="82">
        <v>109.7</v>
      </c>
      <c r="K1105" s="81">
        <f t="shared" si="91"/>
        <v>368.3350963008499</v>
      </c>
      <c r="L1105" s="82">
        <v>109.9</v>
      </c>
    </row>
    <row r="1106" spans="1:12" ht="50.25" customHeight="1">
      <c r="A1106" s="73" t="s">
        <v>1662</v>
      </c>
      <c r="B1106" s="74" t="s">
        <v>1663</v>
      </c>
      <c r="C1106" s="75">
        <v>37721.97</v>
      </c>
      <c r="D1106" s="75">
        <v>74.7</v>
      </c>
      <c r="E1106" s="76">
        <f>SUM(E1107:E1121)</f>
        <v>46936.415620000007</v>
      </c>
      <c r="F1106" s="76">
        <f>E1106/C1106*100</f>
        <v>124.42726511897445</v>
      </c>
      <c r="G1106" s="76">
        <f>SUM(G1107:G1121)</f>
        <v>51174.372655500003</v>
      </c>
      <c r="H1106" s="78">
        <f>G1106/E1106*100</f>
        <v>109.02914502421903</v>
      </c>
      <c r="I1106" s="76">
        <f>SUM(I1107:I1121)</f>
        <v>56152.728672078192</v>
      </c>
      <c r="J1106" s="78">
        <f>I1106/G1106*100</f>
        <v>109.72822090090271</v>
      </c>
      <c r="K1106" s="76">
        <f>SUM(K1107:K1121)</f>
        <v>61301.05824460258</v>
      </c>
      <c r="L1106" s="78">
        <f>K1106/I1106*100</f>
        <v>109.1684405981225</v>
      </c>
    </row>
    <row r="1107" spans="1:12" ht="50.25" customHeight="1">
      <c r="A1107" s="79" t="s">
        <v>763</v>
      </c>
      <c r="B1107" s="74" t="s">
        <v>1663</v>
      </c>
      <c r="C1107" s="80">
        <v>4729.2</v>
      </c>
      <c r="D1107" s="80">
        <v>21.6</v>
      </c>
      <c r="E1107" s="81">
        <f t="shared" si="88"/>
        <v>5831.1035999999995</v>
      </c>
      <c r="F1107" s="81">
        <v>123.3</v>
      </c>
      <c r="G1107" s="81">
        <f t="shared" si="89"/>
        <v>6332.5785096</v>
      </c>
      <c r="H1107" s="82">
        <v>108.6</v>
      </c>
      <c r="I1107" s="81">
        <f t="shared" si="90"/>
        <v>6877.1802614255994</v>
      </c>
      <c r="J1107" s="82">
        <v>108.6</v>
      </c>
      <c r="K1107" s="81">
        <f t="shared" si="91"/>
        <v>7489.2493046924783</v>
      </c>
      <c r="L1107" s="82">
        <v>108.9</v>
      </c>
    </row>
    <row r="1108" spans="1:12" ht="50.25" customHeight="1">
      <c r="A1108" s="79" t="s">
        <v>767</v>
      </c>
      <c r="B1108" s="74" t="s">
        <v>1663</v>
      </c>
      <c r="C1108" s="80">
        <v>35.200000000000003</v>
      </c>
      <c r="D1108" s="80">
        <v>1.2</v>
      </c>
      <c r="E1108" s="81">
        <f t="shared" si="88"/>
        <v>44.246400000000001</v>
      </c>
      <c r="F1108" s="81">
        <v>125.7</v>
      </c>
      <c r="G1108" s="81">
        <f t="shared" si="89"/>
        <v>48.405561599999999</v>
      </c>
      <c r="H1108" s="82">
        <v>109.4</v>
      </c>
      <c r="I1108" s="81">
        <f t="shared" si="90"/>
        <v>52.955684390400002</v>
      </c>
      <c r="J1108" s="82">
        <v>109.4</v>
      </c>
      <c r="K1108" s="81">
        <f t="shared" si="91"/>
        <v>57.509873247974404</v>
      </c>
      <c r="L1108" s="82">
        <v>108.6</v>
      </c>
    </row>
    <row r="1109" spans="1:12" ht="50.25" customHeight="1">
      <c r="A1109" s="79" t="s">
        <v>783</v>
      </c>
      <c r="B1109" s="74" t="s">
        <v>1663</v>
      </c>
      <c r="C1109" s="80">
        <v>536.14</v>
      </c>
      <c r="D1109" s="80">
        <v>117.4</v>
      </c>
      <c r="E1109" s="81">
        <f t="shared" si="88"/>
        <v>671.78341999999986</v>
      </c>
      <c r="F1109" s="81">
        <v>125.3</v>
      </c>
      <c r="G1109" s="81">
        <f t="shared" si="89"/>
        <v>738.96176199999991</v>
      </c>
      <c r="H1109" s="82">
        <v>110</v>
      </c>
      <c r="I1109" s="81">
        <f t="shared" si="90"/>
        <v>812.85793819999992</v>
      </c>
      <c r="J1109" s="82">
        <v>110</v>
      </c>
      <c r="K1109" s="81">
        <f t="shared" si="91"/>
        <v>889.26658439079995</v>
      </c>
      <c r="L1109" s="82">
        <v>109.4</v>
      </c>
    </row>
    <row r="1110" spans="1:12" ht="50.25" customHeight="1">
      <c r="A1110" s="79" t="s">
        <v>772</v>
      </c>
      <c r="B1110" s="74" t="s">
        <v>1663</v>
      </c>
      <c r="C1110" s="80">
        <v>12793</v>
      </c>
      <c r="D1110" s="80">
        <v>2907.5</v>
      </c>
      <c r="E1110" s="81">
        <f t="shared" si="88"/>
        <v>16080.801000000001</v>
      </c>
      <c r="F1110" s="81">
        <v>125.7</v>
      </c>
      <c r="G1110" s="81">
        <f t="shared" si="89"/>
        <v>17463.749886000001</v>
      </c>
      <c r="H1110" s="82">
        <v>108.6</v>
      </c>
      <c r="I1110" s="81">
        <f t="shared" si="90"/>
        <v>19297.443624030002</v>
      </c>
      <c r="J1110" s="82">
        <v>110.5</v>
      </c>
      <c r="K1110" s="81">
        <f t="shared" si="91"/>
        <v>21014.916106568671</v>
      </c>
      <c r="L1110" s="82">
        <v>108.9</v>
      </c>
    </row>
    <row r="1111" spans="1:12" ht="50.25" customHeight="1">
      <c r="A1111" s="79" t="s">
        <v>764</v>
      </c>
      <c r="B1111" s="74" t="s">
        <v>1663</v>
      </c>
      <c r="C1111" s="80">
        <v>359.1</v>
      </c>
      <c r="D1111" s="80">
        <v>20.9</v>
      </c>
      <c r="E1111" s="81">
        <f t="shared" si="88"/>
        <v>449.95230000000004</v>
      </c>
      <c r="F1111" s="81">
        <v>125.3</v>
      </c>
      <c r="G1111" s="81">
        <f t="shared" si="89"/>
        <v>492.2478162000001</v>
      </c>
      <c r="H1111" s="82">
        <v>109.4</v>
      </c>
      <c r="I1111" s="81">
        <f t="shared" si="90"/>
        <v>541.47259782000003</v>
      </c>
      <c r="J1111" s="82">
        <v>110</v>
      </c>
      <c r="K1111" s="81">
        <f t="shared" si="91"/>
        <v>588.03924123252</v>
      </c>
      <c r="L1111" s="82">
        <v>108.6</v>
      </c>
    </row>
    <row r="1112" spans="1:12" ht="50.25" customHeight="1">
      <c r="A1112" s="79" t="s">
        <v>777</v>
      </c>
      <c r="B1112" s="74" t="s">
        <v>1663</v>
      </c>
      <c r="C1112" s="80">
        <v>1978</v>
      </c>
      <c r="D1112" s="80">
        <v>29.2</v>
      </c>
      <c r="E1112" s="81">
        <f t="shared" si="88"/>
        <v>2472.5</v>
      </c>
      <c r="F1112" s="81">
        <v>125</v>
      </c>
      <c r="G1112" s="81">
        <f t="shared" si="89"/>
        <v>2719.75</v>
      </c>
      <c r="H1112" s="82">
        <v>110</v>
      </c>
      <c r="I1112" s="81">
        <f t="shared" si="90"/>
        <v>3005.32375</v>
      </c>
      <c r="J1112" s="82">
        <v>110.5</v>
      </c>
      <c r="K1112" s="81">
        <f t="shared" si="91"/>
        <v>3287.8241825000005</v>
      </c>
      <c r="L1112" s="82">
        <v>109.4</v>
      </c>
    </row>
    <row r="1113" spans="1:12" ht="50.25" customHeight="1">
      <c r="A1113" s="79" t="s">
        <v>778</v>
      </c>
      <c r="B1113" s="74" t="s">
        <v>1663</v>
      </c>
      <c r="C1113" s="80">
        <v>410</v>
      </c>
      <c r="D1113" s="80">
        <v>148.6</v>
      </c>
      <c r="E1113" s="81">
        <f t="shared" si="88"/>
        <v>510.86</v>
      </c>
      <c r="F1113" s="81">
        <v>124.6</v>
      </c>
      <c r="G1113" s="81">
        <f t="shared" si="89"/>
        <v>564.50030000000004</v>
      </c>
      <c r="H1113" s="82">
        <v>110.5</v>
      </c>
      <c r="I1113" s="81">
        <f t="shared" si="90"/>
        <v>619.2568291</v>
      </c>
      <c r="J1113" s="82">
        <v>109.7</v>
      </c>
      <c r="K1113" s="81">
        <f t="shared" si="91"/>
        <v>681.1825120100001</v>
      </c>
      <c r="L1113" s="82">
        <v>110</v>
      </c>
    </row>
    <row r="1114" spans="1:12" ht="50.25" customHeight="1">
      <c r="A1114" s="79" t="s">
        <v>769</v>
      </c>
      <c r="B1114" s="74" t="s">
        <v>1663</v>
      </c>
      <c r="C1114" s="80">
        <v>2207.1999999999998</v>
      </c>
      <c r="D1114" s="80">
        <v>220.9</v>
      </c>
      <c r="E1114" s="81">
        <f t="shared" ref="E1114:E1127" si="92">C1114*F1114/100</f>
        <v>2725.8919999999994</v>
      </c>
      <c r="F1114" s="81">
        <v>123.5</v>
      </c>
      <c r="G1114" s="81">
        <f t="shared" ref="G1114:G1127" si="93">E1114*H1114/100</f>
        <v>2990.303523999999</v>
      </c>
      <c r="H1114" s="82">
        <v>109.7</v>
      </c>
      <c r="I1114" s="81">
        <f t="shared" ref="I1114:I1127" si="94">G1114*J1114/100</f>
        <v>3256.4405376359991</v>
      </c>
      <c r="J1114" s="82">
        <v>108.9</v>
      </c>
      <c r="K1114" s="81">
        <f t="shared" ref="K1114:K1127" si="95">I1114*L1114/100</f>
        <v>3598.366794087779</v>
      </c>
      <c r="L1114" s="82">
        <v>110.5</v>
      </c>
    </row>
    <row r="1115" spans="1:12" ht="50.25" customHeight="1">
      <c r="A1115" s="79" t="s">
        <v>775</v>
      </c>
      <c r="B1115" s="74" t="s">
        <v>1663</v>
      </c>
      <c r="C1115" s="80">
        <v>5535.3</v>
      </c>
      <c r="D1115" s="80">
        <v>95.2</v>
      </c>
      <c r="E1115" s="81">
        <f t="shared" si="92"/>
        <v>6780.7425000000003</v>
      </c>
      <c r="F1115" s="81">
        <v>122.5</v>
      </c>
      <c r="G1115" s="81">
        <f t="shared" si="93"/>
        <v>7384.2285825000008</v>
      </c>
      <c r="H1115" s="82">
        <v>108.9</v>
      </c>
      <c r="I1115" s="81">
        <f t="shared" si="94"/>
        <v>8019.2722405950008</v>
      </c>
      <c r="J1115" s="82">
        <v>108.6</v>
      </c>
      <c r="K1115" s="81">
        <f t="shared" si="95"/>
        <v>8797.1416479327163</v>
      </c>
      <c r="L1115" s="82">
        <v>109.7</v>
      </c>
    </row>
    <row r="1116" spans="1:12" ht="50.25" customHeight="1">
      <c r="A1116" s="79" t="s">
        <v>1385</v>
      </c>
      <c r="B1116" s="74" t="s">
        <v>1663</v>
      </c>
      <c r="C1116" s="80">
        <v>326</v>
      </c>
      <c r="D1116" s="80">
        <v>0</v>
      </c>
      <c r="E1116" s="81">
        <f t="shared" si="92"/>
        <v>411.08600000000001</v>
      </c>
      <c r="F1116" s="81">
        <v>126.1</v>
      </c>
      <c r="G1116" s="81">
        <f t="shared" si="93"/>
        <v>446.43939599999999</v>
      </c>
      <c r="H1116" s="82">
        <v>108.6</v>
      </c>
      <c r="I1116" s="81">
        <f t="shared" si="94"/>
        <v>488.40469922400001</v>
      </c>
      <c r="J1116" s="82">
        <v>109.4</v>
      </c>
      <c r="K1116" s="81">
        <f t="shared" si="95"/>
        <v>531.87271745493604</v>
      </c>
      <c r="L1116" s="82">
        <v>108.9</v>
      </c>
    </row>
    <row r="1117" spans="1:12" ht="50.25" customHeight="1">
      <c r="A1117" s="79" t="s">
        <v>759</v>
      </c>
      <c r="B1117" s="74" t="s">
        <v>1663</v>
      </c>
      <c r="C1117" s="80">
        <v>1369.03</v>
      </c>
      <c r="D1117" s="80">
        <v>117</v>
      </c>
      <c r="E1117" s="81">
        <f t="shared" si="92"/>
        <v>1711.2874999999999</v>
      </c>
      <c r="F1117" s="81">
        <v>125</v>
      </c>
      <c r="G1117" s="81">
        <f t="shared" si="93"/>
        <v>1858.4582249999999</v>
      </c>
      <c r="H1117" s="82">
        <v>108.6</v>
      </c>
      <c r="I1117" s="81">
        <f t="shared" si="94"/>
        <v>2053.596338625</v>
      </c>
      <c r="J1117" s="82">
        <v>110.5</v>
      </c>
      <c r="K1117" s="81">
        <f t="shared" si="95"/>
        <v>2230.20562374675</v>
      </c>
      <c r="L1117" s="82">
        <v>108.6</v>
      </c>
    </row>
    <row r="1118" spans="1:12" ht="50.25" customHeight="1">
      <c r="A1118" s="79" t="s">
        <v>760</v>
      </c>
      <c r="B1118" s="74" t="s">
        <v>1663</v>
      </c>
      <c r="C1118" s="80">
        <v>4820.8999999999996</v>
      </c>
      <c r="D1118" s="80">
        <v>151.30000000000001</v>
      </c>
      <c r="E1118" s="81">
        <f t="shared" si="92"/>
        <v>6006.8413999999993</v>
      </c>
      <c r="F1118" s="81">
        <v>124.6</v>
      </c>
      <c r="G1118" s="81">
        <f t="shared" si="93"/>
        <v>6571.4844915999993</v>
      </c>
      <c r="H1118" s="82">
        <v>109.4</v>
      </c>
      <c r="I1118" s="81">
        <f t="shared" si="94"/>
        <v>7208.9184872852002</v>
      </c>
      <c r="J1118" s="82">
        <v>109.7</v>
      </c>
      <c r="K1118" s="81">
        <f t="shared" si="95"/>
        <v>7886.5568250900096</v>
      </c>
      <c r="L1118" s="82">
        <v>109.4</v>
      </c>
    </row>
    <row r="1119" spans="1:12" ht="50.25" customHeight="1">
      <c r="A1119" s="79" t="s">
        <v>768</v>
      </c>
      <c r="B1119" s="74" t="s">
        <v>1663</v>
      </c>
      <c r="C1119" s="80">
        <v>2615.9</v>
      </c>
      <c r="D1119" s="80">
        <v>57.2</v>
      </c>
      <c r="E1119" s="81">
        <f t="shared" si="92"/>
        <v>3230.6365000000001</v>
      </c>
      <c r="F1119" s="81">
        <v>123.5</v>
      </c>
      <c r="G1119" s="81">
        <f t="shared" si="93"/>
        <v>3553.7001500000001</v>
      </c>
      <c r="H1119" s="82">
        <v>110</v>
      </c>
      <c r="I1119" s="81">
        <f t="shared" si="94"/>
        <v>3909.0701650000001</v>
      </c>
      <c r="J1119" s="82">
        <v>110</v>
      </c>
      <c r="K1119" s="81">
        <f t="shared" si="95"/>
        <v>4237.4320588600003</v>
      </c>
      <c r="L1119" s="82">
        <v>108.4</v>
      </c>
    </row>
    <row r="1120" spans="1:12" ht="50.25" customHeight="1">
      <c r="A1120" s="79" t="s">
        <v>766</v>
      </c>
      <c r="B1120" s="74" t="s">
        <v>1663</v>
      </c>
      <c r="C1120" s="80">
        <v>4</v>
      </c>
      <c r="D1120" s="80">
        <v>62.5</v>
      </c>
      <c r="E1120" s="81">
        <f t="shared" si="92"/>
        <v>4.9000000000000004</v>
      </c>
      <c r="F1120" s="81">
        <v>122.5</v>
      </c>
      <c r="G1120" s="81">
        <f t="shared" si="93"/>
        <v>5.4145000000000003</v>
      </c>
      <c r="H1120" s="82">
        <v>110.5</v>
      </c>
      <c r="I1120" s="81">
        <f t="shared" si="94"/>
        <v>5.9830225000000006</v>
      </c>
      <c r="J1120" s="82">
        <v>110.5</v>
      </c>
      <c r="K1120" s="81">
        <f t="shared" si="95"/>
        <v>6.4915794125000001</v>
      </c>
      <c r="L1120" s="82">
        <v>108.5</v>
      </c>
    </row>
    <row r="1121" spans="1:12" ht="50.25" customHeight="1">
      <c r="A1121" s="79" t="s">
        <v>773</v>
      </c>
      <c r="B1121" s="74" t="s">
        <v>1663</v>
      </c>
      <c r="C1121" s="80">
        <v>3</v>
      </c>
      <c r="D1121" s="80">
        <v>1.5</v>
      </c>
      <c r="E1121" s="81">
        <f t="shared" si="92"/>
        <v>3.7829999999999995</v>
      </c>
      <c r="F1121" s="81">
        <v>126.1</v>
      </c>
      <c r="G1121" s="81">
        <f t="shared" si="93"/>
        <v>4.1499509999999997</v>
      </c>
      <c r="H1121" s="82">
        <v>109.7</v>
      </c>
      <c r="I1121" s="81">
        <f t="shared" si="94"/>
        <v>4.5524962469999997</v>
      </c>
      <c r="J1121" s="82">
        <v>109.7</v>
      </c>
      <c r="K1121" s="81">
        <f t="shared" si="95"/>
        <v>5.0031933754529998</v>
      </c>
      <c r="L1121" s="82">
        <v>109.9</v>
      </c>
    </row>
    <row r="1122" spans="1:12" ht="50.25" customHeight="1">
      <c r="A1122" s="73" t="s">
        <v>1664</v>
      </c>
      <c r="B1122" s="74" t="s">
        <v>1663</v>
      </c>
      <c r="C1122" s="75">
        <v>3135.33</v>
      </c>
      <c r="D1122" s="75">
        <v>8.8000000000000007</v>
      </c>
      <c r="E1122" s="76">
        <f>SUM(E1123:E1125)</f>
        <v>3938.2058399999996</v>
      </c>
      <c r="F1122" s="76">
        <f>E1122/C1122*100</f>
        <v>125.60737912755596</v>
      </c>
      <c r="G1122" s="76">
        <f>SUM(G1123:G1125)</f>
        <v>4289.5515392399993</v>
      </c>
      <c r="H1122" s="78">
        <f>G1122/E1122*100</f>
        <v>108.92146610701283</v>
      </c>
      <c r="I1122" s="76">
        <f>SUM(I1123:I1125)</f>
        <v>4735.0201368601993</v>
      </c>
      <c r="J1122" s="78">
        <f>I1122/G1122*100</f>
        <v>110.38496900072509</v>
      </c>
      <c r="K1122" s="76">
        <f>SUM(K1123:K1125)</f>
        <v>5161.9080525970076</v>
      </c>
      <c r="L1122" s="78">
        <f>K1122/I1122*100</f>
        <v>109.01554594063201</v>
      </c>
    </row>
    <row r="1123" spans="1:12" ht="50.25" customHeight="1">
      <c r="A1123" s="79" t="s">
        <v>188</v>
      </c>
      <c r="B1123" s="74" t="s">
        <v>1663</v>
      </c>
      <c r="C1123" s="80">
        <v>716</v>
      </c>
      <c r="D1123" s="80">
        <v>13.3</v>
      </c>
      <c r="E1123" s="81">
        <f t="shared" si="92"/>
        <v>897.14800000000002</v>
      </c>
      <c r="F1123" s="81">
        <v>125.3</v>
      </c>
      <c r="G1123" s="81">
        <f t="shared" si="93"/>
        <v>986.86279999999999</v>
      </c>
      <c r="H1123" s="82">
        <v>110</v>
      </c>
      <c r="I1123" s="81">
        <f t="shared" si="94"/>
        <v>1085.54908</v>
      </c>
      <c r="J1123" s="82">
        <v>110</v>
      </c>
      <c r="K1123" s="81">
        <f t="shared" si="95"/>
        <v>1187.5906935200001</v>
      </c>
      <c r="L1123" s="82">
        <v>109.4</v>
      </c>
    </row>
    <row r="1124" spans="1:12" ht="50.25" customHeight="1">
      <c r="A1124" s="79" t="s">
        <v>242</v>
      </c>
      <c r="B1124" s="74" t="s">
        <v>1663</v>
      </c>
      <c r="C1124" s="80">
        <v>2413.62</v>
      </c>
      <c r="D1124" s="80">
        <v>189.4</v>
      </c>
      <c r="E1124" s="81">
        <f t="shared" si="92"/>
        <v>3033.9203399999997</v>
      </c>
      <c r="F1124" s="81">
        <v>125.7</v>
      </c>
      <c r="G1124" s="81">
        <f t="shared" si="93"/>
        <v>3294.8374892399997</v>
      </c>
      <c r="H1124" s="82">
        <v>108.6</v>
      </c>
      <c r="I1124" s="81">
        <f t="shared" si="94"/>
        <v>3640.7954256101993</v>
      </c>
      <c r="J1124" s="82">
        <v>110.5</v>
      </c>
      <c r="K1124" s="81">
        <f t="shared" si="95"/>
        <v>3964.8262184895075</v>
      </c>
      <c r="L1124" s="82">
        <v>108.9</v>
      </c>
    </row>
    <row r="1125" spans="1:12" ht="50.25" customHeight="1">
      <c r="A1125" s="79" t="s">
        <v>513</v>
      </c>
      <c r="B1125" s="74" t="s">
        <v>1663</v>
      </c>
      <c r="C1125" s="80">
        <v>5.71</v>
      </c>
      <c r="D1125" s="80">
        <v>2.6</v>
      </c>
      <c r="E1125" s="81">
        <f t="shared" si="92"/>
        <v>7.1375000000000002</v>
      </c>
      <c r="F1125" s="81">
        <v>125</v>
      </c>
      <c r="G1125" s="81">
        <f t="shared" si="93"/>
        <v>7.8512500000000003</v>
      </c>
      <c r="H1125" s="82">
        <v>110</v>
      </c>
      <c r="I1125" s="81">
        <f t="shared" si="94"/>
        <v>8.6756312500000003</v>
      </c>
      <c r="J1125" s="82">
        <v>110.5</v>
      </c>
      <c r="K1125" s="81">
        <f t="shared" si="95"/>
        <v>9.4911405875000021</v>
      </c>
      <c r="L1125" s="82">
        <v>109.4</v>
      </c>
    </row>
    <row r="1126" spans="1:12" ht="33.75" customHeight="1">
      <c r="A1126" s="73" t="s">
        <v>1665</v>
      </c>
      <c r="B1126" s="74" t="s">
        <v>1666</v>
      </c>
      <c r="C1126" s="75">
        <v>4265</v>
      </c>
      <c r="D1126" s="75">
        <v>151.80000000000001</v>
      </c>
      <c r="E1126" s="76">
        <v>5267.2749999999996</v>
      </c>
      <c r="F1126" s="76">
        <v>123.5</v>
      </c>
      <c r="G1126" s="76">
        <v>5778.200675</v>
      </c>
      <c r="H1126" s="78">
        <v>109.7</v>
      </c>
      <c r="I1126" s="76">
        <v>6292.4605350750007</v>
      </c>
      <c r="J1126" s="78">
        <v>108.9</v>
      </c>
      <c r="K1126" s="76">
        <v>6953.1688912578757</v>
      </c>
      <c r="L1126" s="78">
        <v>110.5</v>
      </c>
    </row>
    <row r="1127" spans="1:12" ht="18" customHeight="1">
      <c r="A1127" s="79" t="s">
        <v>810</v>
      </c>
      <c r="B1127" s="74" t="s">
        <v>1666</v>
      </c>
      <c r="C1127" s="80">
        <v>4265</v>
      </c>
      <c r="D1127" s="80">
        <v>151.80000000000001</v>
      </c>
      <c r="E1127" s="81">
        <f t="shared" si="92"/>
        <v>5267.2749999999996</v>
      </c>
      <c r="F1127" s="81">
        <v>123.5</v>
      </c>
      <c r="G1127" s="81">
        <f t="shared" si="93"/>
        <v>5778.200675</v>
      </c>
      <c r="H1127" s="82">
        <v>109.7</v>
      </c>
      <c r="I1127" s="81">
        <f t="shared" si="94"/>
        <v>6292.4605350750007</v>
      </c>
      <c r="J1127" s="82">
        <v>108.9</v>
      </c>
      <c r="K1127" s="81">
        <f t="shared" si="95"/>
        <v>6953.1688912578757</v>
      </c>
      <c r="L1127" s="82">
        <v>110.5</v>
      </c>
    </row>
    <row r="1128" spans="1:12" ht="43.5" customHeight="1">
      <c r="A1128" s="73" t="s">
        <v>1667</v>
      </c>
      <c r="B1128" s="74" t="s">
        <v>1666</v>
      </c>
      <c r="C1128" s="75">
        <v>6953.5300000000007</v>
      </c>
      <c r="D1128" s="75">
        <v>64.3</v>
      </c>
      <c r="E1128" s="76">
        <f>SUM(E1129:E1136)</f>
        <v>8580.3317299999999</v>
      </c>
      <c r="F1128" s="76">
        <f>E1128/C1128*100</f>
        <v>123.39533632557851</v>
      </c>
      <c r="G1128" s="76">
        <f>SUM(G1129:G1136)</f>
        <v>9444.1624176300029</v>
      </c>
      <c r="H1128" s="78">
        <f>G1128/E1128*100</f>
        <v>110.06756748820949</v>
      </c>
      <c r="I1128" s="76">
        <f>SUM(I1129:I1136)</f>
        <v>10402.761104227429</v>
      </c>
      <c r="J1128" s="78">
        <f>I1128/G1128*100</f>
        <v>110.15017154732485</v>
      </c>
      <c r="K1128" s="76">
        <f>SUM(K1129:K1136)</f>
        <v>11319.02220554503</v>
      </c>
      <c r="L1128" s="78">
        <f>K1128/I1128*100</f>
        <v>108.80786449037319</v>
      </c>
    </row>
    <row r="1129" spans="1:12" ht="30" customHeight="1">
      <c r="A1129" s="79" t="s">
        <v>806</v>
      </c>
      <c r="B1129" s="74" t="s">
        <v>1666</v>
      </c>
      <c r="C1129" s="80">
        <v>129</v>
      </c>
      <c r="D1129" s="80">
        <v>27.5</v>
      </c>
      <c r="E1129" s="81">
        <f t="shared" ref="E1129:E1183" si="96">C1129*F1129/100</f>
        <v>161.25</v>
      </c>
      <c r="F1129" s="81">
        <v>125</v>
      </c>
      <c r="G1129" s="81">
        <f t="shared" ref="G1129:G1183" si="97">E1129*H1129/100</f>
        <v>175.11750000000001</v>
      </c>
      <c r="H1129" s="82">
        <v>108.6</v>
      </c>
      <c r="I1129" s="81">
        <f t="shared" ref="I1129:I1183" si="98">G1129*J1129/100</f>
        <v>193.50483750000001</v>
      </c>
      <c r="J1129" s="82">
        <v>110.5</v>
      </c>
      <c r="K1129" s="81">
        <f t="shared" ref="K1129:K1183" si="99">I1129*L1129/100</f>
        <v>210.14625352499999</v>
      </c>
      <c r="L1129" s="82">
        <v>108.6</v>
      </c>
    </row>
    <row r="1130" spans="1:12" ht="18" customHeight="1">
      <c r="A1130" s="79" t="s">
        <v>809</v>
      </c>
      <c r="B1130" s="74" t="s">
        <v>1666</v>
      </c>
      <c r="C1130" s="80">
        <v>1016</v>
      </c>
      <c r="D1130" s="80">
        <v>161</v>
      </c>
      <c r="E1130" s="81">
        <f t="shared" si="96"/>
        <v>1265.9359999999999</v>
      </c>
      <c r="F1130" s="81">
        <v>124.6</v>
      </c>
      <c r="G1130" s="81">
        <f t="shared" si="97"/>
        <v>1384.933984</v>
      </c>
      <c r="H1130" s="82">
        <v>109.4</v>
      </c>
      <c r="I1130" s="81">
        <f t="shared" si="98"/>
        <v>1519.2725804479999</v>
      </c>
      <c r="J1130" s="82">
        <v>109.7</v>
      </c>
      <c r="K1130" s="81">
        <f t="shared" si="99"/>
        <v>1662.0842030101119</v>
      </c>
      <c r="L1130" s="82">
        <v>109.4</v>
      </c>
    </row>
    <row r="1131" spans="1:12" ht="18" customHeight="1">
      <c r="A1131" s="79" t="s">
        <v>807</v>
      </c>
      <c r="B1131" s="74" t="s">
        <v>1666</v>
      </c>
      <c r="C1131" s="80">
        <v>75</v>
      </c>
      <c r="D1131" s="80">
        <v>0</v>
      </c>
      <c r="E1131" s="81">
        <f t="shared" si="96"/>
        <v>92.625</v>
      </c>
      <c r="F1131" s="81">
        <v>123.5</v>
      </c>
      <c r="G1131" s="81">
        <f t="shared" si="97"/>
        <v>101.8875</v>
      </c>
      <c r="H1131" s="82">
        <v>110</v>
      </c>
      <c r="I1131" s="81">
        <f t="shared" si="98"/>
        <v>112.07625</v>
      </c>
      <c r="J1131" s="82">
        <v>110</v>
      </c>
      <c r="K1131" s="81">
        <f t="shared" si="99"/>
        <v>121.490655</v>
      </c>
      <c r="L1131" s="82">
        <v>108.4</v>
      </c>
    </row>
    <row r="1132" spans="1:12" ht="18" customHeight="1">
      <c r="A1132" s="79" t="s">
        <v>805</v>
      </c>
      <c r="B1132" s="74" t="s">
        <v>1666</v>
      </c>
      <c r="C1132" s="80">
        <v>4382.8900000000003</v>
      </c>
      <c r="D1132" s="80">
        <v>132.69999999999999</v>
      </c>
      <c r="E1132" s="81">
        <f t="shared" si="96"/>
        <v>5369.04025</v>
      </c>
      <c r="F1132" s="81">
        <v>122.5</v>
      </c>
      <c r="G1132" s="81">
        <f t="shared" si="97"/>
        <v>5932.78947625</v>
      </c>
      <c r="H1132" s="82">
        <v>110.5</v>
      </c>
      <c r="I1132" s="81">
        <f t="shared" si="98"/>
        <v>6555.7323712562502</v>
      </c>
      <c r="J1132" s="82">
        <v>110.5</v>
      </c>
      <c r="K1132" s="81">
        <f t="shared" si="99"/>
        <v>7112.9696228130315</v>
      </c>
      <c r="L1132" s="82">
        <v>108.5</v>
      </c>
    </row>
    <row r="1133" spans="1:12" ht="30" customHeight="1">
      <c r="A1133" s="79" t="s">
        <v>425</v>
      </c>
      <c r="B1133" s="74" t="s">
        <v>1666</v>
      </c>
      <c r="C1133" s="80">
        <v>726.95</v>
      </c>
      <c r="D1133" s="80">
        <v>98.2</v>
      </c>
      <c r="E1133" s="81">
        <f t="shared" si="96"/>
        <v>916.6839500000001</v>
      </c>
      <c r="F1133" s="81">
        <v>126.1</v>
      </c>
      <c r="G1133" s="81">
        <f t="shared" si="97"/>
        <v>1005.6022931500002</v>
      </c>
      <c r="H1133" s="82">
        <v>109.7</v>
      </c>
      <c r="I1133" s="81">
        <f t="shared" si="98"/>
        <v>1103.1457155855503</v>
      </c>
      <c r="J1133" s="82">
        <v>109.7</v>
      </c>
      <c r="K1133" s="81">
        <f t="shared" si="99"/>
        <v>1212.3571414285198</v>
      </c>
      <c r="L1133" s="82">
        <v>109.9</v>
      </c>
    </row>
    <row r="1134" spans="1:12" ht="18" customHeight="1">
      <c r="A1134" s="79" t="s">
        <v>812</v>
      </c>
      <c r="B1134" s="74" t="s">
        <v>1666</v>
      </c>
      <c r="C1134" s="80">
        <v>17.03</v>
      </c>
      <c r="D1134" s="80">
        <v>32.6</v>
      </c>
      <c r="E1134" s="81">
        <f t="shared" si="96"/>
        <v>21.202350000000003</v>
      </c>
      <c r="F1134" s="81">
        <v>124.5</v>
      </c>
      <c r="G1134" s="81">
        <f t="shared" si="97"/>
        <v>23.089359150000003</v>
      </c>
      <c r="H1134" s="82">
        <v>108.9</v>
      </c>
      <c r="I1134" s="81">
        <f t="shared" si="98"/>
        <v>25.144312114350004</v>
      </c>
      <c r="J1134" s="82">
        <v>108.9</v>
      </c>
      <c r="K1134" s="81">
        <f t="shared" si="99"/>
        <v>27.583310389441955</v>
      </c>
      <c r="L1134" s="82">
        <v>109.7</v>
      </c>
    </row>
    <row r="1135" spans="1:12" ht="30" customHeight="1">
      <c r="A1135" s="79" t="s">
        <v>804</v>
      </c>
      <c r="B1135" s="74" t="s">
        <v>1666</v>
      </c>
      <c r="C1135" s="80">
        <v>374.06</v>
      </c>
      <c r="D1135" s="80">
        <v>144.9</v>
      </c>
      <c r="E1135" s="81">
        <f t="shared" si="96"/>
        <v>461.21598</v>
      </c>
      <c r="F1135" s="81">
        <v>123.3</v>
      </c>
      <c r="G1135" s="81">
        <f t="shared" si="97"/>
        <v>500.88055428000001</v>
      </c>
      <c r="H1135" s="82">
        <v>108.6</v>
      </c>
      <c r="I1135" s="81">
        <f t="shared" si="98"/>
        <v>543.95628194808</v>
      </c>
      <c r="J1135" s="82">
        <v>108.6</v>
      </c>
      <c r="K1135" s="81">
        <f t="shared" si="99"/>
        <v>592.36839104145918</v>
      </c>
      <c r="L1135" s="82">
        <v>108.9</v>
      </c>
    </row>
    <row r="1136" spans="1:12" ht="30" customHeight="1">
      <c r="A1136" s="79" t="s">
        <v>811</v>
      </c>
      <c r="B1136" s="74" t="s">
        <v>1666</v>
      </c>
      <c r="C1136" s="80">
        <v>232.6</v>
      </c>
      <c r="D1136" s="80">
        <v>71.8</v>
      </c>
      <c r="E1136" s="81">
        <f t="shared" si="96"/>
        <v>292.37819999999999</v>
      </c>
      <c r="F1136" s="81">
        <v>125.7</v>
      </c>
      <c r="G1136" s="81">
        <f t="shared" si="97"/>
        <v>319.86175079999998</v>
      </c>
      <c r="H1136" s="82">
        <v>109.4</v>
      </c>
      <c r="I1136" s="81">
        <f t="shared" si="98"/>
        <v>349.92875537519996</v>
      </c>
      <c r="J1136" s="82">
        <v>109.4</v>
      </c>
      <c r="K1136" s="81">
        <f t="shared" si="99"/>
        <v>380.0226283374671</v>
      </c>
      <c r="L1136" s="82">
        <v>108.6</v>
      </c>
    </row>
    <row r="1137" spans="1:12" ht="43.5" customHeight="1">
      <c r="A1137" s="73" t="s">
        <v>1668</v>
      </c>
      <c r="B1137" s="74" t="s">
        <v>1532</v>
      </c>
      <c r="C1137" s="75">
        <v>43394.87</v>
      </c>
      <c r="D1137" s="75">
        <v>141.80000000000001</v>
      </c>
      <c r="E1137" s="76">
        <f>SUM(E1138:E1170)</f>
        <v>54229.383290000005</v>
      </c>
      <c r="F1137" s="76">
        <f>E1137/C1137*100</f>
        <v>124.96726753646226</v>
      </c>
      <c r="G1137" s="76">
        <f>SUM(G1138:G1170)</f>
        <v>59366.520181379994</v>
      </c>
      <c r="H1137" s="78">
        <f>G1137/E1137*100</f>
        <v>109.47297678807881</v>
      </c>
      <c r="I1137" s="76">
        <f>SUM(I1138:I1170)</f>
        <v>65103.49049151146</v>
      </c>
      <c r="J1137" s="78">
        <f>I1137/G1137*100</f>
        <v>109.66364592804756</v>
      </c>
      <c r="K1137" s="76">
        <f>SUM(K1138:K1170)</f>
        <v>71162.975221721426</v>
      </c>
      <c r="L1137" s="78">
        <f>K1137/I1137*100</f>
        <v>109.30746521340515</v>
      </c>
    </row>
    <row r="1138" spans="1:12" ht="30" customHeight="1">
      <c r="A1138" s="79" t="s">
        <v>566</v>
      </c>
      <c r="B1138" s="74" t="s">
        <v>1532</v>
      </c>
      <c r="C1138" s="80">
        <v>1096.3</v>
      </c>
      <c r="D1138" s="80">
        <v>120.4</v>
      </c>
      <c r="E1138" s="81">
        <f t="shared" si="96"/>
        <v>1378.0491</v>
      </c>
      <c r="F1138" s="81">
        <v>125.7</v>
      </c>
      <c r="G1138" s="81">
        <f t="shared" si="97"/>
        <v>1496.5613225999998</v>
      </c>
      <c r="H1138" s="82">
        <v>108.6</v>
      </c>
      <c r="I1138" s="81">
        <f t="shared" si="98"/>
        <v>1653.7002614729997</v>
      </c>
      <c r="J1138" s="82">
        <v>110.5</v>
      </c>
      <c r="K1138" s="81">
        <f t="shared" si="99"/>
        <v>1800.8795847440967</v>
      </c>
      <c r="L1138" s="82">
        <v>108.9</v>
      </c>
    </row>
    <row r="1139" spans="1:12" ht="29.25" customHeight="1">
      <c r="A1139" s="79" t="s">
        <v>658</v>
      </c>
      <c r="B1139" s="74" t="s">
        <v>1532</v>
      </c>
      <c r="C1139" s="80">
        <v>2399.4</v>
      </c>
      <c r="D1139" s="80">
        <v>153.19999999999999</v>
      </c>
      <c r="E1139" s="81">
        <f t="shared" si="96"/>
        <v>3006.4482000000003</v>
      </c>
      <c r="F1139" s="81">
        <v>125.3</v>
      </c>
      <c r="G1139" s="81">
        <f t="shared" si="97"/>
        <v>3289.0543308000006</v>
      </c>
      <c r="H1139" s="82">
        <v>109.4</v>
      </c>
      <c r="I1139" s="81">
        <f t="shared" si="98"/>
        <v>3617.9597638800005</v>
      </c>
      <c r="J1139" s="82">
        <v>110</v>
      </c>
      <c r="K1139" s="81">
        <f t="shared" si="99"/>
        <v>3929.1043035736802</v>
      </c>
      <c r="L1139" s="82">
        <v>108.6</v>
      </c>
    </row>
    <row r="1140" spans="1:12" ht="30" customHeight="1">
      <c r="A1140" s="79" t="s">
        <v>610</v>
      </c>
      <c r="B1140" s="74" t="s">
        <v>1532</v>
      </c>
      <c r="C1140" s="80">
        <v>742.4</v>
      </c>
      <c r="D1140" s="80">
        <v>154.5</v>
      </c>
      <c r="E1140" s="81">
        <f t="shared" si="96"/>
        <v>928</v>
      </c>
      <c r="F1140" s="81">
        <v>125</v>
      </c>
      <c r="G1140" s="81">
        <f t="shared" si="97"/>
        <v>1020.8</v>
      </c>
      <c r="H1140" s="82">
        <v>110</v>
      </c>
      <c r="I1140" s="81">
        <f t="shared" si="98"/>
        <v>1127.9839999999999</v>
      </c>
      <c r="J1140" s="82">
        <v>110.5</v>
      </c>
      <c r="K1140" s="81">
        <f t="shared" si="99"/>
        <v>1234.014496</v>
      </c>
      <c r="L1140" s="82">
        <v>109.4</v>
      </c>
    </row>
    <row r="1141" spans="1:12" ht="18" customHeight="1">
      <c r="A1141" s="79" t="s">
        <v>657</v>
      </c>
      <c r="B1141" s="74" t="s">
        <v>1532</v>
      </c>
      <c r="C1141" s="80">
        <v>4343.2</v>
      </c>
      <c r="D1141" s="80">
        <v>110.6</v>
      </c>
      <c r="E1141" s="81">
        <f t="shared" si="96"/>
        <v>5411.6271999999999</v>
      </c>
      <c r="F1141" s="81">
        <v>124.6</v>
      </c>
      <c r="G1141" s="81">
        <f t="shared" si="97"/>
        <v>5979.8480559999998</v>
      </c>
      <c r="H1141" s="82">
        <v>110.5</v>
      </c>
      <c r="I1141" s="81">
        <f t="shared" si="98"/>
        <v>6559.893317432</v>
      </c>
      <c r="J1141" s="82">
        <v>109.7</v>
      </c>
      <c r="K1141" s="81">
        <f t="shared" si="99"/>
        <v>7215.8826491751997</v>
      </c>
      <c r="L1141" s="82">
        <v>110</v>
      </c>
    </row>
    <row r="1142" spans="1:12" ht="18" customHeight="1">
      <c r="A1142" s="79" t="s">
        <v>653</v>
      </c>
      <c r="B1142" s="74" t="s">
        <v>1532</v>
      </c>
      <c r="C1142" s="80">
        <v>739.1</v>
      </c>
      <c r="D1142" s="80">
        <v>108.4</v>
      </c>
      <c r="E1142" s="81">
        <f t="shared" si="96"/>
        <v>912.78850000000011</v>
      </c>
      <c r="F1142" s="81">
        <v>123.5</v>
      </c>
      <c r="G1142" s="81">
        <f t="shared" si="97"/>
        <v>1001.3289845</v>
      </c>
      <c r="H1142" s="82">
        <v>109.7</v>
      </c>
      <c r="I1142" s="81">
        <f t="shared" si="98"/>
        <v>1090.4472641205</v>
      </c>
      <c r="J1142" s="82">
        <v>108.9</v>
      </c>
      <c r="K1142" s="81">
        <f t="shared" si="99"/>
        <v>1204.9442268531525</v>
      </c>
      <c r="L1142" s="82">
        <v>110.5</v>
      </c>
    </row>
    <row r="1143" spans="1:12" ht="18" customHeight="1">
      <c r="A1143" s="79" t="s">
        <v>636</v>
      </c>
      <c r="B1143" s="74" t="s">
        <v>1532</v>
      </c>
      <c r="C1143" s="80">
        <v>1000.9</v>
      </c>
      <c r="D1143" s="80">
        <v>168.1</v>
      </c>
      <c r="E1143" s="81">
        <f t="shared" si="96"/>
        <v>1226.1025</v>
      </c>
      <c r="F1143" s="81">
        <v>122.5</v>
      </c>
      <c r="G1143" s="81">
        <f t="shared" si="97"/>
        <v>1335.2256225000001</v>
      </c>
      <c r="H1143" s="82">
        <v>108.9</v>
      </c>
      <c r="I1143" s="81">
        <f t="shared" si="98"/>
        <v>1450.0550260350001</v>
      </c>
      <c r="J1143" s="82">
        <v>108.6</v>
      </c>
      <c r="K1143" s="81">
        <f t="shared" si="99"/>
        <v>1590.7103635603953</v>
      </c>
      <c r="L1143" s="82">
        <v>109.7</v>
      </c>
    </row>
    <row r="1144" spans="1:12" ht="18" customHeight="1">
      <c r="A1144" s="79" t="s">
        <v>668</v>
      </c>
      <c r="B1144" s="74" t="s">
        <v>1532</v>
      </c>
      <c r="C1144" s="80">
        <v>3025.7</v>
      </c>
      <c r="D1144" s="80">
        <v>155.4</v>
      </c>
      <c r="E1144" s="81">
        <f t="shared" si="96"/>
        <v>3815.4076999999997</v>
      </c>
      <c r="F1144" s="81">
        <v>126.1</v>
      </c>
      <c r="G1144" s="81">
        <f t="shared" si="97"/>
        <v>4143.5327621999995</v>
      </c>
      <c r="H1144" s="82">
        <v>108.6</v>
      </c>
      <c r="I1144" s="81">
        <f t="shared" si="98"/>
        <v>4533.0248418468</v>
      </c>
      <c r="J1144" s="82">
        <v>109.4</v>
      </c>
      <c r="K1144" s="81">
        <f t="shared" si="99"/>
        <v>4936.4640527711654</v>
      </c>
      <c r="L1144" s="82">
        <v>108.9</v>
      </c>
    </row>
    <row r="1145" spans="1:12" ht="30" customHeight="1">
      <c r="A1145" s="79" t="s">
        <v>660</v>
      </c>
      <c r="B1145" s="74" t="s">
        <v>1532</v>
      </c>
      <c r="C1145" s="80">
        <v>351</v>
      </c>
      <c r="D1145" s="80">
        <v>113.3</v>
      </c>
      <c r="E1145" s="81">
        <f t="shared" si="96"/>
        <v>438.75</v>
      </c>
      <c r="F1145" s="81">
        <v>125</v>
      </c>
      <c r="G1145" s="81">
        <f t="shared" si="97"/>
        <v>476.48250000000002</v>
      </c>
      <c r="H1145" s="82">
        <v>108.6</v>
      </c>
      <c r="I1145" s="81">
        <f t="shared" si="98"/>
        <v>526.51316250000002</v>
      </c>
      <c r="J1145" s="82">
        <v>110.5</v>
      </c>
      <c r="K1145" s="81">
        <f t="shared" si="99"/>
        <v>571.79329447500004</v>
      </c>
      <c r="L1145" s="82">
        <v>108.6</v>
      </c>
    </row>
    <row r="1146" spans="1:12" ht="18" customHeight="1">
      <c r="A1146" s="79" t="s">
        <v>670</v>
      </c>
      <c r="B1146" s="74" t="s">
        <v>1532</v>
      </c>
      <c r="C1146" s="80">
        <v>325.5</v>
      </c>
      <c r="D1146" s="80">
        <v>62.8</v>
      </c>
      <c r="E1146" s="81">
        <f t="shared" si="96"/>
        <v>405.57299999999998</v>
      </c>
      <c r="F1146" s="81">
        <v>124.6</v>
      </c>
      <c r="G1146" s="81">
        <f t="shared" si="97"/>
        <v>443.69686199999995</v>
      </c>
      <c r="H1146" s="82">
        <v>109.4</v>
      </c>
      <c r="I1146" s="81">
        <f t="shared" si="98"/>
        <v>486.73545761399998</v>
      </c>
      <c r="J1146" s="82">
        <v>109.7</v>
      </c>
      <c r="K1146" s="81">
        <f t="shared" si="99"/>
        <v>532.48859062971599</v>
      </c>
      <c r="L1146" s="82">
        <v>109.4</v>
      </c>
    </row>
    <row r="1147" spans="1:12" ht="18" customHeight="1">
      <c r="A1147" s="79" t="s">
        <v>664</v>
      </c>
      <c r="B1147" s="74" t="s">
        <v>1532</v>
      </c>
      <c r="C1147" s="80">
        <v>177.4</v>
      </c>
      <c r="D1147" s="80">
        <v>0</v>
      </c>
      <c r="E1147" s="81">
        <f t="shared" si="96"/>
        <v>219.08900000000003</v>
      </c>
      <c r="F1147" s="81">
        <v>123.5</v>
      </c>
      <c r="G1147" s="81">
        <f t="shared" si="97"/>
        <v>240.99790000000004</v>
      </c>
      <c r="H1147" s="82">
        <v>110</v>
      </c>
      <c r="I1147" s="81">
        <f t="shared" si="98"/>
        <v>265.09769000000006</v>
      </c>
      <c r="J1147" s="82">
        <v>110</v>
      </c>
      <c r="K1147" s="81">
        <f t="shared" si="99"/>
        <v>287.3658959600001</v>
      </c>
      <c r="L1147" s="82">
        <v>108.4</v>
      </c>
    </row>
    <row r="1148" spans="1:12" ht="18" customHeight="1">
      <c r="A1148" s="79" t="s">
        <v>646</v>
      </c>
      <c r="B1148" s="74" t="s">
        <v>1532</v>
      </c>
      <c r="C1148" s="80">
        <v>649</v>
      </c>
      <c r="D1148" s="80">
        <v>123.4</v>
      </c>
      <c r="E1148" s="81">
        <f t="shared" si="96"/>
        <v>795.02499999999998</v>
      </c>
      <c r="F1148" s="81">
        <v>122.5</v>
      </c>
      <c r="G1148" s="81">
        <f t="shared" si="97"/>
        <v>878.50262499999997</v>
      </c>
      <c r="H1148" s="82">
        <v>110.5</v>
      </c>
      <c r="I1148" s="81">
        <f t="shared" si="98"/>
        <v>970.74540062499989</v>
      </c>
      <c r="J1148" s="82">
        <v>110.5</v>
      </c>
      <c r="K1148" s="81">
        <f t="shared" si="99"/>
        <v>1053.258759678125</v>
      </c>
      <c r="L1148" s="82">
        <v>108.5</v>
      </c>
    </row>
    <row r="1149" spans="1:12" ht="18" customHeight="1">
      <c r="A1149" s="79" t="s">
        <v>285</v>
      </c>
      <c r="B1149" s="74" t="s">
        <v>1532</v>
      </c>
      <c r="C1149" s="80">
        <v>2075</v>
      </c>
      <c r="D1149" s="80">
        <v>199.7</v>
      </c>
      <c r="E1149" s="81">
        <f t="shared" si="96"/>
        <v>2616.5749999999998</v>
      </c>
      <c r="F1149" s="81">
        <v>126.1</v>
      </c>
      <c r="G1149" s="81">
        <f t="shared" si="97"/>
        <v>2870.3827749999996</v>
      </c>
      <c r="H1149" s="82">
        <v>109.7</v>
      </c>
      <c r="I1149" s="81">
        <f t="shared" si="98"/>
        <v>3148.8099041749997</v>
      </c>
      <c r="J1149" s="82">
        <v>109.7</v>
      </c>
      <c r="K1149" s="81">
        <f t="shared" si="99"/>
        <v>3460.5420846883248</v>
      </c>
      <c r="L1149" s="82">
        <v>109.9</v>
      </c>
    </row>
    <row r="1150" spans="1:12" ht="30" customHeight="1">
      <c r="A1150" s="79" t="s">
        <v>606</v>
      </c>
      <c r="B1150" s="74" t="s">
        <v>1532</v>
      </c>
      <c r="C1150" s="80">
        <v>2674</v>
      </c>
      <c r="D1150" s="80">
        <v>125.8</v>
      </c>
      <c r="E1150" s="81">
        <f t="shared" si="96"/>
        <v>3329.13</v>
      </c>
      <c r="F1150" s="81">
        <v>124.5</v>
      </c>
      <c r="G1150" s="81">
        <f t="shared" si="97"/>
        <v>3625.4225700000006</v>
      </c>
      <c r="H1150" s="82">
        <v>108.9</v>
      </c>
      <c r="I1150" s="81">
        <f t="shared" si="98"/>
        <v>3948.0851787300007</v>
      </c>
      <c r="J1150" s="82">
        <v>108.9</v>
      </c>
      <c r="K1150" s="81">
        <f t="shared" si="99"/>
        <v>4331.0494410668107</v>
      </c>
      <c r="L1150" s="82">
        <v>109.7</v>
      </c>
    </row>
    <row r="1151" spans="1:12" ht="18" customHeight="1">
      <c r="A1151" s="79" t="s">
        <v>652</v>
      </c>
      <c r="B1151" s="74" t="s">
        <v>1532</v>
      </c>
      <c r="C1151" s="80">
        <v>1615.8</v>
      </c>
      <c r="D1151" s="80">
        <v>146.80000000000001</v>
      </c>
      <c r="E1151" s="81">
        <f t="shared" si="96"/>
        <v>2031.0606</v>
      </c>
      <c r="F1151" s="81">
        <v>125.7</v>
      </c>
      <c r="G1151" s="81">
        <f t="shared" si="97"/>
        <v>2221.9802964</v>
      </c>
      <c r="H1151" s="82">
        <v>109.4</v>
      </c>
      <c r="I1151" s="81">
        <f t="shared" si="98"/>
        <v>2430.8464442616005</v>
      </c>
      <c r="J1151" s="82">
        <v>109.4</v>
      </c>
      <c r="K1151" s="81">
        <f t="shared" si="99"/>
        <v>2639.8992384680978</v>
      </c>
      <c r="L1151" s="82">
        <v>108.6</v>
      </c>
    </row>
    <row r="1152" spans="1:12" ht="18" customHeight="1">
      <c r="A1152" s="79" t="s">
        <v>483</v>
      </c>
      <c r="B1152" s="74" t="s">
        <v>1532</v>
      </c>
      <c r="C1152" s="80">
        <v>617.4</v>
      </c>
      <c r="D1152" s="80">
        <v>0</v>
      </c>
      <c r="E1152" s="81">
        <f t="shared" si="96"/>
        <v>776.07179999999994</v>
      </c>
      <c r="F1152" s="81">
        <v>125.7</v>
      </c>
      <c r="G1152" s="81">
        <f t="shared" si="97"/>
        <v>842.81397479999987</v>
      </c>
      <c r="H1152" s="82">
        <v>108.6</v>
      </c>
      <c r="I1152" s="81">
        <f t="shared" si="98"/>
        <v>931.30944215399984</v>
      </c>
      <c r="J1152" s="82">
        <v>110.5</v>
      </c>
      <c r="K1152" s="81">
        <f t="shared" si="99"/>
        <v>1014.195982505706</v>
      </c>
      <c r="L1152" s="82">
        <v>108.9</v>
      </c>
    </row>
    <row r="1153" spans="1:12" ht="30" customHeight="1">
      <c r="A1153" s="79" t="s">
        <v>628</v>
      </c>
      <c r="B1153" s="74" t="s">
        <v>1532</v>
      </c>
      <c r="C1153" s="80">
        <v>2053.2399999999998</v>
      </c>
      <c r="D1153" s="80">
        <v>140.19999999999999</v>
      </c>
      <c r="E1153" s="81">
        <f t="shared" si="96"/>
        <v>2572.7097199999998</v>
      </c>
      <c r="F1153" s="81">
        <v>125.3</v>
      </c>
      <c r="G1153" s="81">
        <f t="shared" si="97"/>
        <v>2814.5444336799997</v>
      </c>
      <c r="H1153" s="82">
        <v>109.4</v>
      </c>
      <c r="I1153" s="81">
        <f t="shared" si="98"/>
        <v>3095.9988770479995</v>
      </c>
      <c r="J1153" s="82">
        <v>110</v>
      </c>
      <c r="K1153" s="81">
        <f t="shared" si="99"/>
        <v>3362.2547804741271</v>
      </c>
      <c r="L1153" s="82">
        <v>108.6</v>
      </c>
    </row>
    <row r="1154" spans="1:12" ht="18" customHeight="1">
      <c r="A1154" s="79" t="s">
        <v>659</v>
      </c>
      <c r="B1154" s="74" t="s">
        <v>1532</v>
      </c>
      <c r="C1154" s="80">
        <v>2.62</v>
      </c>
      <c r="D1154" s="80">
        <v>146.4</v>
      </c>
      <c r="E1154" s="81">
        <f t="shared" si="96"/>
        <v>3.2749999999999999</v>
      </c>
      <c r="F1154" s="81">
        <v>125</v>
      </c>
      <c r="G1154" s="81">
        <f t="shared" si="97"/>
        <v>3.6025</v>
      </c>
      <c r="H1154" s="82">
        <v>110</v>
      </c>
      <c r="I1154" s="81">
        <f t="shared" si="98"/>
        <v>3.9807625</v>
      </c>
      <c r="J1154" s="82">
        <v>110.5</v>
      </c>
      <c r="K1154" s="81">
        <f t="shared" si="99"/>
        <v>4.3549541750000005</v>
      </c>
      <c r="L1154" s="82">
        <v>109.4</v>
      </c>
    </row>
    <row r="1155" spans="1:12" ht="29.25" customHeight="1">
      <c r="A1155" s="79" t="s">
        <v>565</v>
      </c>
      <c r="B1155" s="74" t="s">
        <v>1532</v>
      </c>
      <c r="C1155" s="80">
        <v>1780.6</v>
      </c>
      <c r="D1155" s="80">
        <v>164.4</v>
      </c>
      <c r="E1155" s="81">
        <f t="shared" si="96"/>
        <v>2218.6275999999998</v>
      </c>
      <c r="F1155" s="81">
        <v>124.6</v>
      </c>
      <c r="G1155" s="81">
        <f t="shared" si="97"/>
        <v>2451.5834979999995</v>
      </c>
      <c r="H1155" s="82">
        <v>110.5</v>
      </c>
      <c r="I1155" s="81">
        <f t="shared" si="98"/>
        <v>2689.3870973059993</v>
      </c>
      <c r="J1155" s="82">
        <v>109.7</v>
      </c>
      <c r="K1155" s="81">
        <f t="shared" si="99"/>
        <v>2958.3258070365991</v>
      </c>
      <c r="L1155" s="82">
        <v>110</v>
      </c>
    </row>
    <row r="1156" spans="1:12" ht="18" customHeight="1">
      <c r="A1156" s="79" t="s">
        <v>621</v>
      </c>
      <c r="B1156" s="74" t="s">
        <v>1532</v>
      </c>
      <c r="C1156" s="80">
        <v>668.7</v>
      </c>
      <c r="D1156" s="80">
        <v>0</v>
      </c>
      <c r="E1156" s="81">
        <f t="shared" si="96"/>
        <v>825.84450000000015</v>
      </c>
      <c r="F1156" s="81">
        <v>123.5</v>
      </c>
      <c r="G1156" s="81">
        <f t="shared" si="97"/>
        <v>905.95141650000016</v>
      </c>
      <c r="H1156" s="82">
        <v>109.7</v>
      </c>
      <c r="I1156" s="81">
        <f t="shared" si="98"/>
        <v>986.58109256850014</v>
      </c>
      <c r="J1156" s="82">
        <v>108.9</v>
      </c>
      <c r="K1156" s="81">
        <f t="shared" si="99"/>
        <v>1090.1721072881926</v>
      </c>
      <c r="L1156" s="82">
        <v>110.5</v>
      </c>
    </row>
    <row r="1157" spans="1:12" ht="30" customHeight="1">
      <c r="A1157" s="79" t="s">
        <v>638</v>
      </c>
      <c r="B1157" s="74" t="s">
        <v>1532</v>
      </c>
      <c r="C1157" s="80">
        <v>1111.9000000000001</v>
      </c>
      <c r="D1157" s="80">
        <v>326</v>
      </c>
      <c r="E1157" s="81">
        <f t="shared" si="96"/>
        <v>1362.0775000000001</v>
      </c>
      <c r="F1157" s="81">
        <v>122.5</v>
      </c>
      <c r="G1157" s="81">
        <f t="shared" si="97"/>
        <v>1483.3023975000001</v>
      </c>
      <c r="H1157" s="82">
        <v>108.9</v>
      </c>
      <c r="I1157" s="81">
        <f t="shared" si="98"/>
        <v>1610.866403685</v>
      </c>
      <c r="J1157" s="82">
        <v>108.6</v>
      </c>
      <c r="K1157" s="81">
        <f t="shared" si="99"/>
        <v>1767.1204448424451</v>
      </c>
      <c r="L1157" s="82">
        <v>109.7</v>
      </c>
    </row>
    <row r="1158" spans="1:12" ht="30" customHeight="1">
      <c r="A1158" s="79" t="s">
        <v>647</v>
      </c>
      <c r="B1158" s="74" t="s">
        <v>1532</v>
      </c>
      <c r="C1158" s="80">
        <v>902.1</v>
      </c>
      <c r="D1158" s="80">
        <v>152.9</v>
      </c>
      <c r="E1158" s="81">
        <f t="shared" si="96"/>
        <v>1137.5481</v>
      </c>
      <c r="F1158" s="81">
        <v>126.1</v>
      </c>
      <c r="G1158" s="81">
        <f t="shared" si="97"/>
        <v>1235.3772365999998</v>
      </c>
      <c r="H1158" s="82">
        <v>108.6</v>
      </c>
      <c r="I1158" s="81">
        <f t="shared" si="98"/>
        <v>1351.5026968403999</v>
      </c>
      <c r="J1158" s="82">
        <v>109.4</v>
      </c>
      <c r="K1158" s="81">
        <f t="shared" si="99"/>
        <v>1471.7864368591954</v>
      </c>
      <c r="L1158" s="82">
        <v>108.9</v>
      </c>
    </row>
    <row r="1159" spans="1:12" ht="18" customHeight="1">
      <c r="A1159" s="79" t="s">
        <v>605</v>
      </c>
      <c r="B1159" s="74" t="s">
        <v>1532</v>
      </c>
      <c r="C1159" s="80">
        <v>1016.5</v>
      </c>
      <c r="D1159" s="80">
        <v>148.5</v>
      </c>
      <c r="E1159" s="81">
        <f t="shared" si="96"/>
        <v>1270.625</v>
      </c>
      <c r="F1159" s="81">
        <v>125</v>
      </c>
      <c r="G1159" s="81">
        <f t="shared" si="97"/>
        <v>1379.8987500000001</v>
      </c>
      <c r="H1159" s="82">
        <v>108.6</v>
      </c>
      <c r="I1159" s="81">
        <f t="shared" si="98"/>
        <v>1524.7881187500002</v>
      </c>
      <c r="J1159" s="82">
        <v>110.5</v>
      </c>
      <c r="K1159" s="81">
        <f t="shared" si="99"/>
        <v>1655.9198969625002</v>
      </c>
      <c r="L1159" s="82">
        <v>108.6</v>
      </c>
    </row>
    <row r="1160" spans="1:12" ht="18" customHeight="1">
      <c r="A1160" s="79" t="s">
        <v>642</v>
      </c>
      <c r="B1160" s="74" t="s">
        <v>1532</v>
      </c>
      <c r="C1160" s="80">
        <v>309</v>
      </c>
      <c r="D1160" s="80">
        <v>84.7</v>
      </c>
      <c r="E1160" s="81">
        <f t="shared" si="96"/>
        <v>385.01400000000001</v>
      </c>
      <c r="F1160" s="81">
        <v>124.6</v>
      </c>
      <c r="G1160" s="81">
        <f t="shared" si="97"/>
        <v>421.20531600000004</v>
      </c>
      <c r="H1160" s="82">
        <v>109.4</v>
      </c>
      <c r="I1160" s="81">
        <f t="shared" si="98"/>
        <v>462.06223165200004</v>
      </c>
      <c r="J1160" s="82">
        <v>109.7</v>
      </c>
      <c r="K1160" s="81">
        <f t="shared" si="99"/>
        <v>505.49608142728806</v>
      </c>
      <c r="L1160" s="82">
        <v>109.4</v>
      </c>
    </row>
    <row r="1161" spans="1:12" ht="30" customHeight="1">
      <c r="A1161" s="79" t="s">
        <v>343</v>
      </c>
      <c r="B1161" s="74" t="s">
        <v>1532</v>
      </c>
      <c r="C1161" s="80">
        <v>915.9</v>
      </c>
      <c r="D1161" s="80">
        <v>146.5</v>
      </c>
      <c r="E1161" s="81">
        <f t="shared" si="96"/>
        <v>1131.1364999999998</v>
      </c>
      <c r="F1161" s="81">
        <v>123.5</v>
      </c>
      <c r="G1161" s="81">
        <f t="shared" si="97"/>
        <v>1244.2501499999998</v>
      </c>
      <c r="H1161" s="82">
        <v>110</v>
      </c>
      <c r="I1161" s="81">
        <f t="shared" si="98"/>
        <v>1368.6751649999997</v>
      </c>
      <c r="J1161" s="82">
        <v>110</v>
      </c>
      <c r="K1161" s="81">
        <f t="shared" si="99"/>
        <v>1483.6438788599999</v>
      </c>
      <c r="L1161" s="82">
        <v>108.4</v>
      </c>
    </row>
    <row r="1162" spans="1:12" ht="18" customHeight="1">
      <c r="A1162" s="79" t="s">
        <v>370</v>
      </c>
      <c r="B1162" s="74" t="s">
        <v>1532</v>
      </c>
      <c r="C1162" s="80">
        <v>349</v>
      </c>
      <c r="D1162" s="80">
        <v>195.5</v>
      </c>
      <c r="E1162" s="81">
        <f t="shared" si="96"/>
        <v>427.52499999999998</v>
      </c>
      <c r="F1162" s="81">
        <v>122.5</v>
      </c>
      <c r="G1162" s="81">
        <f t="shared" si="97"/>
        <v>472.41512499999999</v>
      </c>
      <c r="H1162" s="82">
        <v>110.5</v>
      </c>
      <c r="I1162" s="81">
        <f t="shared" si="98"/>
        <v>522.01871312499998</v>
      </c>
      <c r="J1162" s="82">
        <v>110.5</v>
      </c>
      <c r="K1162" s="81">
        <f t="shared" si="99"/>
        <v>566.39030374062497</v>
      </c>
      <c r="L1162" s="82">
        <v>108.5</v>
      </c>
    </row>
    <row r="1163" spans="1:12" ht="30" customHeight="1">
      <c r="A1163" s="79" t="s">
        <v>625</v>
      </c>
      <c r="B1163" s="74" t="s">
        <v>1532</v>
      </c>
      <c r="C1163" s="80">
        <v>2091.8000000000002</v>
      </c>
      <c r="D1163" s="80">
        <v>152.19999999999999</v>
      </c>
      <c r="E1163" s="81">
        <f t="shared" si="96"/>
        <v>2637.7598000000003</v>
      </c>
      <c r="F1163" s="81">
        <v>126.1</v>
      </c>
      <c r="G1163" s="81">
        <f t="shared" si="97"/>
        <v>2893.6225006000004</v>
      </c>
      <c r="H1163" s="82">
        <v>109.7</v>
      </c>
      <c r="I1163" s="81">
        <f t="shared" si="98"/>
        <v>3174.3038831582007</v>
      </c>
      <c r="J1163" s="82">
        <v>109.7</v>
      </c>
      <c r="K1163" s="81">
        <f t="shared" si="99"/>
        <v>3488.5599675908625</v>
      </c>
      <c r="L1163" s="82">
        <v>109.9</v>
      </c>
    </row>
    <row r="1164" spans="1:12" ht="18" customHeight="1">
      <c r="A1164" s="79" t="s">
        <v>597</v>
      </c>
      <c r="B1164" s="74" t="s">
        <v>1532</v>
      </c>
      <c r="C1164" s="80">
        <v>2147</v>
      </c>
      <c r="D1164" s="80">
        <v>174.4</v>
      </c>
      <c r="E1164" s="81">
        <f t="shared" si="96"/>
        <v>2673.0149999999999</v>
      </c>
      <c r="F1164" s="81">
        <v>124.5</v>
      </c>
      <c r="G1164" s="81">
        <f t="shared" si="97"/>
        <v>2910.9133350000002</v>
      </c>
      <c r="H1164" s="82">
        <v>108.9</v>
      </c>
      <c r="I1164" s="81">
        <f t="shared" si="98"/>
        <v>3169.9846218150005</v>
      </c>
      <c r="J1164" s="82">
        <v>108.9</v>
      </c>
      <c r="K1164" s="81">
        <f t="shared" si="99"/>
        <v>3477.4731301310558</v>
      </c>
      <c r="L1164" s="82">
        <v>109.7</v>
      </c>
    </row>
    <row r="1165" spans="1:12" ht="29.25" customHeight="1">
      <c r="A1165" s="79" t="s">
        <v>655</v>
      </c>
      <c r="B1165" s="74" t="s">
        <v>1532</v>
      </c>
      <c r="C1165" s="80">
        <v>2254.08</v>
      </c>
      <c r="D1165" s="80">
        <v>131.30000000000001</v>
      </c>
      <c r="E1165" s="81">
        <f t="shared" si="96"/>
        <v>2833.3785599999997</v>
      </c>
      <c r="F1165" s="81">
        <v>125.7</v>
      </c>
      <c r="G1165" s="81">
        <f t="shared" si="97"/>
        <v>3099.71614464</v>
      </c>
      <c r="H1165" s="82">
        <v>109.4</v>
      </c>
      <c r="I1165" s="81">
        <f t="shared" si="98"/>
        <v>3391.0894622361602</v>
      </c>
      <c r="J1165" s="82">
        <v>109.4</v>
      </c>
      <c r="K1165" s="81">
        <f t="shared" si="99"/>
        <v>3682.7231559884699</v>
      </c>
      <c r="L1165" s="82">
        <v>108.6</v>
      </c>
    </row>
    <row r="1166" spans="1:12" ht="30" customHeight="1">
      <c r="A1166" s="79" t="s">
        <v>603</v>
      </c>
      <c r="B1166" s="74" t="s">
        <v>1532</v>
      </c>
      <c r="C1166" s="80">
        <v>1140.5</v>
      </c>
      <c r="D1166" s="80">
        <v>201.2</v>
      </c>
      <c r="E1166" s="81">
        <f t="shared" si="96"/>
        <v>1429.0464999999999</v>
      </c>
      <c r="F1166" s="81">
        <v>125.3</v>
      </c>
      <c r="G1166" s="81">
        <f t="shared" si="97"/>
        <v>1571.9511499999999</v>
      </c>
      <c r="H1166" s="82">
        <v>110</v>
      </c>
      <c r="I1166" s="81">
        <f t="shared" si="98"/>
        <v>1729.1462649999999</v>
      </c>
      <c r="J1166" s="82">
        <v>110</v>
      </c>
      <c r="K1166" s="81">
        <f t="shared" si="99"/>
        <v>1891.6860139099999</v>
      </c>
      <c r="L1166" s="82">
        <v>109.4</v>
      </c>
    </row>
    <row r="1167" spans="1:12" ht="30" customHeight="1">
      <c r="A1167" s="79" t="s">
        <v>649</v>
      </c>
      <c r="B1167" s="74" t="s">
        <v>1532</v>
      </c>
      <c r="C1167" s="80">
        <v>1329.63</v>
      </c>
      <c r="D1167" s="80">
        <v>110.7</v>
      </c>
      <c r="E1167" s="81">
        <f t="shared" si="96"/>
        <v>1671.34491</v>
      </c>
      <c r="F1167" s="81">
        <v>125.7</v>
      </c>
      <c r="G1167" s="81">
        <f t="shared" si="97"/>
        <v>1815.0805722600001</v>
      </c>
      <c r="H1167" s="82">
        <v>108.6</v>
      </c>
      <c r="I1167" s="81">
        <f t="shared" si="98"/>
        <v>2005.6640323473</v>
      </c>
      <c r="J1167" s="82">
        <v>110.5</v>
      </c>
      <c r="K1167" s="81">
        <f t="shared" si="99"/>
        <v>2184.1681312262099</v>
      </c>
      <c r="L1167" s="82">
        <v>108.9</v>
      </c>
    </row>
    <row r="1168" spans="1:12" ht="18" customHeight="1">
      <c r="A1168" s="79" t="s">
        <v>381</v>
      </c>
      <c r="B1168" s="74" t="s">
        <v>1532</v>
      </c>
      <c r="C1168" s="80">
        <v>1216.4000000000001</v>
      </c>
      <c r="D1168" s="80">
        <v>121.9</v>
      </c>
      <c r="E1168" s="81">
        <f t="shared" si="96"/>
        <v>1524.1492000000001</v>
      </c>
      <c r="F1168" s="81">
        <v>125.3</v>
      </c>
      <c r="G1168" s="81">
        <f t="shared" si="97"/>
        <v>1667.4192248000002</v>
      </c>
      <c r="H1168" s="82">
        <v>109.4</v>
      </c>
      <c r="I1168" s="81">
        <f t="shared" si="98"/>
        <v>1834.1611472800003</v>
      </c>
      <c r="J1168" s="82">
        <v>110</v>
      </c>
      <c r="K1168" s="81">
        <f t="shared" si="99"/>
        <v>1991.8990059460803</v>
      </c>
      <c r="L1168" s="82">
        <v>108.6</v>
      </c>
    </row>
    <row r="1169" spans="1:12" ht="18" customHeight="1">
      <c r="A1169" s="79" t="s">
        <v>645</v>
      </c>
      <c r="B1169" s="74" t="s">
        <v>1532</v>
      </c>
      <c r="C1169" s="80">
        <v>863.5</v>
      </c>
      <c r="D1169" s="80">
        <v>213.5</v>
      </c>
      <c r="E1169" s="81">
        <f t="shared" si="96"/>
        <v>1079.375</v>
      </c>
      <c r="F1169" s="81">
        <v>125</v>
      </c>
      <c r="G1169" s="81">
        <f t="shared" si="97"/>
        <v>1187.3125</v>
      </c>
      <c r="H1169" s="82">
        <v>110</v>
      </c>
      <c r="I1169" s="81">
        <f t="shared" si="98"/>
        <v>1311.9803125000001</v>
      </c>
      <c r="J1169" s="82">
        <v>110.5</v>
      </c>
      <c r="K1169" s="81">
        <f t="shared" si="99"/>
        <v>1435.3064618750002</v>
      </c>
      <c r="L1169" s="82">
        <v>109.4</v>
      </c>
    </row>
    <row r="1170" spans="1:12" ht="18" customHeight="1">
      <c r="A1170" s="79" t="s">
        <v>253</v>
      </c>
      <c r="B1170" s="74" t="s">
        <v>1532</v>
      </c>
      <c r="C1170" s="80">
        <v>1410.3</v>
      </c>
      <c r="D1170" s="80">
        <v>103.4</v>
      </c>
      <c r="E1170" s="81">
        <f t="shared" si="96"/>
        <v>1757.2337999999997</v>
      </c>
      <c r="F1170" s="81">
        <v>124.6</v>
      </c>
      <c r="G1170" s="81">
        <f t="shared" si="97"/>
        <v>1941.7433489999996</v>
      </c>
      <c r="H1170" s="82">
        <v>110.5</v>
      </c>
      <c r="I1170" s="81">
        <f t="shared" si="98"/>
        <v>2130.0924538529998</v>
      </c>
      <c r="J1170" s="82">
        <v>109.7</v>
      </c>
      <c r="K1170" s="81">
        <f t="shared" si="99"/>
        <v>2343.1016992382997</v>
      </c>
      <c r="L1170" s="82">
        <v>110</v>
      </c>
    </row>
    <row r="1171" spans="1:12" ht="43.5" customHeight="1">
      <c r="A1171" s="73" t="s">
        <v>1669</v>
      </c>
      <c r="B1171" s="74" t="s">
        <v>1532</v>
      </c>
      <c r="C1171" s="75">
        <v>1029.3600000000001</v>
      </c>
      <c r="D1171" s="75">
        <v>178.9</v>
      </c>
      <c r="E1171" s="76">
        <f>SUM(E1172:E1183)</f>
        <v>1277.5521099999999</v>
      </c>
      <c r="F1171" s="76">
        <f>E1171/C1171*100</f>
        <v>124.11130313981499</v>
      </c>
      <c r="G1171" s="76">
        <f>SUM(G1172:G1183)</f>
        <v>1399.5134276700001</v>
      </c>
      <c r="H1171" s="78">
        <f>G1171/E1171*100</f>
        <v>109.54648477469935</v>
      </c>
      <c r="I1171" s="76">
        <f>SUM(I1172:I1183)</f>
        <v>1533.49909686309</v>
      </c>
      <c r="J1171" s="78">
        <f>I1171/G1171*100</f>
        <v>109.57373230896097</v>
      </c>
      <c r="K1171" s="76">
        <f>SUM(K1172:K1183)</f>
        <v>1678.3750124157821</v>
      </c>
      <c r="L1171" s="78">
        <f>K1171/I1171*100</f>
        <v>109.44740794755268</v>
      </c>
    </row>
    <row r="1172" spans="1:12" ht="18" customHeight="1">
      <c r="A1172" s="79" t="s">
        <v>621</v>
      </c>
      <c r="B1172" s="74" t="s">
        <v>1532</v>
      </c>
      <c r="C1172" s="80">
        <v>49.5</v>
      </c>
      <c r="D1172" s="80">
        <v>0</v>
      </c>
      <c r="E1172" s="81">
        <f t="shared" si="96"/>
        <v>60.637500000000003</v>
      </c>
      <c r="F1172" s="81">
        <v>122.5</v>
      </c>
      <c r="G1172" s="81">
        <f t="shared" si="97"/>
        <v>66.034237500000003</v>
      </c>
      <c r="H1172" s="82">
        <v>108.9</v>
      </c>
      <c r="I1172" s="81">
        <f t="shared" si="98"/>
        <v>71.713181925000001</v>
      </c>
      <c r="J1172" s="82">
        <v>108.6</v>
      </c>
      <c r="K1172" s="81">
        <f t="shared" si="99"/>
        <v>78.669360571725008</v>
      </c>
      <c r="L1172" s="82">
        <v>109.7</v>
      </c>
    </row>
    <row r="1173" spans="1:12" ht="18" customHeight="1">
      <c r="A1173" s="79" t="s">
        <v>645</v>
      </c>
      <c r="B1173" s="74" t="s">
        <v>1532</v>
      </c>
      <c r="C1173" s="80">
        <v>44.1</v>
      </c>
      <c r="D1173" s="80">
        <v>170.3</v>
      </c>
      <c r="E1173" s="81">
        <f t="shared" si="96"/>
        <v>55.610100000000003</v>
      </c>
      <c r="F1173" s="81">
        <v>126.1</v>
      </c>
      <c r="G1173" s="81">
        <f t="shared" si="97"/>
        <v>60.392568600000004</v>
      </c>
      <c r="H1173" s="82">
        <v>108.6</v>
      </c>
      <c r="I1173" s="81">
        <f t="shared" si="98"/>
        <v>66.069470048400007</v>
      </c>
      <c r="J1173" s="82">
        <v>109.4</v>
      </c>
      <c r="K1173" s="81">
        <f t="shared" si="99"/>
        <v>71.949652882707611</v>
      </c>
      <c r="L1173" s="82">
        <v>108.9</v>
      </c>
    </row>
    <row r="1174" spans="1:12" ht="18" customHeight="1">
      <c r="A1174" s="79" t="s">
        <v>670</v>
      </c>
      <c r="B1174" s="74" t="s">
        <v>1532</v>
      </c>
      <c r="C1174" s="80">
        <v>21</v>
      </c>
      <c r="D1174" s="80">
        <v>136.4</v>
      </c>
      <c r="E1174" s="81">
        <f t="shared" si="96"/>
        <v>26.25</v>
      </c>
      <c r="F1174" s="81">
        <v>125</v>
      </c>
      <c r="G1174" s="81">
        <f t="shared" si="97"/>
        <v>28.5075</v>
      </c>
      <c r="H1174" s="82">
        <v>108.6</v>
      </c>
      <c r="I1174" s="81">
        <f t="shared" si="98"/>
        <v>31.500787500000001</v>
      </c>
      <c r="J1174" s="82">
        <v>110.5</v>
      </c>
      <c r="K1174" s="81">
        <f t="shared" si="99"/>
        <v>34.209855224999998</v>
      </c>
      <c r="L1174" s="82">
        <v>108.6</v>
      </c>
    </row>
    <row r="1175" spans="1:12" ht="18" customHeight="1">
      <c r="A1175" s="79" t="s">
        <v>668</v>
      </c>
      <c r="B1175" s="74" t="s">
        <v>1532</v>
      </c>
      <c r="C1175" s="80">
        <v>117.7</v>
      </c>
      <c r="D1175" s="80">
        <v>158.4</v>
      </c>
      <c r="E1175" s="81">
        <f t="shared" si="96"/>
        <v>146.6542</v>
      </c>
      <c r="F1175" s="81">
        <v>124.6</v>
      </c>
      <c r="G1175" s="81">
        <f t="shared" si="97"/>
        <v>160.43969480000001</v>
      </c>
      <c r="H1175" s="82">
        <v>109.4</v>
      </c>
      <c r="I1175" s="81">
        <f t="shared" si="98"/>
        <v>176.00234519560001</v>
      </c>
      <c r="J1175" s="82">
        <v>109.7</v>
      </c>
      <c r="K1175" s="81">
        <f t="shared" si="99"/>
        <v>192.54656564398644</v>
      </c>
      <c r="L1175" s="82">
        <v>109.4</v>
      </c>
    </row>
    <row r="1176" spans="1:12" ht="30" customHeight="1">
      <c r="A1176" s="79" t="s">
        <v>649</v>
      </c>
      <c r="B1176" s="74" t="s">
        <v>1532</v>
      </c>
      <c r="C1176" s="80">
        <v>195</v>
      </c>
      <c r="D1176" s="80">
        <v>1950</v>
      </c>
      <c r="E1176" s="81">
        <f t="shared" si="96"/>
        <v>238.875</v>
      </c>
      <c r="F1176" s="81">
        <v>122.5</v>
      </c>
      <c r="G1176" s="81">
        <f t="shared" si="97"/>
        <v>263.95687500000003</v>
      </c>
      <c r="H1176" s="82">
        <v>110.5</v>
      </c>
      <c r="I1176" s="81">
        <f t="shared" si="98"/>
        <v>291.67234687500002</v>
      </c>
      <c r="J1176" s="82">
        <v>110.5</v>
      </c>
      <c r="K1176" s="81">
        <f t="shared" si="99"/>
        <v>316.464496359375</v>
      </c>
      <c r="L1176" s="82">
        <v>108.5</v>
      </c>
    </row>
    <row r="1177" spans="1:12" ht="30" customHeight="1">
      <c r="A1177" s="79" t="s">
        <v>638</v>
      </c>
      <c r="B1177" s="74" t="s">
        <v>1532</v>
      </c>
      <c r="C1177" s="80">
        <v>82.01</v>
      </c>
      <c r="D1177" s="80">
        <v>515.79999999999995</v>
      </c>
      <c r="E1177" s="81">
        <f t="shared" si="96"/>
        <v>103.41461</v>
      </c>
      <c r="F1177" s="81">
        <v>126.1</v>
      </c>
      <c r="G1177" s="81">
        <f t="shared" si="97"/>
        <v>113.44582716999999</v>
      </c>
      <c r="H1177" s="82">
        <v>109.7</v>
      </c>
      <c r="I1177" s="81">
        <f t="shared" si="98"/>
        <v>124.45007240548999</v>
      </c>
      <c r="J1177" s="82">
        <v>109.7</v>
      </c>
      <c r="K1177" s="81">
        <f t="shared" si="99"/>
        <v>136.7706295736335</v>
      </c>
      <c r="L1177" s="82">
        <v>109.9</v>
      </c>
    </row>
    <row r="1178" spans="1:12" ht="18" customHeight="1">
      <c r="A1178" s="79" t="s">
        <v>657</v>
      </c>
      <c r="B1178" s="74" t="s">
        <v>1532</v>
      </c>
      <c r="C1178" s="80">
        <v>236.2</v>
      </c>
      <c r="D1178" s="80">
        <v>102.2</v>
      </c>
      <c r="E1178" s="81">
        <f t="shared" si="96"/>
        <v>294.06899999999996</v>
      </c>
      <c r="F1178" s="81">
        <v>124.5</v>
      </c>
      <c r="G1178" s="81">
        <f t="shared" si="97"/>
        <v>320.24114099999997</v>
      </c>
      <c r="H1178" s="82">
        <v>108.9</v>
      </c>
      <c r="I1178" s="81">
        <f t="shared" si="98"/>
        <v>348.74260254900003</v>
      </c>
      <c r="J1178" s="82">
        <v>108.9</v>
      </c>
      <c r="K1178" s="81">
        <f t="shared" si="99"/>
        <v>382.57063499625309</v>
      </c>
      <c r="L1178" s="82">
        <v>109.7</v>
      </c>
    </row>
    <row r="1179" spans="1:12" ht="18" customHeight="1">
      <c r="A1179" s="79" t="s">
        <v>664</v>
      </c>
      <c r="B1179" s="74" t="s">
        <v>1532</v>
      </c>
      <c r="C1179" s="80">
        <v>3.2</v>
      </c>
      <c r="D1179" s="80">
        <v>0</v>
      </c>
      <c r="E1179" s="81">
        <f t="shared" si="96"/>
        <v>3.9456000000000002</v>
      </c>
      <c r="F1179" s="81">
        <v>123.3</v>
      </c>
      <c r="G1179" s="81">
        <f t="shared" si="97"/>
        <v>4.2849216000000006</v>
      </c>
      <c r="H1179" s="82">
        <v>108.6</v>
      </c>
      <c r="I1179" s="81">
        <f t="shared" si="98"/>
        <v>4.6534248576000001</v>
      </c>
      <c r="J1179" s="82">
        <v>108.6</v>
      </c>
      <c r="K1179" s="81">
        <f t="shared" si="99"/>
        <v>5.0675796699264</v>
      </c>
      <c r="L1179" s="82">
        <v>108.9</v>
      </c>
    </row>
    <row r="1180" spans="1:12" ht="30" customHeight="1">
      <c r="A1180" s="79" t="s">
        <v>565</v>
      </c>
      <c r="B1180" s="74" t="s">
        <v>1532</v>
      </c>
      <c r="C1180" s="80">
        <v>98.45</v>
      </c>
      <c r="D1180" s="80">
        <v>244.7</v>
      </c>
      <c r="E1180" s="81">
        <f t="shared" si="96"/>
        <v>123.0625</v>
      </c>
      <c r="F1180" s="81">
        <v>125</v>
      </c>
      <c r="G1180" s="81">
        <f t="shared" si="97"/>
        <v>135.36875000000001</v>
      </c>
      <c r="H1180" s="82">
        <v>110</v>
      </c>
      <c r="I1180" s="81">
        <f t="shared" si="98"/>
        <v>149.58246875</v>
      </c>
      <c r="J1180" s="82">
        <v>110.5</v>
      </c>
      <c r="K1180" s="81">
        <f t="shared" si="99"/>
        <v>163.64322081250003</v>
      </c>
      <c r="L1180" s="82">
        <v>109.4</v>
      </c>
    </row>
    <row r="1181" spans="1:12" ht="18" customHeight="1">
      <c r="A1181" s="79" t="s">
        <v>253</v>
      </c>
      <c r="B1181" s="74" t="s">
        <v>1532</v>
      </c>
      <c r="C1181" s="80">
        <v>44.6</v>
      </c>
      <c r="D1181" s="80">
        <v>121.2</v>
      </c>
      <c r="E1181" s="81">
        <f t="shared" si="96"/>
        <v>55.571599999999997</v>
      </c>
      <c r="F1181" s="81">
        <v>124.6</v>
      </c>
      <c r="G1181" s="81">
        <f t="shared" si="97"/>
        <v>61.406618000000002</v>
      </c>
      <c r="H1181" s="82">
        <v>110.5</v>
      </c>
      <c r="I1181" s="81">
        <f t="shared" si="98"/>
        <v>67.363059946000007</v>
      </c>
      <c r="J1181" s="82">
        <v>109.7</v>
      </c>
      <c r="K1181" s="81">
        <f t="shared" si="99"/>
        <v>74.099365940600009</v>
      </c>
      <c r="L1181" s="82">
        <v>110</v>
      </c>
    </row>
    <row r="1182" spans="1:12" ht="30" customHeight="1">
      <c r="A1182" s="79" t="s">
        <v>343</v>
      </c>
      <c r="B1182" s="74" t="s">
        <v>1532</v>
      </c>
      <c r="C1182" s="80">
        <v>90.2</v>
      </c>
      <c r="D1182" s="80">
        <v>176.9</v>
      </c>
      <c r="E1182" s="81">
        <f t="shared" si="96"/>
        <v>111.39700000000001</v>
      </c>
      <c r="F1182" s="81">
        <v>123.5</v>
      </c>
      <c r="G1182" s="81">
        <f t="shared" si="97"/>
        <v>122.20250900000001</v>
      </c>
      <c r="H1182" s="82">
        <v>109.7</v>
      </c>
      <c r="I1182" s="81">
        <f t="shared" si="98"/>
        <v>133.07853230100002</v>
      </c>
      <c r="J1182" s="82">
        <v>108.9</v>
      </c>
      <c r="K1182" s="81">
        <f t="shared" si="99"/>
        <v>147.05177819260504</v>
      </c>
      <c r="L1182" s="82">
        <v>110.5</v>
      </c>
    </row>
    <row r="1183" spans="1:12" ht="18" customHeight="1">
      <c r="A1183" s="79" t="s">
        <v>483</v>
      </c>
      <c r="B1183" s="74" t="s">
        <v>1532</v>
      </c>
      <c r="C1183" s="80">
        <v>47.4</v>
      </c>
      <c r="D1183" s="80">
        <v>0</v>
      </c>
      <c r="E1183" s="81">
        <f t="shared" si="96"/>
        <v>58.064999999999998</v>
      </c>
      <c r="F1183" s="81">
        <v>122.5</v>
      </c>
      <c r="G1183" s="81">
        <f t="shared" si="97"/>
        <v>63.232785000000007</v>
      </c>
      <c r="H1183" s="82">
        <v>108.9</v>
      </c>
      <c r="I1183" s="81">
        <f t="shared" si="98"/>
        <v>68.670804510000011</v>
      </c>
      <c r="J1183" s="82">
        <v>108.6</v>
      </c>
      <c r="K1183" s="81">
        <f t="shared" si="99"/>
        <v>75.331872547470013</v>
      </c>
      <c r="L1183" s="82">
        <v>109.7</v>
      </c>
    </row>
    <row r="1184" spans="1:12" ht="43.5" customHeight="1">
      <c r="A1184" s="73" t="s">
        <v>1670</v>
      </c>
      <c r="B1184" s="74" t="s">
        <v>1532</v>
      </c>
      <c r="C1184" s="75">
        <v>808.7</v>
      </c>
      <c r="D1184" s="75">
        <v>154.5</v>
      </c>
      <c r="E1184" s="76">
        <f>SUM(E1185:E1202)</f>
        <v>1007.97502</v>
      </c>
      <c r="F1184" s="76">
        <f>E1184/C1184*100</f>
        <v>124.64140225052553</v>
      </c>
      <c r="G1184" s="76">
        <f>SUM(G1185:G1202)</f>
        <v>1105.1288288800001</v>
      </c>
      <c r="H1184" s="78">
        <f>G1184/E1184*100</f>
        <v>109.63851354967112</v>
      </c>
      <c r="I1184" s="76">
        <f>SUM(I1185:I1202)</f>
        <v>1211.4223076659603</v>
      </c>
      <c r="J1184" s="78">
        <f>I1184/G1184*100</f>
        <v>109.61819798816433</v>
      </c>
      <c r="K1184" s="76">
        <f>SUM(K1185:K1202)</f>
        <v>1325.396408065164</v>
      </c>
      <c r="L1184" s="78">
        <f>K1184/I1184*100</f>
        <v>109.40828806585185</v>
      </c>
    </row>
    <row r="1185" spans="1:12" ht="18" customHeight="1">
      <c r="A1185" s="79" t="s">
        <v>646</v>
      </c>
      <c r="B1185" s="74" t="s">
        <v>1532</v>
      </c>
      <c r="C1185" s="80">
        <v>23</v>
      </c>
      <c r="D1185" s="80">
        <v>143.80000000000001</v>
      </c>
      <c r="E1185" s="81">
        <f t="shared" ref="E1185:E1248" si="100">C1185*F1185/100</f>
        <v>28.657999999999998</v>
      </c>
      <c r="F1185" s="81">
        <v>124.6</v>
      </c>
      <c r="G1185" s="81">
        <f t="shared" ref="G1185:G1248" si="101">E1185*H1185/100</f>
        <v>31.351851999999997</v>
      </c>
      <c r="H1185" s="82">
        <v>109.4</v>
      </c>
      <c r="I1185" s="81">
        <f t="shared" ref="I1185:I1248" si="102">G1185*J1185/100</f>
        <v>34.392981643999995</v>
      </c>
      <c r="J1185" s="82">
        <v>109.7</v>
      </c>
      <c r="K1185" s="81">
        <f t="shared" ref="K1185:K1248" si="103">I1185*L1185/100</f>
        <v>37.625921918535994</v>
      </c>
      <c r="L1185" s="82">
        <v>109.4</v>
      </c>
    </row>
    <row r="1186" spans="1:12" ht="18" customHeight="1">
      <c r="A1186" s="79" t="s">
        <v>664</v>
      </c>
      <c r="B1186" s="74" t="s">
        <v>1532</v>
      </c>
      <c r="C1186" s="80">
        <v>1</v>
      </c>
      <c r="D1186" s="80">
        <v>0</v>
      </c>
      <c r="E1186" s="81">
        <f t="shared" si="100"/>
        <v>1.2350000000000001</v>
      </c>
      <c r="F1186" s="81">
        <v>123.5</v>
      </c>
      <c r="G1186" s="81">
        <f t="shared" si="101"/>
        <v>1.3585000000000003</v>
      </c>
      <c r="H1186" s="82">
        <v>110</v>
      </c>
      <c r="I1186" s="81">
        <f t="shared" si="102"/>
        <v>1.4943500000000003</v>
      </c>
      <c r="J1186" s="82">
        <v>110</v>
      </c>
      <c r="K1186" s="81">
        <f t="shared" si="103"/>
        <v>1.6198754000000006</v>
      </c>
      <c r="L1186" s="82">
        <v>108.4</v>
      </c>
    </row>
    <row r="1187" spans="1:12" ht="30" customHeight="1">
      <c r="A1187" s="79" t="s">
        <v>647</v>
      </c>
      <c r="B1187" s="74" t="s">
        <v>1532</v>
      </c>
      <c r="C1187" s="80">
        <v>37</v>
      </c>
      <c r="D1187" s="80">
        <v>224.2</v>
      </c>
      <c r="E1187" s="81">
        <f t="shared" si="100"/>
        <v>45.325000000000003</v>
      </c>
      <c r="F1187" s="81">
        <v>122.5</v>
      </c>
      <c r="G1187" s="81">
        <f t="shared" si="101"/>
        <v>50.084125</v>
      </c>
      <c r="H1187" s="82">
        <v>110.5</v>
      </c>
      <c r="I1187" s="81">
        <f t="shared" si="102"/>
        <v>55.342958125000003</v>
      </c>
      <c r="J1187" s="82">
        <v>110.5</v>
      </c>
      <c r="K1187" s="81">
        <f t="shared" si="103"/>
        <v>60.047109565625007</v>
      </c>
      <c r="L1187" s="82">
        <v>108.5</v>
      </c>
    </row>
    <row r="1188" spans="1:12" ht="43.5" customHeight="1">
      <c r="A1188" s="79" t="s">
        <v>609</v>
      </c>
      <c r="B1188" s="74" t="s">
        <v>1532</v>
      </c>
      <c r="C1188" s="80">
        <v>0.7</v>
      </c>
      <c r="D1188" s="80">
        <v>0</v>
      </c>
      <c r="E1188" s="81">
        <f t="shared" si="100"/>
        <v>0.88269999999999993</v>
      </c>
      <c r="F1188" s="81">
        <v>126.1</v>
      </c>
      <c r="G1188" s="81">
        <f t="shared" si="101"/>
        <v>0.96832189999999996</v>
      </c>
      <c r="H1188" s="82">
        <v>109.7</v>
      </c>
      <c r="I1188" s="81">
        <f t="shared" si="102"/>
        <v>1.0622491243000001</v>
      </c>
      <c r="J1188" s="82">
        <v>109.7</v>
      </c>
      <c r="K1188" s="81">
        <f t="shared" si="103"/>
        <v>1.1674117876057002</v>
      </c>
      <c r="L1188" s="82">
        <v>109.9</v>
      </c>
    </row>
    <row r="1189" spans="1:12" ht="18" customHeight="1">
      <c r="A1189" s="79" t="s">
        <v>597</v>
      </c>
      <c r="B1189" s="74" t="s">
        <v>1532</v>
      </c>
      <c r="C1189" s="80">
        <v>89</v>
      </c>
      <c r="D1189" s="80">
        <v>254.3</v>
      </c>
      <c r="E1189" s="81">
        <f t="shared" si="100"/>
        <v>110.80500000000001</v>
      </c>
      <c r="F1189" s="81">
        <v>124.5</v>
      </c>
      <c r="G1189" s="81">
        <f t="shared" si="101"/>
        <v>120.666645</v>
      </c>
      <c r="H1189" s="82">
        <v>108.9</v>
      </c>
      <c r="I1189" s="81">
        <f t="shared" si="102"/>
        <v>131.40597640499999</v>
      </c>
      <c r="J1189" s="82">
        <v>108.9</v>
      </c>
      <c r="K1189" s="81">
        <f t="shared" si="103"/>
        <v>144.15235611628498</v>
      </c>
      <c r="L1189" s="82">
        <v>109.7</v>
      </c>
    </row>
    <row r="1190" spans="1:12" ht="18" customHeight="1">
      <c r="A1190" s="79" t="s">
        <v>668</v>
      </c>
      <c r="B1190" s="74" t="s">
        <v>1532</v>
      </c>
      <c r="C1190" s="80">
        <v>76.7</v>
      </c>
      <c r="D1190" s="80">
        <v>123.3</v>
      </c>
      <c r="E1190" s="81">
        <f t="shared" si="100"/>
        <v>96.411900000000003</v>
      </c>
      <c r="F1190" s="81">
        <v>125.7</v>
      </c>
      <c r="G1190" s="81">
        <f t="shared" si="101"/>
        <v>105.47461860000001</v>
      </c>
      <c r="H1190" s="82">
        <v>109.4</v>
      </c>
      <c r="I1190" s="81">
        <f t="shared" si="102"/>
        <v>115.38923274840003</v>
      </c>
      <c r="J1190" s="82">
        <v>109.4</v>
      </c>
      <c r="K1190" s="81">
        <f t="shared" si="103"/>
        <v>125.31270676476242</v>
      </c>
      <c r="L1190" s="82">
        <v>108.6</v>
      </c>
    </row>
    <row r="1191" spans="1:12" ht="30" customHeight="1">
      <c r="A1191" s="79" t="s">
        <v>625</v>
      </c>
      <c r="B1191" s="74" t="s">
        <v>1532</v>
      </c>
      <c r="C1191" s="80">
        <v>102.5</v>
      </c>
      <c r="D1191" s="80">
        <v>166.7</v>
      </c>
      <c r="E1191" s="81">
        <f t="shared" si="100"/>
        <v>128.4325</v>
      </c>
      <c r="F1191" s="81">
        <v>125.3</v>
      </c>
      <c r="G1191" s="81">
        <f t="shared" si="101"/>
        <v>141.27575000000002</v>
      </c>
      <c r="H1191" s="82">
        <v>110</v>
      </c>
      <c r="I1191" s="81">
        <f t="shared" si="102"/>
        <v>155.40332500000002</v>
      </c>
      <c r="J1191" s="82">
        <v>110</v>
      </c>
      <c r="K1191" s="81">
        <f t="shared" si="103"/>
        <v>170.01123755000003</v>
      </c>
      <c r="L1191" s="82">
        <v>109.4</v>
      </c>
    </row>
    <row r="1192" spans="1:12" ht="18" customHeight="1">
      <c r="A1192" s="79" t="s">
        <v>370</v>
      </c>
      <c r="B1192" s="74" t="s">
        <v>1532</v>
      </c>
      <c r="C1192" s="80">
        <v>4.8</v>
      </c>
      <c r="D1192" s="80">
        <v>154.80000000000001</v>
      </c>
      <c r="E1192" s="81">
        <f t="shared" si="100"/>
        <v>6.0335999999999999</v>
      </c>
      <c r="F1192" s="81">
        <v>125.7</v>
      </c>
      <c r="G1192" s="81">
        <f t="shared" si="101"/>
        <v>6.5524895999999986</v>
      </c>
      <c r="H1192" s="82">
        <v>108.6</v>
      </c>
      <c r="I1192" s="81">
        <f t="shared" si="102"/>
        <v>7.240501007999999</v>
      </c>
      <c r="J1192" s="82">
        <v>110.5</v>
      </c>
      <c r="K1192" s="81">
        <f t="shared" si="103"/>
        <v>7.8849055977119997</v>
      </c>
      <c r="L1192" s="82">
        <v>108.9</v>
      </c>
    </row>
    <row r="1193" spans="1:12" ht="18" customHeight="1">
      <c r="A1193" s="79" t="s">
        <v>636</v>
      </c>
      <c r="B1193" s="74" t="s">
        <v>1532</v>
      </c>
      <c r="C1193" s="80">
        <v>16.5</v>
      </c>
      <c r="D1193" s="80">
        <v>165</v>
      </c>
      <c r="E1193" s="81">
        <f t="shared" si="100"/>
        <v>20.674499999999998</v>
      </c>
      <c r="F1193" s="81">
        <v>125.3</v>
      </c>
      <c r="G1193" s="81">
        <f t="shared" si="101"/>
        <v>22.617903000000002</v>
      </c>
      <c r="H1193" s="82">
        <v>109.4</v>
      </c>
      <c r="I1193" s="81">
        <f t="shared" si="102"/>
        <v>24.879693300000003</v>
      </c>
      <c r="J1193" s="82">
        <v>110</v>
      </c>
      <c r="K1193" s="81">
        <f t="shared" si="103"/>
        <v>27.019346923800004</v>
      </c>
      <c r="L1193" s="82">
        <v>108.6</v>
      </c>
    </row>
    <row r="1194" spans="1:12" ht="30" customHeight="1">
      <c r="A1194" s="79" t="s">
        <v>655</v>
      </c>
      <c r="B1194" s="74" t="s">
        <v>1532</v>
      </c>
      <c r="C1194" s="80">
        <v>47.48</v>
      </c>
      <c r="D1194" s="80">
        <v>0</v>
      </c>
      <c r="E1194" s="81">
        <f t="shared" si="100"/>
        <v>59.35</v>
      </c>
      <c r="F1194" s="81">
        <v>125</v>
      </c>
      <c r="G1194" s="81">
        <f t="shared" si="101"/>
        <v>65.284999999999997</v>
      </c>
      <c r="H1194" s="82">
        <v>110</v>
      </c>
      <c r="I1194" s="81">
        <f t="shared" si="102"/>
        <v>72.139924999999991</v>
      </c>
      <c r="J1194" s="82">
        <v>110.5</v>
      </c>
      <c r="K1194" s="81">
        <f t="shared" si="103"/>
        <v>78.921077949999983</v>
      </c>
      <c r="L1194" s="82">
        <v>109.4</v>
      </c>
    </row>
    <row r="1195" spans="1:12" ht="29.25" customHeight="1">
      <c r="A1195" s="79" t="s">
        <v>658</v>
      </c>
      <c r="B1195" s="74" t="s">
        <v>1532</v>
      </c>
      <c r="C1195" s="80">
        <v>119.1</v>
      </c>
      <c r="D1195" s="80">
        <v>145</v>
      </c>
      <c r="E1195" s="81">
        <f t="shared" si="100"/>
        <v>148.39859999999999</v>
      </c>
      <c r="F1195" s="81">
        <v>124.6</v>
      </c>
      <c r="G1195" s="81">
        <f t="shared" si="101"/>
        <v>163.98045299999998</v>
      </c>
      <c r="H1195" s="82">
        <v>110.5</v>
      </c>
      <c r="I1195" s="81">
        <f t="shared" si="102"/>
        <v>179.88655694099998</v>
      </c>
      <c r="J1195" s="82">
        <v>109.7</v>
      </c>
      <c r="K1195" s="81">
        <f t="shared" si="103"/>
        <v>197.87521263509996</v>
      </c>
      <c r="L1195" s="82">
        <v>110</v>
      </c>
    </row>
    <row r="1196" spans="1:12" ht="30" customHeight="1">
      <c r="A1196" s="79" t="s">
        <v>606</v>
      </c>
      <c r="B1196" s="74" t="s">
        <v>1532</v>
      </c>
      <c r="C1196" s="80">
        <v>119.4</v>
      </c>
      <c r="D1196" s="80">
        <v>208.4</v>
      </c>
      <c r="E1196" s="81">
        <f t="shared" si="100"/>
        <v>147.459</v>
      </c>
      <c r="F1196" s="81">
        <v>123.5</v>
      </c>
      <c r="G1196" s="81">
        <f t="shared" si="101"/>
        <v>161.76252299999999</v>
      </c>
      <c r="H1196" s="82">
        <v>109.7</v>
      </c>
      <c r="I1196" s="81">
        <f t="shared" si="102"/>
        <v>176.15938754699999</v>
      </c>
      <c r="J1196" s="82">
        <v>108.9</v>
      </c>
      <c r="K1196" s="81">
        <f t="shared" si="103"/>
        <v>194.656123239435</v>
      </c>
      <c r="L1196" s="82">
        <v>110.5</v>
      </c>
    </row>
    <row r="1197" spans="1:12" ht="18" customHeight="1">
      <c r="A1197" s="79" t="s">
        <v>670</v>
      </c>
      <c r="B1197" s="74" t="s">
        <v>1532</v>
      </c>
      <c r="C1197" s="80">
        <v>4.4000000000000004</v>
      </c>
      <c r="D1197" s="80">
        <v>24.4</v>
      </c>
      <c r="E1197" s="81">
        <f t="shared" si="100"/>
        <v>5.39</v>
      </c>
      <c r="F1197" s="81">
        <v>122.5</v>
      </c>
      <c r="G1197" s="81">
        <f t="shared" si="101"/>
        <v>5.8697100000000004</v>
      </c>
      <c r="H1197" s="82">
        <v>108.9</v>
      </c>
      <c r="I1197" s="81">
        <f t="shared" si="102"/>
        <v>6.3745050600000006</v>
      </c>
      <c r="J1197" s="82">
        <v>108.6</v>
      </c>
      <c r="K1197" s="81">
        <f t="shared" si="103"/>
        <v>6.9928320508200015</v>
      </c>
      <c r="L1197" s="82">
        <v>109.7</v>
      </c>
    </row>
    <row r="1198" spans="1:12" ht="18" customHeight="1">
      <c r="A1198" s="79" t="s">
        <v>657</v>
      </c>
      <c r="B1198" s="74" t="s">
        <v>1532</v>
      </c>
      <c r="C1198" s="80">
        <v>85.3</v>
      </c>
      <c r="D1198" s="80">
        <v>92.1</v>
      </c>
      <c r="E1198" s="81">
        <f t="shared" si="100"/>
        <v>107.5633</v>
      </c>
      <c r="F1198" s="81">
        <v>126.1</v>
      </c>
      <c r="G1198" s="81">
        <f t="shared" si="101"/>
        <v>116.8137438</v>
      </c>
      <c r="H1198" s="82">
        <v>108.6</v>
      </c>
      <c r="I1198" s="81">
        <f t="shared" si="102"/>
        <v>127.79423571720001</v>
      </c>
      <c r="J1198" s="82">
        <v>109.4</v>
      </c>
      <c r="K1198" s="81">
        <f t="shared" si="103"/>
        <v>139.16792269603081</v>
      </c>
      <c r="L1198" s="82">
        <v>108.9</v>
      </c>
    </row>
    <row r="1199" spans="1:12" ht="18" customHeight="1">
      <c r="A1199" s="79" t="s">
        <v>645</v>
      </c>
      <c r="B1199" s="74" t="s">
        <v>1532</v>
      </c>
      <c r="C1199" s="80">
        <v>27.8</v>
      </c>
      <c r="D1199" s="80">
        <v>136.9</v>
      </c>
      <c r="E1199" s="81">
        <f t="shared" si="100"/>
        <v>34.75</v>
      </c>
      <c r="F1199" s="81">
        <v>125</v>
      </c>
      <c r="G1199" s="81">
        <f t="shared" si="101"/>
        <v>37.738500000000002</v>
      </c>
      <c r="H1199" s="82">
        <v>108.6</v>
      </c>
      <c r="I1199" s="81">
        <f t="shared" si="102"/>
        <v>41.7010425</v>
      </c>
      <c r="J1199" s="82">
        <v>110.5</v>
      </c>
      <c r="K1199" s="81">
        <f t="shared" si="103"/>
        <v>45.287332154999994</v>
      </c>
      <c r="L1199" s="82">
        <v>108.6</v>
      </c>
    </row>
    <row r="1200" spans="1:12" ht="30" customHeight="1">
      <c r="A1200" s="79" t="s">
        <v>565</v>
      </c>
      <c r="B1200" s="74" t="s">
        <v>1532</v>
      </c>
      <c r="C1200" s="80">
        <v>6.02</v>
      </c>
      <c r="D1200" s="80">
        <v>43.6</v>
      </c>
      <c r="E1200" s="81">
        <f t="shared" si="100"/>
        <v>7.5009199999999989</v>
      </c>
      <c r="F1200" s="81">
        <v>124.6</v>
      </c>
      <c r="G1200" s="81">
        <f t="shared" si="101"/>
        <v>8.2060064799999992</v>
      </c>
      <c r="H1200" s="82">
        <v>109.4</v>
      </c>
      <c r="I1200" s="81">
        <f t="shared" si="102"/>
        <v>9.0019891085599983</v>
      </c>
      <c r="J1200" s="82">
        <v>109.7</v>
      </c>
      <c r="K1200" s="81">
        <f t="shared" si="103"/>
        <v>9.8481760847646385</v>
      </c>
      <c r="L1200" s="82">
        <v>109.4</v>
      </c>
    </row>
    <row r="1201" spans="1:12" ht="18" customHeight="1">
      <c r="A1201" s="79" t="s">
        <v>253</v>
      </c>
      <c r="B1201" s="74" t="s">
        <v>1532</v>
      </c>
      <c r="C1201" s="80">
        <v>30.5</v>
      </c>
      <c r="D1201" s="80">
        <v>116.4</v>
      </c>
      <c r="E1201" s="81">
        <f t="shared" si="100"/>
        <v>37.667499999999997</v>
      </c>
      <c r="F1201" s="81">
        <v>123.5</v>
      </c>
      <c r="G1201" s="81">
        <f t="shared" si="101"/>
        <v>41.434249999999992</v>
      </c>
      <c r="H1201" s="82">
        <v>110</v>
      </c>
      <c r="I1201" s="81">
        <f t="shared" si="102"/>
        <v>45.577674999999992</v>
      </c>
      <c r="J1201" s="82">
        <v>110</v>
      </c>
      <c r="K1201" s="81">
        <f t="shared" si="103"/>
        <v>49.406199699999995</v>
      </c>
      <c r="L1201" s="82">
        <v>108.4</v>
      </c>
    </row>
    <row r="1202" spans="1:12" ht="30" customHeight="1">
      <c r="A1202" s="79" t="s">
        <v>638</v>
      </c>
      <c r="B1202" s="74" t="s">
        <v>1532</v>
      </c>
      <c r="C1202" s="80">
        <v>17.5</v>
      </c>
      <c r="D1202" s="80">
        <v>364.6</v>
      </c>
      <c r="E1202" s="81">
        <f t="shared" si="100"/>
        <v>21.4375</v>
      </c>
      <c r="F1202" s="81">
        <v>122.5</v>
      </c>
      <c r="G1202" s="81">
        <f t="shared" si="101"/>
        <v>23.688437499999999</v>
      </c>
      <c r="H1202" s="82">
        <v>110.5</v>
      </c>
      <c r="I1202" s="81">
        <f t="shared" si="102"/>
        <v>26.1757234375</v>
      </c>
      <c r="J1202" s="82">
        <v>110.5</v>
      </c>
      <c r="K1202" s="81">
        <f t="shared" si="103"/>
        <v>28.4006599296875</v>
      </c>
      <c r="L1202" s="82">
        <v>108.5</v>
      </c>
    </row>
    <row r="1203" spans="1:12" ht="43.5" customHeight="1">
      <c r="A1203" s="73" t="s">
        <v>1671</v>
      </c>
      <c r="B1203" s="74" t="s">
        <v>1532</v>
      </c>
      <c r="C1203" s="75">
        <v>1105.6300000000001</v>
      </c>
      <c r="D1203" s="75">
        <v>150.6</v>
      </c>
      <c r="E1203" s="76">
        <f>SUM(E1204:E1226)</f>
        <v>1374.4506299999998</v>
      </c>
      <c r="F1203" s="76">
        <f>E1203/C1203*100</f>
        <v>124.31379665891842</v>
      </c>
      <c r="G1203" s="76">
        <f>SUM(G1204:G1226)</f>
        <v>1502.6816283999999</v>
      </c>
      <c r="H1203" s="78">
        <f>G1203/E1203*100</f>
        <v>109.32961836541193</v>
      </c>
      <c r="I1203" s="76">
        <f>SUM(I1204:I1226)</f>
        <v>1645.0069584379798</v>
      </c>
      <c r="J1203" s="78">
        <f>I1203/G1203*100</f>
        <v>109.47142277832482</v>
      </c>
      <c r="K1203" s="76">
        <f>SUM(K1204:K1226)</f>
        <v>1798.6412336977185</v>
      </c>
      <c r="L1203" s="78">
        <f>K1203/I1203*100</f>
        <v>109.33943011436391</v>
      </c>
    </row>
    <row r="1204" spans="1:12" ht="18" customHeight="1">
      <c r="A1204" s="79" t="s">
        <v>253</v>
      </c>
      <c r="B1204" s="74" t="s">
        <v>1532</v>
      </c>
      <c r="C1204" s="80">
        <v>38.700000000000003</v>
      </c>
      <c r="D1204" s="80">
        <v>134.4</v>
      </c>
      <c r="E1204" s="81">
        <f t="shared" si="100"/>
        <v>48.181500000000007</v>
      </c>
      <c r="F1204" s="81">
        <v>124.5</v>
      </c>
      <c r="G1204" s="81">
        <f t="shared" si="101"/>
        <v>52.469653500000014</v>
      </c>
      <c r="H1204" s="82">
        <v>108.9</v>
      </c>
      <c r="I1204" s="81">
        <f t="shared" si="102"/>
        <v>57.139452661500016</v>
      </c>
      <c r="J1204" s="82">
        <v>108.9</v>
      </c>
      <c r="K1204" s="81">
        <f t="shared" si="103"/>
        <v>62.681979569665515</v>
      </c>
      <c r="L1204" s="82">
        <v>109.7</v>
      </c>
    </row>
    <row r="1205" spans="1:12" ht="18" customHeight="1">
      <c r="A1205" s="79" t="s">
        <v>668</v>
      </c>
      <c r="B1205" s="74" t="s">
        <v>1532</v>
      </c>
      <c r="C1205" s="80">
        <v>84.68</v>
      </c>
      <c r="D1205" s="80">
        <v>125.8</v>
      </c>
      <c r="E1205" s="81">
        <f t="shared" si="100"/>
        <v>104.41043999999999</v>
      </c>
      <c r="F1205" s="81">
        <v>123.3</v>
      </c>
      <c r="G1205" s="81">
        <f t="shared" si="101"/>
        <v>113.38973783999998</v>
      </c>
      <c r="H1205" s="82">
        <v>108.6</v>
      </c>
      <c r="I1205" s="81">
        <f t="shared" si="102"/>
        <v>123.14125529423998</v>
      </c>
      <c r="J1205" s="82">
        <v>108.6</v>
      </c>
      <c r="K1205" s="81">
        <f t="shared" si="103"/>
        <v>134.10082701542734</v>
      </c>
      <c r="L1205" s="82">
        <v>108.9</v>
      </c>
    </row>
    <row r="1206" spans="1:12" ht="18" customHeight="1">
      <c r="A1206" s="79" t="s">
        <v>646</v>
      </c>
      <c r="B1206" s="74" t="s">
        <v>1532</v>
      </c>
      <c r="C1206" s="80">
        <v>1</v>
      </c>
      <c r="D1206" s="80">
        <v>5.6</v>
      </c>
      <c r="E1206" s="81">
        <f t="shared" si="100"/>
        <v>1.2570000000000001</v>
      </c>
      <c r="F1206" s="81">
        <v>125.7</v>
      </c>
      <c r="G1206" s="81">
        <f t="shared" si="101"/>
        <v>1.3751580000000001</v>
      </c>
      <c r="H1206" s="82">
        <v>109.4</v>
      </c>
      <c r="I1206" s="81">
        <f t="shared" si="102"/>
        <v>1.5044228520000003</v>
      </c>
      <c r="J1206" s="82">
        <v>109.4</v>
      </c>
      <c r="K1206" s="81">
        <f t="shared" si="103"/>
        <v>1.6338032172720003</v>
      </c>
      <c r="L1206" s="82">
        <v>108.6</v>
      </c>
    </row>
    <row r="1207" spans="1:12" ht="30" customHeight="1">
      <c r="A1207" s="79" t="s">
        <v>625</v>
      </c>
      <c r="B1207" s="74" t="s">
        <v>1532</v>
      </c>
      <c r="C1207" s="80">
        <v>88.6</v>
      </c>
      <c r="D1207" s="80">
        <v>166.9</v>
      </c>
      <c r="E1207" s="81">
        <f t="shared" si="100"/>
        <v>111.0158</v>
      </c>
      <c r="F1207" s="81">
        <v>125.3</v>
      </c>
      <c r="G1207" s="81">
        <f t="shared" si="101"/>
        <v>122.11738</v>
      </c>
      <c r="H1207" s="82">
        <v>110</v>
      </c>
      <c r="I1207" s="81">
        <f t="shared" si="102"/>
        <v>134.32911799999999</v>
      </c>
      <c r="J1207" s="82">
        <v>110</v>
      </c>
      <c r="K1207" s="81">
        <f t="shared" si="103"/>
        <v>146.95605509200001</v>
      </c>
      <c r="L1207" s="82">
        <v>109.4</v>
      </c>
    </row>
    <row r="1208" spans="1:12" ht="18" customHeight="1">
      <c r="A1208" s="79" t="s">
        <v>483</v>
      </c>
      <c r="B1208" s="74" t="s">
        <v>1532</v>
      </c>
      <c r="C1208" s="80">
        <v>18.2</v>
      </c>
      <c r="D1208" s="80">
        <v>0</v>
      </c>
      <c r="E1208" s="81">
        <f t="shared" si="100"/>
        <v>22.877399999999998</v>
      </c>
      <c r="F1208" s="81">
        <v>125.7</v>
      </c>
      <c r="G1208" s="81">
        <f t="shared" si="101"/>
        <v>24.844856399999998</v>
      </c>
      <c r="H1208" s="82">
        <v>108.6</v>
      </c>
      <c r="I1208" s="81">
        <f t="shared" si="102"/>
        <v>27.453566321999997</v>
      </c>
      <c r="J1208" s="82">
        <v>110.5</v>
      </c>
      <c r="K1208" s="81">
        <f t="shared" si="103"/>
        <v>29.896933724657998</v>
      </c>
      <c r="L1208" s="82">
        <v>108.9</v>
      </c>
    </row>
    <row r="1209" spans="1:12" ht="30" customHeight="1">
      <c r="A1209" s="79" t="s">
        <v>647</v>
      </c>
      <c r="B1209" s="74" t="s">
        <v>1532</v>
      </c>
      <c r="C1209" s="80">
        <v>25.1</v>
      </c>
      <c r="D1209" s="80">
        <v>154</v>
      </c>
      <c r="E1209" s="81">
        <f t="shared" si="100"/>
        <v>31.450300000000002</v>
      </c>
      <c r="F1209" s="81">
        <v>125.3</v>
      </c>
      <c r="G1209" s="81">
        <f t="shared" si="101"/>
        <v>34.406628200000007</v>
      </c>
      <c r="H1209" s="82">
        <v>109.4</v>
      </c>
      <c r="I1209" s="81">
        <f t="shared" si="102"/>
        <v>37.847291020000007</v>
      </c>
      <c r="J1209" s="82">
        <v>110</v>
      </c>
      <c r="K1209" s="81">
        <f t="shared" si="103"/>
        <v>41.102158047720003</v>
      </c>
      <c r="L1209" s="82">
        <v>108.6</v>
      </c>
    </row>
    <row r="1210" spans="1:12" ht="29.25" customHeight="1">
      <c r="A1210" s="79" t="s">
        <v>606</v>
      </c>
      <c r="B1210" s="74" t="s">
        <v>1532</v>
      </c>
      <c r="C1210" s="80">
        <v>63</v>
      </c>
      <c r="D1210" s="80">
        <v>179.5</v>
      </c>
      <c r="E1210" s="81">
        <f t="shared" si="100"/>
        <v>78.75</v>
      </c>
      <c r="F1210" s="81">
        <v>125</v>
      </c>
      <c r="G1210" s="81">
        <f t="shared" si="101"/>
        <v>86.625</v>
      </c>
      <c r="H1210" s="82">
        <v>110</v>
      </c>
      <c r="I1210" s="81">
        <f t="shared" si="102"/>
        <v>95.720624999999998</v>
      </c>
      <c r="J1210" s="82">
        <v>110.5</v>
      </c>
      <c r="K1210" s="81">
        <f t="shared" si="103"/>
        <v>104.71836375000001</v>
      </c>
      <c r="L1210" s="82">
        <v>109.4</v>
      </c>
    </row>
    <row r="1211" spans="1:12" ht="18" customHeight="1">
      <c r="A1211" s="79" t="s">
        <v>285</v>
      </c>
      <c r="B1211" s="74" t="s">
        <v>1532</v>
      </c>
      <c r="C1211" s="80">
        <v>63.6</v>
      </c>
      <c r="D1211" s="80">
        <v>115.8</v>
      </c>
      <c r="E1211" s="81">
        <f t="shared" si="100"/>
        <v>79.245599999999996</v>
      </c>
      <c r="F1211" s="81">
        <v>124.6</v>
      </c>
      <c r="G1211" s="81">
        <f t="shared" si="101"/>
        <v>87.566387999999989</v>
      </c>
      <c r="H1211" s="82">
        <v>110.5</v>
      </c>
      <c r="I1211" s="81">
        <f t="shared" si="102"/>
        <v>96.060327635999982</v>
      </c>
      <c r="J1211" s="82">
        <v>109.7</v>
      </c>
      <c r="K1211" s="81">
        <f t="shared" si="103"/>
        <v>105.66636039959998</v>
      </c>
      <c r="L1211" s="82">
        <v>110</v>
      </c>
    </row>
    <row r="1212" spans="1:12" ht="18" customHeight="1">
      <c r="A1212" s="79" t="s">
        <v>636</v>
      </c>
      <c r="B1212" s="74" t="s">
        <v>1532</v>
      </c>
      <c r="C1212" s="80">
        <v>43.9</v>
      </c>
      <c r="D1212" s="80">
        <v>165</v>
      </c>
      <c r="E1212" s="81">
        <f t="shared" si="100"/>
        <v>54.216499999999996</v>
      </c>
      <c r="F1212" s="81">
        <v>123.5</v>
      </c>
      <c r="G1212" s="81">
        <f t="shared" si="101"/>
        <v>59.475500499999995</v>
      </c>
      <c r="H1212" s="82">
        <v>109.7</v>
      </c>
      <c r="I1212" s="81">
        <f t="shared" si="102"/>
        <v>64.768820044500004</v>
      </c>
      <c r="J1212" s="82">
        <v>108.9</v>
      </c>
      <c r="K1212" s="81">
        <f t="shared" si="103"/>
        <v>71.569546149172496</v>
      </c>
      <c r="L1212" s="82">
        <v>110.5</v>
      </c>
    </row>
    <row r="1213" spans="1:12" ht="18" customHeight="1">
      <c r="A1213" s="79" t="s">
        <v>657</v>
      </c>
      <c r="B1213" s="74" t="s">
        <v>1532</v>
      </c>
      <c r="C1213" s="80">
        <v>143.19999999999999</v>
      </c>
      <c r="D1213" s="80">
        <v>99</v>
      </c>
      <c r="E1213" s="81">
        <f t="shared" si="100"/>
        <v>175.42</v>
      </c>
      <c r="F1213" s="81">
        <v>122.5</v>
      </c>
      <c r="G1213" s="81">
        <f t="shared" si="101"/>
        <v>191.03238000000002</v>
      </c>
      <c r="H1213" s="82">
        <v>108.9</v>
      </c>
      <c r="I1213" s="81">
        <f t="shared" si="102"/>
        <v>207.46116468</v>
      </c>
      <c r="J1213" s="82">
        <v>108.6</v>
      </c>
      <c r="K1213" s="81">
        <f t="shared" si="103"/>
        <v>227.58489765395998</v>
      </c>
      <c r="L1213" s="82">
        <v>109.7</v>
      </c>
    </row>
    <row r="1214" spans="1:12" ht="18" customHeight="1">
      <c r="A1214" s="79" t="s">
        <v>370</v>
      </c>
      <c r="B1214" s="74" t="s">
        <v>1532</v>
      </c>
      <c r="C1214" s="80">
        <v>14.5</v>
      </c>
      <c r="D1214" s="80">
        <v>181.3</v>
      </c>
      <c r="E1214" s="81">
        <f t="shared" si="100"/>
        <v>18.284499999999998</v>
      </c>
      <c r="F1214" s="81">
        <v>126.1</v>
      </c>
      <c r="G1214" s="81">
        <f t="shared" si="101"/>
        <v>19.856966999999997</v>
      </c>
      <c r="H1214" s="82">
        <v>108.6</v>
      </c>
      <c r="I1214" s="81">
        <f t="shared" si="102"/>
        <v>21.723521897999998</v>
      </c>
      <c r="J1214" s="82">
        <v>109.4</v>
      </c>
      <c r="K1214" s="81">
        <f t="shared" si="103"/>
        <v>23.656915346922002</v>
      </c>
      <c r="L1214" s="82">
        <v>108.9</v>
      </c>
    </row>
    <row r="1215" spans="1:12" ht="30" customHeight="1">
      <c r="A1215" s="79" t="s">
        <v>658</v>
      </c>
      <c r="B1215" s="74" t="s">
        <v>1532</v>
      </c>
      <c r="C1215" s="80">
        <v>100.8</v>
      </c>
      <c r="D1215" s="80">
        <v>148.5</v>
      </c>
      <c r="E1215" s="81">
        <f t="shared" si="100"/>
        <v>126</v>
      </c>
      <c r="F1215" s="81">
        <v>125</v>
      </c>
      <c r="G1215" s="81">
        <f t="shared" si="101"/>
        <v>136.83599999999998</v>
      </c>
      <c r="H1215" s="82">
        <v>108.6</v>
      </c>
      <c r="I1215" s="81">
        <f t="shared" si="102"/>
        <v>151.20377999999999</v>
      </c>
      <c r="J1215" s="82">
        <v>110.5</v>
      </c>
      <c r="K1215" s="81">
        <f t="shared" si="103"/>
        <v>164.20730507999997</v>
      </c>
      <c r="L1215" s="82">
        <v>108.6</v>
      </c>
    </row>
    <row r="1216" spans="1:12" ht="30" customHeight="1">
      <c r="A1216" s="79" t="s">
        <v>655</v>
      </c>
      <c r="B1216" s="74" t="s">
        <v>1532</v>
      </c>
      <c r="C1216" s="80">
        <v>61.98</v>
      </c>
      <c r="D1216" s="80">
        <v>101.3</v>
      </c>
      <c r="E1216" s="81">
        <f t="shared" si="100"/>
        <v>77.227080000000001</v>
      </c>
      <c r="F1216" s="81">
        <v>124.6</v>
      </c>
      <c r="G1216" s="81">
        <f t="shared" si="101"/>
        <v>84.486425520000012</v>
      </c>
      <c r="H1216" s="82">
        <v>109.4</v>
      </c>
      <c r="I1216" s="81">
        <f t="shared" si="102"/>
        <v>92.681608795440013</v>
      </c>
      <c r="J1216" s="82">
        <v>109.7</v>
      </c>
      <c r="K1216" s="81">
        <f t="shared" si="103"/>
        <v>101.39368002221137</v>
      </c>
      <c r="L1216" s="82">
        <v>109.4</v>
      </c>
    </row>
    <row r="1217" spans="1:12" ht="18" customHeight="1">
      <c r="A1217" s="79" t="s">
        <v>653</v>
      </c>
      <c r="B1217" s="74" t="s">
        <v>1532</v>
      </c>
      <c r="C1217" s="80">
        <v>28</v>
      </c>
      <c r="D1217" s="80">
        <v>181.3</v>
      </c>
      <c r="E1217" s="81">
        <f t="shared" si="100"/>
        <v>34.299999999999997</v>
      </c>
      <c r="F1217" s="81">
        <v>122.5</v>
      </c>
      <c r="G1217" s="81">
        <f t="shared" si="101"/>
        <v>37.901499999999999</v>
      </c>
      <c r="H1217" s="82">
        <v>110.5</v>
      </c>
      <c r="I1217" s="81">
        <f t="shared" si="102"/>
        <v>41.8811575</v>
      </c>
      <c r="J1217" s="82">
        <v>110.5</v>
      </c>
      <c r="K1217" s="81">
        <f t="shared" si="103"/>
        <v>45.441055887499999</v>
      </c>
      <c r="L1217" s="82">
        <v>108.5</v>
      </c>
    </row>
    <row r="1218" spans="1:12" ht="30" customHeight="1">
      <c r="A1218" s="79" t="s">
        <v>603</v>
      </c>
      <c r="B1218" s="74" t="s">
        <v>1532</v>
      </c>
      <c r="C1218" s="80">
        <v>60</v>
      </c>
      <c r="D1218" s="80">
        <v>186.3</v>
      </c>
      <c r="E1218" s="81">
        <f t="shared" si="100"/>
        <v>75.66</v>
      </c>
      <c r="F1218" s="81">
        <v>126.1</v>
      </c>
      <c r="G1218" s="81">
        <f t="shared" si="101"/>
        <v>82.999020000000002</v>
      </c>
      <c r="H1218" s="82">
        <v>109.7</v>
      </c>
      <c r="I1218" s="81">
        <f t="shared" si="102"/>
        <v>91.049924939999997</v>
      </c>
      <c r="J1218" s="82">
        <v>109.7</v>
      </c>
      <c r="K1218" s="81">
        <f t="shared" si="103"/>
        <v>100.06386750906</v>
      </c>
      <c r="L1218" s="82">
        <v>109.9</v>
      </c>
    </row>
    <row r="1219" spans="1:12" ht="18" customHeight="1">
      <c r="A1219" s="79" t="s">
        <v>621</v>
      </c>
      <c r="B1219" s="74" t="s">
        <v>1532</v>
      </c>
      <c r="C1219" s="80">
        <v>31.1</v>
      </c>
      <c r="D1219" s="80">
        <v>0</v>
      </c>
      <c r="E1219" s="81">
        <f t="shared" si="100"/>
        <v>38.719500000000004</v>
      </c>
      <c r="F1219" s="81">
        <v>124.5</v>
      </c>
      <c r="G1219" s="81">
        <f t="shared" si="101"/>
        <v>42.165535500000004</v>
      </c>
      <c r="H1219" s="82">
        <v>108.9</v>
      </c>
      <c r="I1219" s="81">
        <f t="shared" si="102"/>
        <v>45.918268159500002</v>
      </c>
      <c r="J1219" s="82">
        <v>108.9</v>
      </c>
      <c r="K1219" s="81">
        <f t="shared" si="103"/>
        <v>50.372340170971505</v>
      </c>
      <c r="L1219" s="82">
        <v>109.7</v>
      </c>
    </row>
    <row r="1220" spans="1:12" ht="29.25" customHeight="1">
      <c r="A1220" s="79" t="s">
        <v>565</v>
      </c>
      <c r="B1220" s="74" t="s">
        <v>1532</v>
      </c>
      <c r="C1220" s="80">
        <v>90.6</v>
      </c>
      <c r="D1220" s="80">
        <v>481.1</v>
      </c>
      <c r="E1220" s="81">
        <f t="shared" si="100"/>
        <v>111.7098</v>
      </c>
      <c r="F1220" s="81">
        <v>123.3</v>
      </c>
      <c r="G1220" s="81">
        <f t="shared" si="101"/>
        <v>121.31684279999999</v>
      </c>
      <c r="H1220" s="82">
        <v>108.6</v>
      </c>
      <c r="I1220" s="81">
        <f t="shared" si="102"/>
        <v>131.75009128079998</v>
      </c>
      <c r="J1220" s="82">
        <v>108.6</v>
      </c>
      <c r="K1220" s="81">
        <f t="shared" si="103"/>
        <v>143.47584940479118</v>
      </c>
      <c r="L1220" s="82">
        <v>108.9</v>
      </c>
    </row>
    <row r="1221" spans="1:12" ht="30" customHeight="1">
      <c r="A1221" s="79" t="s">
        <v>610</v>
      </c>
      <c r="B1221" s="74" t="s">
        <v>1532</v>
      </c>
      <c r="C1221" s="80">
        <v>40.5</v>
      </c>
      <c r="D1221" s="80">
        <v>460.2</v>
      </c>
      <c r="E1221" s="81">
        <f t="shared" si="100"/>
        <v>50.908500000000004</v>
      </c>
      <c r="F1221" s="81">
        <v>125.7</v>
      </c>
      <c r="G1221" s="81">
        <f t="shared" si="101"/>
        <v>55.693899000000009</v>
      </c>
      <c r="H1221" s="82">
        <v>109.4</v>
      </c>
      <c r="I1221" s="81">
        <f t="shared" si="102"/>
        <v>60.929125506000013</v>
      </c>
      <c r="J1221" s="82">
        <v>109.4</v>
      </c>
      <c r="K1221" s="81">
        <f t="shared" si="103"/>
        <v>66.16903029951601</v>
      </c>
      <c r="L1221" s="82">
        <v>108.6</v>
      </c>
    </row>
    <row r="1222" spans="1:12" ht="18" customHeight="1">
      <c r="A1222" s="79" t="s">
        <v>670</v>
      </c>
      <c r="B1222" s="74" t="s">
        <v>1532</v>
      </c>
      <c r="C1222" s="80">
        <v>3.8</v>
      </c>
      <c r="D1222" s="80">
        <v>1900</v>
      </c>
      <c r="E1222" s="81">
        <f t="shared" si="100"/>
        <v>4.7765999999999993</v>
      </c>
      <c r="F1222" s="81">
        <v>125.7</v>
      </c>
      <c r="G1222" s="81">
        <f t="shared" si="101"/>
        <v>5.1873875999999983</v>
      </c>
      <c r="H1222" s="82">
        <v>108.6</v>
      </c>
      <c r="I1222" s="81">
        <f t="shared" si="102"/>
        <v>5.7320632979999981</v>
      </c>
      <c r="J1222" s="82">
        <v>110.5</v>
      </c>
      <c r="K1222" s="81">
        <f t="shared" si="103"/>
        <v>6.2422169315219982</v>
      </c>
      <c r="L1222" s="82">
        <v>108.9</v>
      </c>
    </row>
    <row r="1223" spans="1:12" ht="18" customHeight="1">
      <c r="A1223" s="79" t="s">
        <v>652</v>
      </c>
      <c r="B1223" s="74" t="s">
        <v>1532</v>
      </c>
      <c r="C1223" s="80">
        <v>37.47</v>
      </c>
      <c r="D1223" s="80">
        <v>102.9</v>
      </c>
      <c r="E1223" s="81">
        <f t="shared" si="100"/>
        <v>46.949910000000003</v>
      </c>
      <c r="F1223" s="81">
        <v>125.3</v>
      </c>
      <c r="G1223" s="81">
        <f t="shared" si="101"/>
        <v>51.363201540000006</v>
      </c>
      <c r="H1223" s="82">
        <v>109.4</v>
      </c>
      <c r="I1223" s="81">
        <f t="shared" si="102"/>
        <v>56.499521694000002</v>
      </c>
      <c r="J1223" s="82">
        <v>110</v>
      </c>
      <c r="K1223" s="81">
        <f t="shared" si="103"/>
        <v>61.358480559684004</v>
      </c>
      <c r="L1223" s="82">
        <v>108.6</v>
      </c>
    </row>
    <row r="1224" spans="1:12" ht="18" customHeight="1">
      <c r="A1224" s="79" t="s">
        <v>605</v>
      </c>
      <c r="B1224" s="74" t="s">
        <v>1532</v>
      </c>
      <c r="C1224" s="80">
        <v>45.7</v>
      </c>
      <c r="D1224" s="80">
        <v>264.2</v>
      </c>
      <c r="E1224" s="81">
        <f t="shared" si="100"/>
        <v>56.9422</v>
      </c>
      <c r="F1224" s="81">
        <v>124.6</v>
      </c>
      <c r="G1224" s="81">
        <f t="shared" si="101"/>
        <v>62.921130999999995</v>
      </c>
      <c r="H1224" s="82">
        <v>110.5</v>
      </c>
      <c r="I1224" s="81">
        <f t="shared" si="102"/>
        <v>69.024480706999995</v>
      </c>
      <c r="J1224" s="82">
        <v>109.7</v>
      </c>
      <c r="K1224" s="81">
        <f t="shared" si="103"/>
        <v>75.926928777699999</v>
      </c>
      <c r="L1224" s="82">
        <v>110</v>
      </c>
    </row>
    <row r="1225" spans="1:12" ht="30" customHeight="1">
      <c r="A1225" s="79" t="s">
        <v>638</v>
      </c>
      <c r="B1225" s="74" t="s">
        <v>1532</v>
      </c>
      <c r="C1225" s="80">
        <v>17.8</v>
      </c>
      <c r="D1225" s="80">
        <v>387</v>
      </c>
      <c r="E1225" s="81">
        <f t="shared" si="100"/>
        <v>21.983000000000001</v>
      </c>
      <c r="F1225" s="81">
        <v>123.5</v>
      </c>
      <c r="G1225" s="81">
        <f t="shared" si="101"/>
        <v>24.115351</v>
      </c>
      <c r="H1225" s="82">
        <v>109.7</v>
      </c>
      <c r="I1225" s="81">
        <f t="shared" si="102"/>
        <v>26.261617239000003</v>
      </c>
      <c r="J1225" s="82">
        <v>108.9</v>
      </c>
      <c r="K1225" s="81">
        <f t="shared" si="103"/>
        <v>29.019087049095006</v>
      </c>
      <c r="L1225" s="82">
        <v>110.5</v>
      </c>
    </row>
    <row r="1226" spans="1:12" ht="18" customHeight="1">
      <c r="A1226" s="79" t="s">
        <v>664</v>
      </c>
      <c r="B1226" s="74" t="s">
        <v>1532</v>
      </c>
      <c r="C1226" s="80">
        <v>3.4</v>
      </c>
      <c r="D1226" s="80">
        <v>0</v>
      </c>
      <c r="E1226" s="81">
        <f t="shared" si="100"/>
        <v>4.165</v>
      </c>
      <c r="F1226" s="81">
        <v>122.5</v>
      </c>
      <c r="G1226" s="81">
        <f t="shared" si="101"/>
        <v>4.535685</v>
      </c>
      <c r="H1226" s="82">
        <v>108.9</v>
      </c>
      <c r="I1226" s="81">
        <f t="shared" si="102"/>
        <v>4.9257539100000001</v>
      </c>
      <c r="J1226" s="82">
        <v>108.6</v>
      </c>
      <c r="K1226" s="81">
        <f t="shared" si="103"/>
        <v>5.4035520392700001</v>
      </c>
      <c r="L1226" s="82">
        <v>109.7</v>
      </c>
    </row>
    <row r="1227" spans="1:12" ht="43.5" customHeight="1">
      <c r="A1227" s="73" t="s">
        <v>1672</v>
      </c>
      <c r="B1227" s="74" t="s">
        <v>1532</v>
      </c>
      <c r="C1227" s="75">
        <v>60190.77</v>
      </c>
      <c r="D1227" s="75">
        <v>136.19999999999999</v>
      </c>
      <c r="E1227" s="76">
        <f>SUM(E1228:E1260)</f>
        <v>75021.851880000002</v>
      </c>
      <c r="F1227" s="76">
        <f>E1227/C1227*100</f>
        <v>124.64012651773686</v>
      </c>
      <c r="G1227" s="76">
        <f>SUM(G1228:G1260)</f>
        <v>82057.996928759996</v>
      </c>
      <c r="H1227" s="78">
        <f>G1227/E1227*100</f>
        <v>109.37879414122507</v>
      </c>
      <c r="I1227" s="76">
        <f>SUM(I1228:I1260)</f>
        <v>89852.805482719399</v>
      </c>
      <c r="J1227" s="78">
        <f>I1227/G1227*100</f>
        <v>109.49914553815712</v>
      </c>
      <c r="K1227" s="76">
        <f>SUM(K1228:K1260)</f>
        <v>98169.962491915547</v>
      </c>
      <c r="L1227" s="78">
        <f>K1227/I1227*100</f>
        <v>109.25642439822951</v>
      </c>
    </row>
    <row r="1228" spans="1:12" ht="18" customHeight="1">
      <c r="A1228" s="79" t="s">
        <v>285</v>
      </c>
      <c r="B1228" s="74" t="s">
        <v>1532</v>
      </c>
      <c r="C1228" s="80">
        <v>2710.9</v>
      </c>
      <c r="D1228" s="80">
        <v>178.2</v>
      </c>
      <c r="E1228" s="81">
        <f t="shared" si="100"/>
        <v>3347.9615000000003</v>
      </c>
      <c r="F1228" s="81">
        <v>123.5</v>
      </c>
      <c r="G1228" s="81">
        <f t="shared" si="101"/>
        <v>3682.75765</v>
      </c>
      <c r="H1228" s="82">
        <v>110</v>
      </c>
      <c r="I1228" s="81">
        <f t="shared" si="102"/>
        <v>4051.0334149999999</v>
      </c>
      <c r="J1228" s="82">
        <v>110</v>
      </c>
      <c r="K1228" s="81">
        <f t="shared" si="103"/>
        <v>4391.3202218599999</v>
      </c>
      <c r="L1228" s="82">
        <v>108.4</v>
      </c>
    </row>
    <row r="1229" spans="1:12" ht="18" customHeight="1">
      <c r="A1229" s="79" t="s">
        <v>645</v>
      </c>
      <c r="B1229" s="74" t="s">
        <v>1532</v>
      </c>
      <c r="C1229" s="80">
        <v>1254.8</v>
      </c>
      <c r="D1229" s="80">
        <v>203.2</v>
      </c>
      <c r="E1229" s="81">
        <f t="shared" si="100"/>
        <v>1537.13</v>
      </c>
      <c r="F1229" s="81">
        <v>122.5</v>
      </c>
      <c r="G1229" s="81">
        <f t="shared" si="101"/>
        <v>1698.5286500000002</v>
      </c>
      <c r="H1229" s="82">
        <v>110.5</v>
      </c>
      <c r="I1229" s="81">
        <f t="shared" si="102"/>
        <v>1876.8741582500004</v>
      </c>
      <c r="J1229" s="82">
        <v>110.5</v>
      </c>
      <c r="K1229" s="81">
        <f t="shared" si="103"/>
        <v>2036.4084617012504</v>
      </c>
      <c r="L1229" s="82">
        <v>108.5</v>
      </c>
    </row>
    <row r="1230" spans="1:12" ht="18" customHeight="1">
      <c r="A1230" s="79" t="s">
        <v>621</v>
      </c>
      <c r="B1230" s="74" t="s">
        <v>1532</v>
      </c>
      <c r="C1230" s="80">
        <v>1007.7</v>
      </c>
      <c r="D1230" s="80">
        <v>0</v>
      </c>
      <c r="E1230" s="81">
        <f t="shared" si="100"/>
        <v>1270.7097000000001</v>
      </c>
      <c r="F1230" s="81">
        <v>126.1</v>
      </c>
      <c r="G1230" s="81">
        <f t="shared" si="101"/>
        <v>1393.9685409000001</v>
      </c>
      <c r="H1230" s="82">
        <v>109.7</v>
      </c>
      <c r="I1230" s="81">
        <f t="shared" si="102"/>
        <v>1529.1834893673001</v>
      </c>
      <c r="J1230" s="82">
        <v>109.7</v>
      </c>
      <c r="K1230" s="81">
        <f t="shared" si="103"/>
        <v>1680.5726548146629</v>
      </c>
      <c r="L1230" s="82">
        <v>109.9</v>
      </c>
    </row>
    <row r="1231" spans="1:12" ht="30" customHeight="1">
      <c r="A1231" s="79" t="s">
        <v>610</v>
      </c>
      <c r="B1231" s="74" t="s">
        <v>1532</v>
      </c>
      <c r="C1231" s="80">
        <v>1065.9000000000001</v>
      </c>
      <c r="D1231" s="80">
        <v>142.80000000000001</v>
      </c>
      <c r="E1231" s="81">
        <f t="shared" si="100"/>
        <v>1327.0455000000002</v>
      </c>
      <c r="F1231" s="81">
        <v>124.5</v>
      </c>
      <c r="G1231" s="81">
        <f t="shared" si="101"/>
        <v>1445.1525495000003</v>
      </c>
      <c r="H1231" s="82">
        <v>108.9</v>
      </c>
      <c r="I1231" s="81">
        <f t="shared" si="102"/>
        <v>1573.7711264055004</v>
      </c>
      <c r="J1231" s="82">
        <v>108.9</v>
      </c>
      <c r="K1231" s="81">
        <f t="shared" si="103"/>
        <v>1726.426925666834</v>
      </c>
      <c r="L1231" s="82">
        <v>109.7</v>
      </c>
    </row>
    <row r="1232" spans="1:12" ht="29.25" customHeight="1">
      <c r="A1232" s="79" t="s">
        <v>658</v>
      </c>
      <c r="B1232" s="74" t="s">
        <v>1532</v>
      </c>
      <c r="C1232" s="80">
        <v>3470.6</v>
      </c>
      <c r="D1232" s="80">
        <v>153.9</v>
      </c>
      <c r="E1232" s="81">
        <f t="shared" si="100"/>
        <v>4279.2497999999996</v>
      </c>
      <c r="F1232" s="81">
        <v>123.3</v>
      </c>
      <c r="G1232" s="81">
        <f t="shared" si="101"/>
        <v>4647.2652827999991</v>
      </c>
      <c r="H1232" s="82">
        <v>108.6</v>
      </c>
      <c r="I1232" s="81">
        <f t="shared" si="102"/>
        <v>5046.9300971207986</v>
      </c>
      <c r="J1232" s="82">
        <v>108.6</v>
      </c>
      <c r="K1232" s="81">
        <f t="shared" si="103"/>
        <v>5496.1068757645498</v>
      </c>
      <c r="L1232" s="82">
        <v>108.9</v>
      </c>
    </row>
    <row r="1233" spans="1:12" ht="18" customHeight="1">
      <c r="A1233" s="79" t="s">
        <v>668</v>
      </c>
      <c r="B1233" s="74" t="s">
        <v>1532</v>
      </c>
      <c r="C1233" s="80">
        <v>3094</v>
      </c>
      <c r="D1233" s="80">
        <v>114.5</v>
      </c>
      <c r="E1233" s="81">
        <f t="shared" si="100"/>
        <v>3889.1579999999999</v>
      </c>
      <c r="F1233" s="81">
        <v>125.7</v>
      </c>
      <c r="G1233" s="81">
        <f t="shared" si="101"/>
        <v>4254.7388520000004</v>
      </c>
      <c r="H1233" s="82">
        <v>109.4</v>
      </c>
      <c r="I1233" s="81">
        <f t="shared" si="102"/>
        <v>4654.6843040880012</v>
      </c>
      <c r="J1233" s="82">
        <v>109.4</v>
      </c>
      <c r="K1233" s="81">
        <f t="shared" si="103"/>
        <v>5054.9871542395695</v>
      </c>
      <c r="L1233" s="82">
        <v>108.6</v>
      </c>
    </row>
    <row r="1234" spans="1:12" ht="30" customHeight="1">
      <c r="A1234" s="79" t="s">
        <v>566</v>
      </c>
      <c r="B1234" s="74" t="s">
        <v>1532</v>
      </c>
      <c r="C1234" s="80">
        <v>1518.4</v>
      </c>
      <c r="D1234" s="80">
        <v>121.6</v>
      </c>
      <c r="E1234" s="81">
        <f t="shared" si="100"/>
        <v>1902.5552000000002</v>
      </c>
      <c r="F1234" s="81">
        <v>125.3</v>
      </c>
      <c r="G1234" s="81">
        <f t="shared" si="101"/>
        <v>2092.8107199999999</v>
      </c>
      <c r="H1234" s="82">
        <v>110</v>
      </c>
      <c r="I1234" s="81">
        <f t="shared" si="102"/>
        <v>2302.0917919999997</v>
      </c>
      <c r="J1234" s="82">
        <v>110</v>
      </c>
      <c r="K1234" s="81">
        <f t="shared" si="103"/>
        <v>2518.4884204479999</v>
      </c>
      <c r="L1234" s="82">
        <v>109.4</v>
      </c>
    </row>
    <row r="1235" spans="1:12" ht="30" customHeight="1">
      <c r="A1235" s="79" t="s">
        <v>649</v>
      </c>
      <c r="B1235" s="74" t="s">
        <v>1532</v>
      </c>
      <c r="C1235" s="80">
        <v>1780.22</v>
      </c>
      <c r="D1235" s="80">
        <v>114.4</v>
      </c>
      <c r="E1235" s="81">
        <f t="shared" si="100"/>
        <v>2237.7365399999999</v>
      </c>
      <c r="F1235" s="81">
        <v>125.7</v>
      </c>
      <c r="G1235" s="81">
        <f t="shared" si="101"/>
        <v>2430.1818824399998</v>
      </c>
      <c r="H1235" s="82">
        <v>108.6</v>
      </c>
      <c r="I1235" s="81">
        <f t="shared" si="102"/>
        <v>2685.3509800961997</v>
      </c>
      <c r="J1235" s="82">
        <v>110.5</v>
      </c>
      <c r="K1235" s="81">
        <f t="shared" si="103"/>
        <v>2924.3472173247615</v>
      </c>
      <c r="L1235" s="82">
        <v>108.9</v>
      </c>
    </row>
    <row r="1236" spans="1:12" ht="18" customHeight="1">
      <c r="A1236" s="79" t="s">
        <v>659</v>
      </c>
      <c r="B1236" s="74" t="s">
        <v>1532</v>
      </c>
      <c r="C1236" s="80">
        <v>4.05</v>
      </c>
      <c r="D1236" s="80">
        <v>145.19999999999999</v>
      </c>
      <c r="E1236" s="81">
        <f t="shared" si="100"/>
        <v>5.0625</v>
      </c>
      <c r="F1236" s="81">
        <v>125</v>
      </c>
      <c r="G1236" s="81">
        <f t="shared" si="101"/>
        <v>5.5687499999999996</v>
      </c>
      <c r="H1236" s="82">
        <v>110</v>
      </c>
      <c r="I1236" s="81">
        <f t="shared" si="102"/>
        <v>6.1534687499999992</v>
      </c>
      <c r="J1236" s="82">
        <v>110.5</v>
      </c>
      <c r="K1236" s="81">
        <f t="shared" si="103"/>
        <v>6.7318948124999993</v>
      </c>
      <c r="L1236" s="82">
        <v>109.4</v>
      </c>
    </row>
    <row r="1237" spans="1:12" ht="18" customHeight="1">
      <c r="A1237" s="79" t="s">
        <v>636</v>
      </c>
      <c r="B1237" s="74" t="s">
        <v>1532</v>
      </c>
      <c r="C1237" s="80">
        <v>1571.3</v>
      </c>
      <c r="D1237" s="80">
        <v>160.9</v>
      </c>
      <c r="E1237" s="81">
        <f t="shared" si="100"/>
        <v>1957.8397999999997</v>
      </c>
      <c r="F1237" s="81">
        <v>124.6</v>
      </c>
      <c r="G1237" s="81">
        <f t="shared" si="101"/>
        <v>2163.4129789999997</v>
      </c>
      <c r="H1237" s="82">
        <v>110.5</v>
      </c>
      <c r="I1237" s="81">
        <f t="shared" si="102"/>
        <v>2373.2640379629997</v>
      </c>
      <c r="J1237" s="82">
        <v>109.7</v>
      </c>
      <c r="K1237" s="81">
        <f t="shared" si="103"/>
        <v>2610.5904417592997</v>
      </c>
      <c r="L1237" s="82">
        <v>110</v>
      </c>
    </row>
    <row r="1238" spans="1:12" ht="30" customHeight="1">
      <c r="A1238" s="79" t="s">
        <v>606</v>
      </c>
      <c r="B1238" s="74" t="s">
        <v>1532</v>
      </c>
      <c r="C1238" s="80">
        <v>4051</v>
      </c>
      <c r="D1238" s="80">
        <v>133.1</v>
      </c>
      <c r="E1238" s="81">
        <f t="shared" si="100"/>
        <v>5002.9849999999997</v>
      </c>
      <c r="F1238" s="81">
        <v>123.5</v>
      </c>
      <c r="G1238" s="81">
        <f t="shared" si="101"/>
        <v>5488.2745450000002</v>
      </c>
      <c r="H1238" s="82">
        <v>109.7</v>
      </c>
      <c r="I1238" s="81">
        <f t="shared" si="102"/>
        <v>5976.7309795050005</v>
      </c>
      <c r="J1238" s="82">
        <v>108.9</v>
      </c>
      <c r="K1238" s="81">
        <f t="shared" si="103"/>
        <v>6604.2877323530256</v>
      </c>
      <c r="L1238" s="82">
        <v>110.5</v>
      </c>
    </row>
    <row r="1239" spans="1:12" ht="30" customHeight="1">
      <c r="A1239" s="79" t="s">
        <v>625</v>
      </c>
      <c r="B1239" s="74" t="s">
        <v>1532</v>
      </c>
      <c r="C1239" s="80">
        <v>3051.1</v>
      </c>
      <c r="D1239" s="80">
        <v>152.80000000000001</v>
      </c>
      <c r="E1239" s="81">
        <f t="shared" si="100"/>
        <v>3737.5974999999999</v>
      </c>
      <c r="F1239" s="81">
        <v>122.5</v>
      </c>
      <c r="G1239" s="81">
        <f t="shared" si="101"/>
        <v>4070.2436775000006</v>
      </c>
      <c r="H1239" s="82">
        <v>108.9</v>
      </c>
      <c r="I1239" s="81">
        <f t="shared" si="102"/>
        <v>4420.2846337650008</v>
      </c>
      <c r="J1239" s="82">
        <v>108.6</v>
      </c>
      <c r="K1239" s="81">
        <f t="shared" si="103"/>
        <v>4849.0522432402058</v>
      </c>
      <c r="L1239" s="82">
        <v>109.7</v>
      </c>
    </row>
    <row r="1240" spans="1:12" ht="18" customHeight="1">
      <c r="A1240" s="79" t="s">
        <v>657</v>
      </c>
      <c r="B1240" s="74" t="s">
        <v>1532</v>
      </c>
      <c r="C1240" s="80">
        <v>6352.2</v>
      </c>
      <c r="D1240" s="80">
        <v>109.8</v>
      </c>
      <c r="E1240" s="81">
        <f t="shared" si="100"/>
        <v>8010.1241999999993</v>
      </c>
      <c r="F1240" s="81">
        <v>126.1</v>
      </c>
      <c r="G1240" s="81">
        <f t="shared" si="101"/>
        <v>8698.9948811999984</v>
      </c>
      <c r="H1240" s="82">
        <v>108.6</v>
      </c>
      <c r="I1240" s="81">
        <f t="shared" si="102"/>
        <v>9516.7004000327997</v>
      </c>
      <c r="J1240" s="82">
        <v>109.4</v>
      </c>
      <c r="K1240" s="81">
        <f t="shared" si="103"/>
        <v>10363.68673563572</v>
      </c>
      <c r="L1240" s="82">
        <v>108.9</v>
      </c>
    </row>
    <row r="1241" spans="1:12" ht="18" customHeight="1">
      <c r="A1241" s="79" t="s">
        <v>642</v>
      </c>
      <c r="B1241" s="74" t="s">
        <v>1532</v>
      </c>
      <c r="C1241" s="80">
        <v>471.9</v>
      </c>
      <c r="D1241" s="80">
        <v>89.7</v>
      </c>
      <c r="E1241" s="81">
        <f t="shared" si="100"/>
        <v>589.875</v>
      </c>
      <c r="F1241" s="81">
        <v>125</v>
      </c>
      <c r="G1241" s="81">
        <f t="shared" si="101"/>
        <v>640.60424999999998</v>
      </c>
      <c r="H1241" s="82">
        <v>108.6</v>
      </c>
      <c r="I1241" s="81">
        <f t="shared" si="102"/>
        <v>707.86769624999999</v>
      </c>
      <c r="J1241" s="82">
        <v>110.5</v>
      </c>
      <c r="K1241" s="81">
        <f t="shared" si="103"/>
        <v>768.74431812750004</v>
      </c>
      <c r="L1241" s="82">
        <v>108.6</v>
      </c>
    </row>
    <row r="1242" spans="1:12" ht="18" customHeight="1">
      <c r="A1242" s="79" t="s">
        <v>483</v>
      </c>
      <c r="B1242" s="74" t="s">
        <v>1532</v>
      </c>
      <c r="C1242" s="80">
        <v>719.4</v>
      </c>
      <c r="D1242" s="80">
        <v>0</v>
      </c>
      <c r="E1242" s="81">
        <f t="shared" si="100"/>
        <v>896.37239999999986</v>
      </c>
      <c r="F1242" s="81">
        <v>124.6</v>
      </c>
      <c r="G1242" s="81">
        <f t="shared" si="101"/>
        <v>980.63140559999988</v>
      </c>
      <c r="H1242" s="82">
        <v>109.4</v>
      </c>
      <c r="I1242" s="81">
        <f t="shared" si="102"/>
        <v>1075.7526519431999</v>
      </c>
      <c r="J1242" s="82">
        <v>109.7</v>
      </c>
      <c r="K1242" s="81">
        <f t="shared" si="103"/>
        <v>1176.8734012258608</v>
      </c>
      <c r="L1242" s="82">
        <v>109.4</v>
      </c>
    </row>
    <row r="1243" spans="1:12" ht="29.25" customHeight="1">
      <c r="A1243" s="79" t="s">
        <v>603</v>
      </c>
      <c r="B1243" s="74" t="s">
        <v>1532</v>
      </c>
      <c r="C1243" s="80">
        <v>1613</v>
      </c>
      <c r="D1243" s="80">
        <v>186.8</v>
      </c>
      <c r="E1243" s="81">
        <f t="shared" si="100"/>
        <v>1992.0550000000001</v>
      </c>
      <c r="F1243" s="81">
        <v>123.5</v>
      </c>
      <c r="G1243" s="81">
        <f t="shared" si="101"/>
        <v>2191.2605000000003</v>
      </c>
      <c r="H1243" s="82">
        <v>110</v>
      </c>
      <c r="I1243" s="81">
        <f t="shared" si="102"/>
        <v>2410.3865500000002</v>
      </c>
      <c r="J1243" s="82">
        <v>110</v>
      </c>
      <c r="K1243" s="81">
        <f t="shared" si="103"/>
        <v>2612.8590202000005</v>
      </c>
      <c r="L1243" s="82">
        <v>108.4</v>
      </c>
    </row>
    <row r="1244" spans="1:12" ht="18" customHeight="1">
      <c r="A1244" s="79" t="s">
        <v>370</v>
      </c>
      <c r="B1244" s="74" t="s">
        <v>1532</v>
      </c>
      <c r="C1244" s="80">
        <v>559.79999999999995</v>
      </c>
      <c r="D1244" s="80">
        <v>192.4</v>
      </c>
      <c r="E1244" s="81">
        <f t="shared" si="100"/>
        <v>685.755</v>
      </c>
      <c r="F1244" s="81">
        <v>122.5</v>
      </c>
      <c r="G1244" s="81">
        <f t="shared" si="101"/>
        <v>757.759275</v>
      </c>
      <c r="H1244" s="82">
        <v>110.5</v>
      </c>
      <c r="I1244" s="81">
        <f t="shared" si="102"/>
        <v>837.32399887499992</v>
      </c>
      <c r="J1244" s="82">
        <v>110.5</v>
      </c>
      <c r="K1244" s="81">
        <f t="shared" si="103"/>
        <v>908.49653877937499</v>
      </c>
      <c r="L1244" s="82">
        <v>108.5</v>
      </c>
    </row>
    <row r="1245" spans="1:12" ht="30" customHeight="1">
      <c r="A1245" s="79" t="s">
        <v>638</v>
      </c>
      <c r="B1245" s="74" t="s">
        <v>1532</v>
      </c>
      <c r="C1245" s="80">
        <v>1727.7</v>
      </c>
      <c r="D1245" s="80">
        <v>326</v>
      </c>
      <c r="E1245" s="81">
        <f t="shared" si="100"/>
        <v>2178.6297</v>
      </c>
      <c r="F1245" s="81">
        <v>126.1</v>
      </c>
      <c r="G1245" s="81">
        <f t="shared" si="101"/>
        <v>2389.9567809</v>
      </c>
      <c r="H1245" s="82">
        <v>109.7</v>
      </c>
      <c r="I1245" s="81">
        <f t="shared" si="102"/>
        <v>2621.7825886473001</v>
      </c>
      <c r="J1245" s="82">
        <v>109.7</v>
      </c>
      <c r="K1245" s="81">
        <f t="shared" si="103"/>
        <v>2881.3390649233829</v>
      </c>
      <c r="L1245" s="82">
        <v>109.9</v>
      </c>
    </row>
    <row r="1246" spans="1:12" ht="18" customHeight="1">
      <c r="A1246" s="79" t="s">
        <v>597</v>
      </c>
      <c r="B1246" s="74" t="s">
        <v>1532</v>
      </c>
      <c r="C1246" s="80">
        <v>2856</v>
      </c>
      <c r="D1246" s="80">
        <v>166.4</v>
      </c>
      <c r="E1246" s="81">
        <f t="shared" si="100"/>
        <v>3555.72</v>
      </c>
      <c r="F1246" s="81">
        <v>124.5</v>
      </c>
      <c r="G1246" s="81">
        <f t="shared" si="101"/>
        <v>3872.1790799999999</v>
      </c>
      <c r="H1246" s="82">
        <v>108.9</v>
      </c>
      <c r="I1246" s="81">
        <f t="shared" si="102"/>
        <v>4216.8030181200002</v>
      </c>
      <c r="J1246" s="82">
        <v>108.9</v>
      </c>
      <c r="K1246" s="81">
        <f t="shared" si="103"/>
        <v>4625.8329108776406</v>
      </c>
      <c r="L1246" s="82">
        <v>109.7</v>
      </c>
    </row>
    <row r="1247" spans="1:12" ht="18" customHeight="1">
      <c r="A1247" s="79" t="s">
        <v>381</v>
      </c>
      <c r="B1247" s="74" t="s">
        <v>1532</v>
      </c>
      <c r="C1247" s="80">
        <v>1629.73</v>
      </c>
      <c r="D1247" s="80">
        <v>119.6</v>
      </c>
      <c r="E1247" s="81">
        <f t="shared" si="100"/>
        <v>2009.4570900000001</v>
      </c>
      <c r="F1247" s="81">
        <v>123.3</v>
      </c>
      <c r="G1247" s="81">
        <f t="shared" si="101"/>
        <v>2182.2703997400004</v>
      </c>
      <c r="H1247" s="82">
        <v>108.6</v>
      </c>
      <c r="I1247" s="81">
        <f t="shared" si="102"/>
        <v>2369.9456541176401</v>
      </c>
      <c r="J1247" s="82">
        <v>108.6</v>
      </c>
      <c r="K1247" s="81">
        <f t="shared" si="103"/>
        <v>2580.8708173341101</v>
      </c>
      <c r="L1247" s="82">
        <v>108.9</v>
      </c>
    </row>
    <row r="1248" spans="1:12" ht="30" customHeight="1">
      <c r="A1248" s="79" t="s">
        <v>565</v>
      </c>
      <c r="B1248" s="74" t="s">
        <v>1532</v>
      </c>
      <c r="C1248" s="80">
        <v>2418.66</v>
      </c>
      <c r="D1248" s="80">
        <v>138.9</v>
      </c>
      <c r="E1248" s="81">
        <f t="shared" si="100"/>
        <v>3040.2556199999999</v>
      </c>
      <c r="F1248" s="81">
        <v>125.7</v>
      </c>
      <c r="G1248" s="81">
        <f t="shared" si="101"/>
        <v>3326.0396482800002</v>
      </c>
      <c r="H1248" s="82">
        <v>109.4</v>
      </c>
      <c r="I1248" s="81">
        <f t="shared" si="102"/>
        <v>3638.6873752183205</v>
      </c>
      <c r="J1248" s="82">
        <v>109.4</v>
      </c>
      <c r="K1248" s="81">
        <f t="shared" si="103"/>
        <v>3951.6144894870959</v>
      </c>
      <c r="L1248" s="82">
        <v>108.6</v>
      </c>
    </row>
    <row r="1249" spans="1:12" ht="30" customHeight="1">
      <c r="A1249" s="79" t="s">
        <v>655</v>
      </c>
      <c r="B1249" s="74" t="s">
        <v>1532</v>
      </c>
      <c r="C1249" s="80">
        <v>3213.71</v>
      </c>
      <c r="D1249" s="80">
        <v>139.6</v>
      </c>
      <c r="E1249" s="81">
        <f t="shared" ref="E1249:E1312" si="104">C1249*F1249/100</f>
        <v>4026.7786300000002</v>
      </c>
      <c r="F1249" s="81">
        <v>125.3</v>
      </c>
      <c r="G1249" s="81">
        <f t="shared" ref="G1249:G1312" si="105">E1249*H1249/100</f>
        <v>4429.4564930000006</v>
      </c>
      <c r="H1249" s="82">
        <v>110</v>
      </c>
      <c r="I1249" s="81">
        <f t="shared" ref="I1249:I1312" si="106">G1249*J1249/100</f>
        <v>4872.4021423000004</v>
      </c>
      <c r="J1249" s="82">
        <v>110</v>
      </c>
      <c r="K1249" s="81">
        <f t="shared" ref="K1249:K1312" si="107">I1249*L1249/100</f>
        <v>5330.4079436762004</v>
      </c>
      <c r="L1249" s="82">
        <v>109.4</v>
      </c>
    </row>
    <row r="1250" spans="1:12" ht="18" customHeight="1">
      <c r="A1250" s="79" t="s">
        <v>670</v>
      </c>
      <c r="B1250" s="74" t="s">
        <v>1532</v>
      </c>
      <c r="C1250" s="80">
        <v>435.4</v>
      </c>
      <c r="D1250" s="80">
        <v>54.6</v>
      </c>
      <c r="E1250" s="81">
        <f t="shared" si="104"/>
        <v>547.29779999999994</v>
      </c>
      <c r="F1250" s="81">
        <v>125.7</v>
      </c>
      <c r="G1250" s="81">
        <f t="shared" si="105"/>
        <v>594.36541079999984</v>
      </c>
      <c r="H1250" s="82">
        <v>108.6</v>
      </c>
      <c r="I1250" s="81">
        <f t="shared" si="106"/>
        <v>656.77377893399989</v>
      </c>
      <c r="J1250" s="82">
        <v>110.5</v>
      </c>
      <c r="K1250" s="81">
        <f t="shared" si="107"/>
        <v>715.22664525912592</v>
      </c>
      <c r="L1250" s="82">
        <v>108.9</v>
      </c>
    </row>
    <row r="1251" spans="1:12" ht="30" customHeight="1">
      <c r="A1251" s="79" t="s">
        <v>660</v>
      </c>
      <c r="B1251" s="74" t="s">
        <v>1532</v>
      </c>
      <c r="C1251" s="80">
        <v>543.20000000000005</v>
      </c>
      <c r="D1251" s="80">
        <v>111.7</v>
      </c>
      <c r="E1251" s="81">
        <f t="shared" si="104"/>
        <v>680.6296000000001</v>
      </c>
      <c r="F1251" s="81">
        <v>125.3</v>
      </c>
      <c r="G1251" s="81">
        <f t="shared" si="105"/>
        <v>744.60878240000022</v>
      </c>
      <c r="H1251" s="82">
        <v>109.4</v>
      </c>
      <c r="I1251" s="81">
        <f t="shared" si="106"/>
        <v>819.06966064000017</v>
      </c>
      <c r="J1251" s="82">
        <v>110</v>
      </c>
      <c r="K1251" s="81">
        <f t="shared" si="107"/>
        <v>889.50965145504017</v>
      </c>
      <c r="L1251" s="82">
        <v>108.6</v>
      </c>
    </row>
    <row r="1252" spans="1:12" ht="18" customHeight="1">
      <c r="A1252" s="79" t="s">
        <v>652</v>
      </c>
      <c r="B1252" s="74" t="s">
        <v>1532</v>
      </c>
      <c r="C1252" s="80">
        <v>2383.6</v>
      </c>
      <c r="D1252" s="80">
        <v>141.30000000000001</v>
      </c>
      <c r="E1252" s="81">
        <f t="shared" si="104"/>
        <v>2979.5</v>
      </c>
      <c r="F1252" s="81">
        <v>125</v>
      </c>
      <c r="G1252" s="81">
        <f t="shared" si="105"/>
        <v>3277.45</v>
      </c>
      <c r="H1252" s="82">
        <v>110</v>
      </c>
      <c r="I1252" s="81">
        <f t="shared" si="106"/>
        <v>3621.5822499999999</v>
      </c>
      <c r="J1252" s="82">
        <v>110.5</v>
      </c>
      <c r="K1252" s="81">
        <f t="shared" si="107"/>
        <v>3962.0109815000005</v>
      </c>
      <c r="L1252" s="82">
        <v>109.4</v>
      </c>
    </row>
    <row r="1253" spans="1:12" ht="18" customHeight="1">
      <c r="A1253" s="79" t="s">
        <v>664</v>
      </c>
      <c r="B1253" s="74" t="s">
        <v>1532</v>
      </c>
      <c r="C1253" s="80">
        <v>272.2</v>
      </c>
      <c r="D1253" s="80">
        <v>0</v>
      </c>
      <c r="E1253" s="81">
        <f t="shared" si="104"/>
        <v>339.16119999999995</v>
      </c>
      <c r="F1253" s="81">
        <v>124.6</v>
      </c>
      <c r="G1253" s="81">
        <f t="shared" si="105"/>
        <v>374.77312599999999</v>
      </c>
      <c r="H1253" s="82">
        <v>110.5</v>
      </c>
      <c r="I1253" s="81">
        <f t="shared" si="106"/>
        <v>411.126119222</v>
      </c>
      <c r="J1253" s="82">
        <v>109.7</v>
      </c>
      <c r="K1253" s="81">
        <f t="shared" si="107"/>
        <v>452.23873114420002</v>
      </c>
      <c r="L1253" s="82">
        <v>110</v>
      </c>
    </row>
    <row r="1254" spans="1:12" ht="18" customHeight="1">
      <c r="A1254" s="79" t="s">
        <v>653</v>
      </c>
      <c r="B1254" s="74" t="s">
        <v>1532</v>
      </c>
      <c r="C1254" s="80">
        <v>1004.7</v>
      </c>
      <c r="D1254" s="80">
        <v>100.7</v>
      </c>
      <c r="E1254" s="81">
        <f t="shared" si="104"/>
        <v>1240.8045000000002</v>
      </c>
      <c r="F1254" s="81">
        <v>123.5</v>
      </c>
      <c r="G1254" s="81">
        <f t="shared" si="105"/>
        <v>1361.1625365000002</v>
      </c>
      <c r="H1254" s="82">
        <v>109.7</v>
      </c>
      <c r="I1254" s="81">
        <f t="shared" si="106"/>
        <v>1482.3060022485004</v>
      </c>
      <c r="J1254" s="82">
        <v>108.9</v>
      </c>
      <c r="K1254" s="81">
        <f t="shared" si="107"/>
        <v>1637.9481324845929</v>
      </c>
      <c r="L1254" s="82">
        <v>110.5</v>
      </c>
    </row>
    <row r="1255" spans="1:12" ht="30" customHeight="1">
      <c r="A1255" s="79" t="s">
        <v>647</v>
      </c>
      <c r="B1255" s="74" t="s">
        <v>1532</v>
      </c>
      <c r="C1255" s="80">
        <v>1403.2</v>
      </c>
      <c r="D1255" s="80">
        <v>154.5</v>
      </c>
      <c r="E1255" s="81">
        <f t="shared" si="104"/>
        <v>1769.4351999999999</v>
      </c>
      <c r="F1255" s="81">
        <v>126.1</v>
      </c>
      <c r="G1255" s="81">
        <f t="shared" si="105"/>
        <v>1921.6066271999998</v>
      </c>
      <c r="H1255" s="82">
        <v>108.6</v>
      </c>
      <c r="I1255" s="81">
        <f t="shared" si="106"/>
        <v>2102.2376501568001</v>
      </c>
      <c r="J1255" s="82">
        <v>109.4</v>
      </c>
      <c r="K1255" s="81">
        <f t="shared" si="107"/>
        <v>2289.3368010207555</v>
      </c>
      <c r="L1255" s="82">
        <v>108.9</v>
      </c>
    </row>
    <row r="1256" spans="1:12" ht="18" customHeight="1">
      <c r="A1256" s="79" t="s">
        <v>605</v>
      </c>
      <c r="B1256" s="74" t="s">
        <v>1532</v>
      </c>
      <c r="C1256" s="80">
        <v>1166.0999999999999</v>
      </c>
      <c r="D1256" s="80">
        <v>123</v>
      </c>
      <c r="E1256" s="81">
        <f t="shared" si="104"/>
        <v>1452.9605999999997</v>
      </c>
      <c r="F1256" s="81">
        <v>124.6</v>
      </c>
      <c r="G1256" s="81">
        <f t="shared" si="105"/>
        <v>1589.5388963999999</v>
      </c>
      <c r="H1256" s="82">
        <v>109.4</v>
      </c>
      <c r="I1256" s="81">
        <f t="shared" si="106"/>
        <v>1743.7241693507999</v>
      </c>
      <c r="J1256" s="82">
        <v>109.7</v>
      </c>
      <c r="K1256" s="81">
        <f t="shared" si="107"/>
        <v>1907.634241269775</v>
      </c>
      <c r="L1256" s="82">
        <v>109.4</v>
      </c>
    </row>
    <row r="1257" spans="1:12" ht="30" customHeight="1">
      <c r="A1257" s="79" t="s">
        <v>343</v>
      </c>
      <c r="B1257" s="74" t="s">
        <v>1532</v>
      </c>
      <c r="C1257" s="80">
        <v>1247.3</v>
      </c>
      <c r="D1257" s="80">
        <v>142.6</v>
      </c>
      <c r="E1257" s="81">
        <f t="shared" si="104"/>
        <v>1540.4154999999998</v>
      </c>
      <c r="F1257" s="81">
        <v>123.5</v>
      </c>
      <c r="G1257" s="81">
        <f t="shared" si="105"/>
        <v>1694.45705</v>
      </c>
      <c r="H1257" s="82">
        <v>110</v>
      </c>
      <c r="I1257" s="81">
        <f t="shared" si="106"/>
        <v>1863.9027549999998</v>
      </c>
      <c r="J1257" s="82">
        <v>110</v>
      </c>
      <c r="K1257" s="81">
        <f t="shared" si="107"/>
        <v>2020.4705864199998</v>
      </c>
      <c r="L1257" s="82">
        <v>108.4</v>
      </c>
    </row>
    <row r="1258" spans="1:12" ht="18" customHeight="1">
      <c r="A1258" s="79" t="s">
        <v>646</v>
      </c>
      <c r="B1258" s="74" t="s">
        <v>1532</v>
      </c>
      <c r="C1258" s="80">
        <v>816</v>
      </c>
      <c r="D1258" s="80">
        <v>122.9</v>
      </c>
      <c r="E1258" s="81">
        <f t="shared" si="104"/>
        <v>999.6</v>
      </c>
      <c r="F1258" s="81">
        <v>122.5</v>
      </c>
      <c r="G1258" s="81">
        <f t="shared" si="105"/>
        <v>1104.558</v>
      </c>
      <c r="H1258" s="82">
        <v>110.5</v>
      </c>
      <c r="I1258" s="81">
        <f t="shared" si="106"/>
        <v>1220.5365899999999</v>
      </c>
      <c r="J1258" s="82">
        <v>110.5</v>
      </c>
      <c r="K1258" s="81">
        <f t="shared" si="107"/>
        <v>1324.2822001499999</v>
      </c>
      <c r="L1258" s="82">
        <v>108.5</v>
      </c>
    </row>
    <row r="1259" spans="1:12" ht="30" customHeight="1">
      <c r="A1259" s="79" t="s">
        <v>628</v>
      </c>
      <c r="B1259" s="74" t="s">
        <v>1532</v>
      </c>
      <c r="C1259" s="80">
        <v>2789.3</v>
      </c>
      <c r="D1259" s="80">
        <v>139.9</v>
      </c>
      <c r="E1259" s="81">
        <f t="shared" si="104"/>
        <v>3517.3072999999999</v>
      </c>
      <c r="F1259" s="81">
        <v>126.1</v>
      </c>
      <c r="G1259" s="81">
        <f t="shared" si="105"/>
        <v>3858.4861080999999</v>
      </c>
      <c r="H1259" s="82">
        <v>109.7</v>
      </c>
      <c r="I1259" s="81">
        <f t="shared" si="106"/>
        <v>4232.7592605856998</v>
      </c>
      <c r="J1259" s="82">
        <v>109.7</v>
      </c>
      <c r="K1259" s="81">
        <f t="shared" si="107"/>
        <v>4651.8024273836845</v>
      </c>
      <c r="L1259" s="82">
        <v>109.9</v>
      </c>
    </row>
    <row r="1260" spans="1:12" ht="18" customHeight="1">
      <c r="A1260" s="79" t="s">
        <v>253</v>
      </c>
      <c r="B1260" s="74" t="s">
        <v>1532</v>
      </c>
      <c r="C1260" s="80">
        <v>1987.7</v>
      </c>
      <c r="D1260" s="80">
        <v>101.6</v>
      </c>
      <c r="E1260" s="81">
        <f t="shared" si="104"/>
        <v>2474.6864999999998</v>
      </c>
      <c r="F1260" s="81">
        <v>124.5</v>
      </c>
      <c r="G1260" s="81">
        <f t="shared" si="105"/>
        <v>2694.9335985000002</v>
      </c>
      <c r="H1260" s="82">
        <v>108.9</v>
      </c>
      <c r="I1260" s="81">
        <f t="shared" si="106"/>
        <v>2934.7826887665001</v>
      </c>
      <c r="J1260" s="82">
        <v>108.9</v>
      </c>
      <c r="K1260" s="81">
        <f t="shared" si="107"/>
        <v>3219.456609576851</v>
      </c>
      <c r="L1260" s="82">
        <v>109.7</v>
      </c>
    </row>
    <row r="1261" spans="1:12" ht="43.5" customHeight="1">
      <c r="A1261" s="73" t="s">
        <v>1673</v>
      </c>
      <c r="B1261" s="74" t="s">
        <v>1532</v>
      </c>
      <c r="C1261" s="75">
        <v>453.48</v>
      </c>
      <c r="D1261" s="75">
        <v>94.5</v>
      </c>
      <c r="E1261" s="76">
        <f>SUM(E1262:E1272)</f>
        <v>567.90223000000003</v>
      </c>
      <c r="F1261" s="76">
        <f>E1261/C1261*100</f>
        <v>125.23203448884183</v>
      </c>
      <c r="G1261" s="76">
        <f>SUM(G1262:G1272)</f>
        <v>621.00000091999993</v>
      </c>
      <c r="H1261" s="78">
        <f>G1261/E1261*100</f>
        <v>109.34980849080304</v>
      </c>
      <c r="I1261" s="76">
        <f>SUM(I1262:I1272)</f>
        <v>680.85989424399997</v>
      </c>
      <c r="J1261" s="78">
        <f>I1261/G1261*100</f>
        <v>109.63927427299818</v>
      </c>
      <c r="K1261" s="76">
        <f>SUM(K1262:K1272)</f>
        <v>742.43322920692538</v>
      </c>
      <c r="L1261" s="78">
        <f>K1261/I1261*100</f>
        <v>109.04346628189843</v>
      </c>
    </row>
    <row r="1262" spans="1:12" ht="18" customHeight="1">
      <c r="A1262" s="79" t="s">
        <v>657</v>
      </c>
      <c r="B1262" s="74" t="s">
        <v>1532</v>
      </c>
      <c r="C1262" s="80">
        <v>137.1</v>
      </c>
      <c r="D1262" s="80">
        <v>85.1</v>
      </c>
      <c r="E1262" s="81">
        <f t="shared" si="104"/>
        <v>172.3347</v>
      </c>
      <c r="F1262" s="81">
        <v>125.7</v>
      </c>
      <c r="G1262" s="81">
        <f t="shared" si="105"/>
        <v>188.53416179999999</v>
      </c>
      <c r="H1262" s="82">
        <v>109.4</v>
      </c>
      <c r="I1262" s="81">
        <f t="shared" si="106"/>
        <v>206.25637300919999</v>
      </c>
      <c r="J1262" s="82">
        <v>109.4</v>
      </c>
      <c r="K1262" s="81">
        <f t="shared" si="107"/>
        <v>223.99442108799119</v>
      </c>
      <c r="L1262" s="82">
        <v>108.6</v>
      </c>
    </row>
    <row r="1263" spans="1:12" ht="44.25" customHeight="1">
      <c r="A1263" s="79" t="s">
        <v>572</v>
      </c>
      <c r="B1263" s="74" t="s">
        <v>1532</v>
      </c>
      <c r="C1263" s="80">
        <v>60.6</v>
      </c>
      <c r="D1263" s="80">
        <v>236.7</v>
      </c>
      <c r="E1263" s="81">
        <f t="shared" si="104"/>
        <v>76.174199999999999</v>
      </c>
      <c r="F1263" s="81">
        <v>125.7</v>
      </c>
      <c r="G1263" s="81">
        <f t="shared" si="105"/>
        <v>82.725181199999994</v>
      </c>
      <c r="H1263" s="82">
        <v>108.6</v>
      </c>
      <c r="I1263" s="81">
        <f t="shared" si="106"/>
        <v>91.411325225999988</v>
      </c>
      <c r="J1263" s="82">
        <v>110.5</v>
      </c>
      <c r="K1263" s="81">
        <f t="shared" si="107"/>
        <v>99.546933171113992</v>
      </c>
      <c r="L1263" s="82">
        <v>108.9</v>
      </c>
    </row>
    <row r="1264" spans="1:12" ht="18" customHeight="1">
      <c r="A1264" s="79" t="s">
        <v>602</v>
      </c>
      <c r="B1264" s="74" t="s">
        <v>1532</v>
      </c>
      <c r="C1264" s="80">
        <v>44.71</v>
      </c>
      <c r="D1264" s="80">
        <v>78.400000000000006</v>
      </c>
      <c r="E1264" s="81">
        <f t="shared" si="104"/>
        <v>56.021629999999995</v>
      </c>
      <c r="F1264" s="81">
        <v>125.3</v>
      </c>
      <c r="G1264" s="81">
        <f t="shared" si="105"/>
        <v>61.287663219999992</v>
      </c>
      <c r="H1264" s="82">
        <v>109.4</v>
      </c>
      <c r="I1264" s="81">
        <f t="shared" si="106"/>
        <v>67.416429541999989</v>
      </c>
      <c r="J1264" s="82">
        <v>110</v>
      </c>
      <c r="K1264" s="81">
        <f t="shared" si="107"/>
        <v>73.214242482611979</v>
      </c>
      <c r="L1264" s="82">
        <v>108.6</v>
      </c>
    </row>
    <row r="1265" spans="1:12" ht="18" customHeight="1">
      <c r="A1265" s="79" t="s">
        <v>568</v>
      </c>
      <c r="B1265" s="74" t="s">
        <v>1532</v>
      </c>
      <c r="C1265" s="80">
        <v>4.5999999999999996</v>
      </c>
      <c r="D1265" s="80">
        <v>98.5</v>
      </c>
      <c r="E1265" s="81">
        <f t="shared" si="104"/>
        <v>5.75</v>
      </c>
      <c r="F1265" s="81">
        <v>125</v>
      </c>
      <c r="G1265" s="81">
        <f t="shared" si="105"/>
        <v>6.3250000000000002</v>
      </c>
      <c r="H1265" s="82">
        <v>110</v>
      </c>
      <c r="I1265" s="81">
        <f t="shared" si="106"/>
        <v>6.9891250000000005</v>
      </c>
      <c r="J1265" s="82">
        <v>110.5</v>
      </c>
      <c r="K1265" s="81">
        <f t="shared" si="107"/>
        <v>7.6461027500000007</v>
      </c>
      <c r="L1265" s="82">
        <v>109.4</v>
      </c>
    </row>
    <row r="1266" spans="1:12" ht="43.5" customHeight="1">
      <c r="A1266" s="79" t="s">
        <v>1026</v>
      </c>
      <c r="B1266" s="74" t="s">
        <v>1532</v>
      </c>
      <c r="C1266" s="80">
        <v>85</v>
      </c>
      <c r="D1266" s="80">
        <v>182.1</v>
      </c>
      <c r="E1266" s="81">
        <f t="shared" si="104"/>
        <v>105.91</v>
      </c>
      <c r="F1266" s="81">
        <v>124.6</v>
      </c>
      <c r="G1266" s="81">
        <f t="shared" si="105"/>
        <v>117.03055000000001</v>
      </c>
      <c r="H1266" s="82">
        <v>110.5</v>
      </c>
      <c r="I1266" s="81">
        <f t="shared" si="106"/>
        <v>128.38251335000001</v>
      </c>
      <c r="J1266" s="82">
        <v>109.7</v>
      </c>
      <c r="K1266" s="81">
        <f t="shared" si="107"/>
        <v>141.22076468500001</v>
      </c>
      <c r="L1266" s="82">
        <v>110</v>
      </c>
    </row>
    <row r="1267" spans="1:12" ht="43.5" customHeight="1">
      <c r="A1267" s="79" t="s">
        <v>583</v>
      </c>
      <c r="B1267" s="74" t="s">
        <v>1532</v>
      </c>
      <c r="C1267" s="80">
        <v>1.6</v>
      </c>
      <c r="D1267" s="80">
        <v>0</v>
      </c>
      <c r="E1267" s="81">
        <f t="shared" si="104"/>
        <v>1.9760000000000002</v>
      </c>
      <c r="F1267" s="81">
        <v>123.5</v>
      </c>
      <c r="G1267" s="81">
        <f t="shared" si="105"/>
        <v>2.1676720000000005</v>
      </c>
      <c r="H1267" s="82">
        <v>109.7</v>
      </c>
      <c r="I1267" s="81">
        <f t="shared" si="106"/>
        <v>2.3605948080000005</v>
      </c>
      <c r="J1267" s="82">
        <v>108.9</v>
      </c>
      <c r="K1267" s="81">
        <f t="shared" si="107"/>
        <v>2.6084572628400009</v>
      </c>
      <c r="L1267" s="82">
        <v>110.5</v>
      </c>
    </row>
    <row r="1268" spans="1:12" ht="18" customHeight="1">
      <c r="A1268" s="79" t="s">
        <v>616</v>
      </c>
      <c r="B1268" s="74" t="s">
        <v>1532</v>
      </c>
      <c r="C1268" s="80">
        <v>30.3</v>
      </c>
      <c r="D1268" s="80">
        <v>78.3</v>
      </c>
      <c r="E1268" s="81">
        <f t="shared" si="104"/>
        <v>37.1175</v>
      </c>
      <c r="F1268" s="81">
        <v>122.5</v>
      </c>
      <c r="G1268" s="81">
        <f t="shared" si="105"/>
        <v>40.420957500000007</v>
      </c>
      <c r="H1268" s="82">
        <v>108.9</v>
      </c>
      <c r="I1268" s="81">
        <f t="shared" si="106"/>
        <v>43.897159845000004</v>
      </c>
      <c r="J1268" s="82">
        <v>108.6</v>
      </c>
      <c r="K1268" s="81">
        <f t="shared" si="107"/>
        <v>48.155184349965005</v>
      </c>
      <c r="L1268" s="82">
        <v>109.7</v>
      </c>
    </row>
    <row r="1269" spans="1:12" ht="43.5" customHeight="1">
      <c r="A1269" s="79" t="s">
        <v>579</v>
      </c>
      <c r="B1269" s="74" t="s">
        <v>1532</v>
      </c>
      <c r="C1269" s="80">
        <v>73.7</v>
      </c>
      <c r="D1269" s="80">
        <v>0</v>
      </c>
      <c r="E1269" s="81">
        <f t="shared" si="104"/>
        <v>92.935699999999997</v>
      </c>
      <c r="F1269" s="81">
        <v>126.1</v>
      </c>
      <c r="G1269" s="81">
        <f t="shared" si="105"/>
        <v>100.92817019999998</v>
      </c>
      <c r="H1269" s="82">
        <v>108.6</v>
      </c>
      <c r="I1269" s="81">
        <f t="shared" si="106"/>
        <v>110.41541819879998</v>
      </c>
      <c r="J1269" s="82">
        <v>109.4</v>
      </c>
      <c r="K1269" s="81">
        <f t="shared" si="107"/>
        <v>120.2423904184932</v>
      </c>
      <c r="L1269" s="82">
        <v>108.9</v>
      </c>
    </row>
    <row r="1270" spans="1:12" ht="18" customHeight="1">
      <c r="A1270" s="79" t="s">
        <v>670</v>
      </c>
      <c r="B1270" s="74" t="s">
        <v>1532</v>
      </c>
      <c r="C1270" s="80">
        <v>1.87</v>
      </c>
      <c r="D1270" s="80">
        <v>34.6</v>
      </c>
      <c r="E1270" s="81">
        <f t="shared" si="104"/>
        <v>2.3374999999999999</v>
      </c>
      <c r="F1270" s="81">
        <v>125</v>
      </c>
      <c r="G1270" s="81">
        <f t="shared" si="105"/>
        <v>2.5385249999999995</v>
      </c>
      <c r="H1270" s="82">
        <v>108.6</v>
      </c>
      <c r="I1270" s="81">
        <f t="shared" si="106"/>
        <v>2.805070124999999</v>
      </c>
      <c r="J1270" s="82">
        <v>110.5</v>
      </c>
      <c r="K1270" s="81">
        <f t="shared" si="107"/>
        <v>3.0463061557499986</v>
      </c>
      <c r="L1270" s="82">
        <v>108.6</v>
      </c>
    </row>
    <row r="1271" spans="1:12" ht="43.5" customHeight="1">
      <c r="A1271" s="79" t="s">
        <v>585</v>
      </c>
      <c r="B1271" s="74" t="s">
        <v>1532</v>
      </c>
      <c r="C1271" s="80">
        <v>5</v>
      </c>
      <c r="D1271" s="80">
        <v>0</v>
      </c>
      <c r="E1271" s="81">
        <f t="shared" si="104"/>
        <v>6.23</v>
      </c>
      <c r="F1271" s="81">
        <v>124.6</v>
      </c>
      <c r="G1271" s="81">
        <f t="shared" si="105"/>
        <v>6.8156200000000009</v>
      </c>
      <c r="H1271" s="82">
        <v>109.4</v>
      </c>
      <c r="I1271" s="81">
        <f t="shared" si="106"/>
        <v>7.4767351400000006</v>
      </c>
      <c r="J1271" s="82">
        <v>109.7</v>
      </c>
      <c r="K1271" s="81">
        <f t="shared" si="107"/>
        <v>8.1795482431600011</v>
      </c>
      <c r="L1271" s="82">
        <v>109.4</v>
      </c>
    </row>
    <row r="1272" spans="1:12" ht="44.25" customHeight="1">
      <c r="A1272" s="79" t="s">
        <v>584</v>
      </c>
      <c r="B1272" s="74" t="s">
        <v>1532</v>
      </c>
      <c r="C1272" s="80">
        <v>9</v>
      </c>
      <c r="D1272" s="80">
        <v>52.9</v>
      </c>
      <c r="E1272" s="81">
        <f t="shared" si="104"/>
        <v>11.115</v>
      </c>
      <c r="F1272" s="81">
        <v>123.5</v>
      </c>
      <c r="G1272" s="81">
        <f t="shared" si="105"/>
        <v>12.226500000000001</v>
      </c>
      <c r="H1272" s="82">
        <v>110</v>
      </c>
      <c r="I1272" s="81">
        <f t="shared" si="106"/>
        <v>13.449150000000001</v>
      </c>
      <c r="J1272" s="82">
        <v>110</v>
      </c>
      <c r="K1272" s="81">
        <f t="shared" si="107"/>
        <v>14.578878600000003</v>
      </c>
      <c r="L1272" s="82">
        <v>108.4</v>
      </c>
    </row>
    <row r="1273" spans="1:12" ht="18" customHeight="1">
      <c r="A1273" s="73" t="s">
        <v>1674</v>
      </c>
      <c r="B1273" s="74" t="s">
        <v>1532</v>
      </c>
      <c r="C1273" s="75">
        <v>3.8</v>
      </c>
      <c r="D1273" s="75">
        <v>62.9</v>
      </c>
      <c r="E1273" s="76">
        <v>4.7917999999999994</v>
      </c>
      <c r="F1273" s="76">
        <v>126.1</v>
      </c>
      <c r="G1273" s="76">
        <v>5.2566045999999993</v>
      </c>
      <c r="H1273" s="78">
        <v>109.7</v>
      </c>
      <c r="I1273" s="76">
        <v>5.7664952461999999</v>
      </c>
      <c r="J1273" s="78">
        <v>109.7</v>
      </c>
      <c r="K1273" s="76">
        <v>6.3373782755738004</v>
      </c>
      <c r="L1273" s="78">
        <v>109.9</v>
      </c>
    </row>
    <row r="1274" spans="1:12" ht="18" customHeight="1">
      <c r="A1274" s="79" t="s">
        <v>632</v>
      </c>
      <c r="B1274" s="74" t="s">
        <v>1532</v>
      </c>
      <c r="C1274" s="80">
        <v>3.8</v>
      </c>
      <c r="D1274" s="80">
        <v>62.9</v>
      </c>
      <c r="E1274" s="81">
        <f t="shared" si="104"/>
        <v>4.7917999999999994</v>
      </c>
      <c r="F1274" s="81">
        <v>126.1</v>
      </c>
      <c r="G1274" s="81">
        <f t="shared" si="105"/>
        <v>5.2566045999999993</v>
      </c>
      <c r="H1274" s="82">
        <v>109.7</v>
      </c>
      <c r="I1274" s="81">
        <f t="shared" si="106"/>
        <v>5.7664952461999999</v>
      </c>
      <c r="J1274" s="82">
        <v>109.7</v>
      </c>
      <c r="K1274" s="81">
        <f t="shared" si="107"/>
        <v>6.3373782755738004</v>
      </c>
      <c r="L1274" s="82">
        <v>109.9</v>
      </c>
    </row>
    <row r="1275" spans="1:12" ht="18" customHeight="1">
      <c r="A1275" s="73" t="s">
        <v>1675</v>
      </c>
      <c r="B1275" s="74" t="s">
        <v>1676</v>
      </c>
      <c r="C1275" s="75">
        <v>183995</v>
      </c>
      <c r="D1275" s="75">
        <v>51.4</v>
      </c>
      <c r="E1275" s="76">
        <f>SUM(E1276:E1277)</f>
        <v>226879.83499999999</v>
      </c>
      <c r="F1275" s="76">
        <f>E1275/C1275*100</f>
        <v>123.30760890241584</v>
      </c>
      <c r="G1275" s="76">
        <f>SUM(G1276:G1277)</f>
        <v>246403.78020999997</v>
      </c>
      <c r="H1275" s="78">
        <f>G1275/E1275*100</f>
        <v>108.60541229237053</v>
      </c>
      <c r="I1275" s="76">
        <f>SUM(I1276:I1277)</f>
        <v>267608.01264805999</v>
      </c>
      <c r="J1275" s="78">
        <f>I1275/G1275*100</f>
        <v>108.60548179089969</v>
      </c>
      <c r="K1275" s="76">
        <f>SUM(K1276:K1277)</f>
        <v>291430.43222873728</v>
      </c>
      <c r="L1275" s="78">
        <f>K1275/I1275*100</f>
        <v>108.90198292082043</v>
      </c>
    </row>
    <row r="1276" spans="1:12" ht="18" customHeight="1">
      <c r="A1276" s="79" t="s">
        <v>622</v>
      </c>
      <c r="B1276" s="74" t="s">
        <v>1676</v>
      </c>
      <c r="C1276" s="80">
        <v>183295</v>
      </c>
      <c r="D1276" s="80">
        <v>51.7</v>
      </c>
      <c r="E1276" s="81">
        <f t="shared" si="104"/>
        <v>226002.73499999999</v>
      </c>
      <c r="F1276" s="81">
        <v>123.3</v>
      </c>
      <c r="G1276" s="81">
        <f t="shared" si="105"/>
        <v>245438.97020999997</v>
      </c>
      <c r="H1276" s="82">
        <v>108.6</v>
      </c>
      <c r="I1276" s="81">
        <f t="shared" si="106"/>
        <v>266546.72164805996</v>
      </c>
      <c r="J1276" s="82">
        <v>108.6</v>
      </c>
      <c r="K1276" s="81">
        <f t="shared" si="107"/>
        <v>290269.37987473729</v>
      </c>
      <c r="L1276" s="82">
        <v>108.9</v>
      </c>
    </row>
    <row r="1277" spans="1:12" ht="30" customHeight="1">
      <c r="A1277" s="79" t="s">
        <v>704</v>
      </c>
      <c r="B1277" s="74" t="s">
        <v>1676</v>
      </c>
      <c r="C1277" s="80">
        <v>700</v>
      </c>
      <c r="D1277" s="80">
        <v>20</v>
      </c>
      <c r="E1277" s="81">
        <f t="shared" si="104"/>
        <v>877.1</v>
      </c>
      <c r="F1277" s="81">
        <v>125.3</v>
      </c>
      <c r="G1277" s="81">
        <f t="shared" si="105"/>
        <v>964.81</v>
      </c>
      <c r="H1277" s="82">
        <v>110</v>
      </c>
      <c r="I1277" s="81">
        <f t="shared" si="106"/>
        <v>1061.2909999999999</v>
      </c>
      <c r="J1277" s="82">
        <v>110</v>
      </c>
      <c r="K1277" s="81">
        <f t="shared" si="107"/>
        <v>1161.0523540000002</v>
      </c>
      <c r="L1277" s="82">
        <v>109.4</v>
      </c>
    </row>
    <row r="1278" spans="1:12" ht="18" customHeight="1">
      <c r="A1278" s="73" t="s">
        <v>1675</v>
      </c>
      <c r="B1278" s="74" t="s">
        <v>1677</v>
      </c>
      <c r="C1278" s="75">
        <v>289722</v>
      </c>
      <c r="D1278" s="75">
        <v>0</v>
      </c>
      <c r="E1278" s="76">
        <f>SUM(E1279:E1280)</f>
        <v>363020.27100000001</v>
      </c>
      <c r="F1278" s="76">
        <f>E1278/C1278*100</f>
        <v>125.29951850394517</v>
      </c>
      <c r="G1278" s="76">
        <f>SUM(G1279:G1280)</f>
        <v>397147.66397400008</v>
      </c>
      <c r="H1278" s="78">
        <f>G1278/E1278*100</f>
        <v>109.40096069015388</v>
      </c>
      <c r="I1278" s="76">
        <f>SUM(I1279:I1280)</f>
        <v>436865.62724640017</v>
      </c>
      <c r="J1278" s="78">
        <f>I1278/G1278*100</f>
        <v>110.00080495878235</v>
      </c>
      <c r="K1278" s="76">
        <f>SUM(K1279:K1280)</f>
        <v>474441.72326459049</v>
      </c>
      <c r="L1278" s="78">
        <f>K1278/I1278*100</f>
        <v>108.60129377882978</v>
      </c>
    </row>
    <row r="1279" spans="1:12" ht="18" customHeight="1">
      <c r="A1279" s="79" t="s">
        <v>676</v>
      </c>
      <c r="B1279" s="74" t="s">
        <v>1677</v>
      </c>
      <c r="C1279" s="80">
        <v>289257</v>
      </c>
      <c r="D1279" s="80">
        <v>0</v>
      </c>
      <c r="E1279" s="81">
        <f t="shared" si="104"/>
        <v>362439.02100000001</v>
      </c>
      <c r="F1279" s="81">
        <v>125.3</v>
      </c>
      <c r="G1279" s="81">
        <f t="shared" si="105"/>
        <v>396508.28897400008</v>
      </c>
      <c r="H1279" s="82">
        <v>109.4</v>
      </c>
      <c r="I1279" s="81">
        <f t="shared" si="106"/>
        <v>436159.11787140014</v>
      </c>
      <c r="J1279" s="82">
        <v>110</v>
      </c>
      <c r="K1279" s="81">
        <f t="shared" si="107"/>
        <v>473668.80200834048</v>
      </c>
      <c r="L1279" s="82">
        <v>108.6</v>
      </c>
    </row>
    <row r="1280" spans="1:12" ht="18" customHeight="1">
      <c r="A1280" s="79" t="s">
        <v>622</v>
      </c>
      <c r="B1280" s="74" t="s">
        <v>1677</v>
      </c>
      <c r="C1280" s="80">
        <v>465</v>
      </c>
      <c r="D1280" s="80">
        <v>0</v>
      </c>
      <c r="E1280" s="81">
        <f t="shared" si="104"/>
        <v>581.25</v>
      </c>
      <c r="F1280" s="81">
        <v>125</v>
      </c>
      <c r="G1280" s="81">
        <f t="shared" si="105"/>
        <v>639.375</v>
      </c>
      <c r="H1280" s="82">
        <v>110</v>
      </c>
      <c r="I1280" s="81">
        <f t="shared" si="106"/>
        <v>706.50937499999998</v>
      </c>
      <c r="J1280" s="82">
        <v>110.5</v>
      </c>
      <c r="K1280" s="81">
        <f t="shared" si="107"/>
        <v>772.92125625000006</v>
      </c>
      <c r="L1280" s="82">
        <v>109.4</v>
      </c>
    </row>
    <row r="1281" spans="1:12" ht="18" customHeight="1">
      <c r="A1281" s="73" t="s">
        <v>1678</v>
      </c>
      <c r="B1281" s="74" t="s">
        <v>1676</v>
      </c>
      <c r="C1281" s="75">
        <v>5677</v>
      </c>
      <c r="D1281" s="75">
        <v>75</v>
      </c>
      <c r="E1281" s="76">
        <v>7011.0950000000003</v>
      </c>
      <c r="F1281" s="76">
        <v>123.5</v>
      </c>
      <c r="G1281" s="76">
        <v>7691.1712150000003</v>
      </c>
      <c r="H1281" s="78">
        <v>109.7</v>
      </c>
      <c r="I1281" s="76">
        <v>8375.6854531350018</v>
      </c>
      <c r="J1281" s="78">
        <v>108.9</v>
      </c>
      <c r="K1281" s="76">
        <v>9255.1324257141769</v>
      </c>
      <c r="L1281" s="78">
        <v>110.5</v>
      </c>
    </row>
    <row r="1282" spans="1:12" ht="18" customHeight="1">
      <c r="A1282" s="79" t="s">
        <v>717</v>
      </c>
      <c r="B1282" s="74" t="s">
        <v>1676</v>
      </c>
      <c r="C1282" s="80">
        <v>5677</v>
      </c>
      <c r="D1282" s="80">
        <v>75</v>
      </c>
      <c r="E1282" s="81">
        <f t="shared" si="104"/>
        <v>7011.0950000000003</v>
      </c>
      <c r="F1282" s="81">
        <v>123.5</v>
      </c>
      <c r="G1282" s="81">
        <f t="shared" si="105"/>
        <v>7691.1712150000003</v>
      </c>
      <c r="H1282" s="82">
        <v>109.7</v>
      </c>
      <c r="I1282" s="81">
        <f t="shared" si="106"/>
        <v>8375.6854531350018</v>
      </c>
      <c r="J1282" s="82">
        <v>108.9</v>
      </c>
      <c r="K1282" s="81">
        <f t="shared" si="107"/>
        <v>9255.1324257141769</v>
      </c>
      <c r="L1282" s="82">
        <v>110.5</v>
      </c>
    </row>
    <row r="1283" spans="1:12" ht="18" customHeight="1">
      <c r="A1283" s="73" t="s">
        <v>1678</v>
      </c>
      <c r="B1283" s="74" t="s">
        <v>1677</v>
      </c>
      <c r="C1283" s="75">
        <v>670</v>
      </c>
      <c r="D1283" s="75">
        <v>140.80000000000001</v>
      </c>
      <c r="E1283" s="76">
        <f>SUM(E1284:E1285)</f>
        <v>838.38</v>
      </c>
      <c r="F1283" s="76">
        <f>E1283/C1283*100</f>
        <v>125.13134328358208</v>
      </c>
      <c r="G1283" s="76">
        <f>SUM(G1284:G1285)</f>
        <v>910.48067999999989</v>
      </c>
      <c r="H1283" s="78">
        <f>G1283/E1283*100</f>
        <v>108.59999999999998</v>
      </c>
      <c r="I1283" s="76">
        <f>SUM(I1284:I1285)</f>
        <v>1004.8760389199999</v>
      </c>
      <c r="J1283" s="78">
        <f>I1283/G1283*100</f>
        <v>110.36763997232759</v>
      </c>
      <c r="K1283" s="76">
        <f>SUM(K1284:K1285)</f>
        <v>1091.65494000888</v>
      </c>
      <c r="L1283" s="78">
        <f>K1283/I1283*100</f>
        <v>108.63578170120829</v>
      </c>
    </row>
    <row r="1284" spans="1:12" ht="29.25" customHeight="1">
      <c r="A1284" s="79" t="s">
        <v>570</v>
      </c>
      <c r="B1284" s="74" t="s">
        <v>1677</v>
      </c>
      <c r="C1284" s="80">
        <v>80</v>
      </c>
      <c r="D1284" s="80">
        <v>45.5</v>
      </c>
      <c r="E1284" s="81">
        <f>C1284*F1284/100</f>
        <v>100.88</v>
      </c>
      <c r="F1284" s="81">
        <v>126.1</v>
      </c>
      <c r="G1284" s="81">
        <f t="shared" si="105"/>
        <v>109.55568</v>
      </c>
      <c r="H1284" s="82">
        <v>108.6</v>
      </c>
      <c r="I1284" s="81">
        <f t="shared" si="106"/>
        <v>119.85391392</v>
      </c>
      <c r="J1284" s="82">
        <v>109.4</v>
      </c>
      <c r="K1284" s="81">
        <f t="shared" si="107"/>
        <v>130.52091225888</v>
      </c>
      <c r="L1284" s="82">
        <v>108.9</v>
      </c>
    </row>
    <row r="1285" spans="1:12" ht="30" customHeight="1">
      <c r="A1285" s="79" t="s">
        <v>704</v>
      </c>
      <c r="B1285" s="74" t="s">
        <v>1677</v>
      </c>
      <c r="C1285" s="80">
        <v>590</v>
      </c>
      <c r="D1285" s="80">
        <v>196.7</v>
      </c>
      <c r="E1285" s="81">
        <f t="shared" si="104"/>
        <v>737.5</v>
      </c>
      <c r="F1285" s="81">
        <v>125</v>
      </c>
      <c r="G1285" s="81">
        <f t="shared" si="105"/>
        <v>800.92499999999995</v>
      </c>
      <c r="H1285" s="82">
        <v>108.6</v>
      </c>
      <c r="I1285" s="81">
        <f t="shared" si="106"/>
        <v>885.02212499999996</v>
      </c>
      <c r="J1285" s="82">
        <v>110.5</v>
      </c>
      <c r="K1285" s="81">
        <f t="shared" si="107"/>
        <v>961.13402774999997</v>
      </c>
      <c r="L1285" s="82">
        <v>108.6</v>
      </c>
    </row>
    <row r="1286" spans="1:12" ht="43.5" customHeight="1">
      <c r="A1286" s="73" t="s">
        <v>1679</v>
      </c>
      <c r="B1286" s="74" t="s">
        <v>1677</v>
      </c>
      <c r="C1286" s="75">
        <v>76346</v>
      </c>
      <c r="D1286" s="75">
        <v>386.8</v>
      </c>
      <c r="E1286" s="76">
        <f>SUM(E1287:E1293)</f>
        <v>95668.385999999999</v>
      </c>
      <c r="F1286" s="76">
        <f>E1286/C1286*100</f>
        <v>125.30896969061902</v>
      </c>
      <c r="G1286" s="76">
        <f>SUM(G1287:G1293)</f>
        <v>104736.618564</v>
      </c>
      <c r="H1286" s="78">
        <f>G1286/E1286*100</f>
        <v>109.4788183883441</v>
      </c>
      <c r="I1286" s="76">
        <f>SUM(I1287:I1293)</f>
        <v>115221.89058265799</v>
      </c>
      <c r="J1286" s="78">
        <f>I1286/G1286*100</f>
        <v>110.01108510320188</v>
      </c>
      <c r="K1286" s="76">
        <f>SUM(K1287:K1293)</f>
        <v>125330.6215173697</v>
      </c>
      <c r="L1286" s="78">
        <f>K1286/I1286*100</f>
        <v>108.77327292894911</v>
      </c>
    </row>
    <row r="1287" spans="1:12" ht="30" customHeight="1">
      <c r="A1287" s="79" t="s">
        <v>706</v>
      </c>
      <c r="B1287" s="74" t="s">
        <v>1677</v>
      </c>
      <c r="C1287" s="80">
        <v>250</v>
      </c>
      <c r="D1287" s="80">
        <v>0</v>
      </c>
      <c r="E1287" s="81">
        <f t="shared" si="104"/>
        <v>308.75</v>
      </c>
      <c r="F1287" s="81">
        <v>123.5</v>
      </c>
      <c r="G1287" s="81">
        <f t="shared" si="105"/>
        <v>339.625</v>
      </c>
      <c r="H1287" s="82">
        <v>110</v>
      </c>
      <c r="I1287" s="81">
        <f t="shared" si="106"/>
        <v>373.58749999999998</v>
      </c>
      <c r="J1287" s="82">
        <v>110</v>
      </c>
      <c r="K1287" s="81">
        <f t="shared" si="107"/>
        <v>404.96885000000003</v>
      </c>
      <c r="L1287" s="82">
        <v>108.4</v>
      </c>
    </row>
    <row r="1288" spans="1:12" ht="30" customHeight="1">
      <c r="A1288" s="79" t="s">
        <v>704</v>
      </c>
      <c r="B1288" s="74" t="s">
        <v>1677</v>
      </c>
      <c r="C1288" s="80">
        <v>362</v>
      </c>
      <c r="D1288" s="80">
        <v>150.80000000000001</v>
      </c>
      <c r="E1288" s="81">
        <f t="shared" si="104"/>
        <v>456.48199999999997</v>
      </c>
      <c r="F1288" s="81">
        <v>126.1</v>
      </c>
      <c r="G1288" s="81">
        <f t="shared" si="105"/>
        <v>500.76075400000002</v>
      </c>
      <c r="H1288" s="82">
        <v>109.7</v>
      </c>
      <c r="I1288" s="81">
        <f t="shared" si="106"/>
        <v>549.33454713800006</v>
      </c>
      <c r="J1288" s="82">
        <v>109.7</v>
      </c>
      <c r="K1288" s="81">
        <f t="shared" si="107"/>
        <v>603.71866730466206</v>
      </c>
      <c r="L1288" s="82">
        <v>109.9</v>
      </c>
    </row>
    <row r="1289" spans="1:12" ht="30" customHeight="1">
      <c r="A1289" s="79" t="s">
        <v>695</v>
      </c>
      <c r="B1289" s="74" t="s">
        <v>1677</v>
      </c>
      <c r="C1289" s="80">
        <v>500</v>
      </c>
      <c r="D1289" s="80">
        <v>5000</v>
      </c>
      <c r="E1289" s="81">
        <f t="shared" si="104"/>
        <v>622.5</v>
      </c>
      <c r="F1289" s="81">
        <v>124.5</v>
      </c>
      <c r="G1289" s="81">
        <f t="shared" si="105"/>
        <v>677.90250000000003</v>
      </c>
      <c r="H1289" s="82">
        <v>108.9</v>
      </c>
      <c r="I1289" s="81">
        <f t="shared" si="106"/>
        <v>738.23582250000004</v>
      </c>
      <c r="J1289" s="82">
        <v>108.9</v>
      </c>
      <c r="K1289" s="81">
        <f t="shared" si="107"/>
        <v>809.84469728250008</v>
      </c>
      <c r="L1289" s="82">
        <v>109.7</v>
      </c>
    </row>
    <row r="1290" spans="1:12" ht="18" customHeight="1">
      <c r="A1290" s="79" t="s">
        <v>717</v>
      </c>
      <c r="B1290" s="74" t="s">
        <v>1677</v>
      </c>
      <c r="C1290" s="80">
        <v>45</v>
      </c>
      <c r="D1290" s="80">
        <v>31</v>
      </c>
      <c r="E1290" s="81">
        <f t="shared" si="104"/>
        <v>56.564999999999998</v>
      </c>
      <c r="F1290" s="81">
        <v>125.7</v>
      </c>
      <c r="G1290" s="81">
        <f t="shared" si="105"/>
        <v>61.882110000000004</v>
      </c>
      <c r="H1290" s="82">
        <v>109.4</v>
      </c>
      <c r="I1290" s="81">
        <f t="shared" si="106"/>
        <v>67.699028339999998</v>
      </c>
      <c r="J1290" s="82">
        <v>109.4</v>
      </c>
      <c r="K1290" s="81">
        <f t="shared" si="107"/>
        <v>73.521144777239996</v>
      </c>
      <c r="L1290" s="82">
        <v>108.6</v>
      </c>
    </row>
    <row r="1291" spans="1:12" ht="18" customHeight="1">
      <c r="A1291" s="79" t="s">
        <v>676</v>
      </c>
      <c r="B1291" s="74" t="s">
        <v>1677</v>
      </c>
      <c r="C1291" s="80">
        <v>14119</v>
      </c>
      <c r="D1291" s="80">
        <v>105.4</v>
      </c>
      <c r="E1291" s="81">
        <f t="shared" si="104"/>
        <v>17691.107</v>
      </c>
      <c r="F1291" s="81">
        <v>125.3</v>
      </c>
      <c r="G1291" s="81">
        <f t="shared" si="105"/>
        <v>19460.217700000001</v>
      </c>
      <c r="H1291" s="82">
        <v>110</v>
      </c>
      <c r="I1291" s="81">
        <f t="shared" si="106"/>
        <v>21406.23947</v>
      </c>
      <c r="J1291" s="82">
        <v>110</v>
      </c>
      <c r="K1291" s="81">
        <f t="shared" si="107"/>
        <v>23418.425980180004</v>
      </c>
      <c r="L1291" s="82">
        <v>109.4</v>
      </c>
    </row>
    <row r="1292" spans="1:12" ht="18" customHeight="1">
      <c r="A1292" s="79" t="s">
        <v>669</v>
      </c>
      <c r="B1292" s="74" t="s">
        <v>1677</v>
      </c>
      <c r="C1292" s="80">
        <v>3068</v>
      </c>
      <c r="D1292" s="80">
        <v>59</v>
      </c>
      <c r="E1292" s="81">
        <f t="shared" si="104"/>
        <v>3856.4760000000006</v>
      </c>
      <c r="F1292" s="81">
        <v>125.7</v>
      </c>
      <c r="G1292" s="81">
        <f t="shared" si="105"/>
        <v>4188.132936</v>
      </c>
      <c r="H1292" s="82">
        <v>108.6</v>
      </c>
      <c r="I1292" s="81">
        <f t="shared" si="106"/>
        <v>4627.88689428</v>
      </c>
      <c r="J1292" s="82">
        <v>110.5</v>
      </c>
      <c r="K1292" s="81">
        <f t="shared" si="107"/>
        <v>5039.7688278709202</v>
      </c>
      <c r="L1292" s="82">
        <v>108.9</v>
      </c>
    </row>
    <row r="1293" spans="1:12" ht="29.25" customHeight="1">
      <c r="A1293" s="79" t="s">
        <v>679</v>
      </c>
      <c r="B1293" s="74" t="s">
        <v>1677</v>
      </c>
      <c r="C1293" s="80">
        <v>58002</v>
      </c>
      <c r="D1293" s="80">
        <v>0</v>
      </c>
      <c r="E1293" s="81">
        <f t="shared" si="104"/>
        <v>72676.505999999994</v>
      </c>
      <c r="F1293" s="81">
        <v>125.3</v>
      </c>
      <c r="G1293" s="81">
        <f t="shared" si="105"/>
        <v>79508.097563999996</v>
      </c>
      <c r="H1293" s="82">
        <v>109.4</v>
      </c>
      <c r="I1293" s="81">
        <f t="shared" si="106"/>
        <v>87458.907320399987</v>
      </c>
      <c r="J1293" s="82">
        <v>110</v>
      </c>
      <c r="K1293" s="81">
        <f t="shared" si="107"/>
        <v>94980.373349954374</v>
      </c>
      <c r="L1293" s="82">
        <v>108.6</v>
      </c>
    </row>
    <row r="1294" spans="1:12" ht="18" customHeight="1">
      <c r="A1294" s="73" t="s">
        <v>1680</v>
      </c>
      <c r="B1294" s="74" t="s">
        <v>1677</v>
      </c>
      <c r="C1294" s="75">
        <v>28772</v>
      </c>
      <c r="D1294" s="75">
        <v>95</v>
      </c>
      <c r="E1294" s="76">
        <f>SUM(E1295:E1299)</f>
        <v>36009.26</v>
      </c>
      <c r="F1294" s="76">
        <f>E1294/C1294*100</f>
        <v>125.1538301126095</v>
      </c>
      <c r="G1294" s="76">
        <f>SUM(G1295:G1299)</f>
        <v>39186.613945000005</v>
      </c>
      <c r="H1294" s="78">
        <f>G1294/E1294*100</f>
        <v>108.82371352535432</v>
      </c>
      <c r="I1294" s="76">
        <f>SUM(I1295:I1299)</f>
        <v>42845.829697020003</v>
      </c>
      <c r="J1294" s="78">
        <f>I1294/G1294*100</f>
        <v>109.33792278443821</v>
      </c>
      <c r="K1294" s="76">
        <f>SUM(K1295:K1299)</f>
        <v>46764.533395969382</v>
      </c>
      <c r="L1294" s="78">
        <f>K1294/I1294*100</f>
        <v>109.1460562828637</v>
      </c>
    </row>
    <row r="1295" spans="1:12" ht="30" customHeight="1">
      <c r="A1295" s="79" t="s">
        <v>704</v>
      </c>
      <c r="B1295" s="74" t="s">
        <v>1677</v>
      </c>
      <c r="C1295" s="80">
        <v>310</v>
      </c>
      <c r="D1295" s="80">
        <v>442.9</v>
      </c>
      <c r="E1295" s="81">
        <f t="shared" si="104"/>
        <v>382.85</v>
      </c>
      <c r="F1295" s="81">
        <v>123.5</v>
      </c>
      <c r="G1295" s="81">
        <f t="shared" si="105"/>
        <v>419.98645000000005</v>
      </c>
      <c r="H1295" s="82">
        <v>109.7</v>
      </c>
      <c r="I1295" s="81">
        <f t="shared" si="106"/>
        <v>457.36524405000011</v>
      </c>
      <c r="J1295" s="82">
        <v>108.9</v>
      </c>
      <c r="K1295" s="81">
        <f t="shared" si="107"/>
        <v>505.38859467525015</v>
      </c>
      <c r="L1295" s="82">
        <v>110.5</v>
      </c>
    </row>
    <row r="1296" spans="1:12" ht="30" customHeight="1">
      <c r="A1296" s="79" t="s">
        <v>677</v>
      </c>
      <c r="B1296" s="74" t="s">
        <v>1677</v>
      </c>
      <c r="C1296" s="80">
        <v>4785</v>
      </c>
      <c r="D1296" s="80">
        <v>83.6</v>
      </c>
      <c r="E1296" s="81">
        <f t="shared" si="104"/>
        <v>5861.625</v>
      </c>
      <c r="F1296" s="81">
        <v>122.5</v>
      </c>
      <c r="G1296" s="81">
        <f t="shared" si="105"/>
        <v>6383.3096249999999</v>
      </c>
      <c r="H1296" s="82">
        <v>108.9</v>
      </c>
      <c r="I1296" s="81">
        <f t="shared" si="106"/>
        <v>6932.2742527499995</v>
      </c>
      <c r="J1296" s="82">
        <v>108.6</v>
      </c>
      <c r="K1296" s="81">
        <f t="shared" si="107"/>
        <v>7604.7048552667502</v>
      </c>
      <c r="L1296" s="82">
        <v>109.7</v>
      </c>
    </row>
    <row r="1297" spans="1:12" ht="30" customHeight="1">
      <c r="A1297" s="79" t="s">
        <v>626</v>
      </c>
      <c r="B1297" s="74" t="s">
        <v>1677</v>
      </c>
      <c r="C1297" s="80">
        <v>17465</v>
      </c>
      <c r="D1297" s="80">
        <v>86.7</v>
      </c>
      <c r="E1297" s="81">
        <f t="shared" si="104"/>
        <v>22023.365000000002</v>
      </c>
      <c r="F1297" s="81">
        <v>126.1</v>
      </c>
      <c r="G1297" s="81">
        <f t="shared" si="105"/>
        <v>23917.374390000001</v>
      </c>
      <c r="H1297" s="82">
        <v>108.6</v>
      </c>
      <c r="I1297" s="81">
        <f t="shared" si="106"/>
        <v>26165.607582659999</v>
      </c>
      <c r="J1297" s="82">
        <v>109.4</v>
      </c>
      <c r="K1297" s="81">
        <f t="shared" si="107"/>
        <v>28494.34665751674</v>
      </c>
      <c r="L1297" s="82">
        <v>108.9</v>
      </c>
    </row>
    <row r="1298" spans="1:12" ht="18" customHeight="1">
      <c r="A1298" s="79" t="s">
        <v>734</v>
      </c>
      <c r="B1298" s="74" t="s">
        <v>1677</v>
      </c>
      <c r="C1298" s="80">
        <v>317</v>
      </c>
      <c r="D1298" s="80">
        <v>7.3</v>
      </c>
      <c r="E1298" s="81">
        <f t="shared" si="104"/>
        <v>396.25</v>
      </c>
      <c r="F1298" s="81">
        <v>125</v>
      </c>
      <c r="G1298" s="81">
        <f t="shared" si="105"/>
        <v>430.32749999999999</v>
      </c>
      <c r="H1298" s="82">
        <v>108.6</v>
      </c>
      <c r="I1298" s="81">
        <f t="shared" si="106"/>
        <v>475.5118875</v>
      </c>
      <c r="J1298" s="82">
        <v>110.5</v>
      </c>
      <c r="K1298" s="81">
        <f t="shared" si="107"/>
        <v>516.40590982499998</v>
      </c>
      <c r="L1298" s="82">
        <v>108.6</v>
      </c>
    </row>
    <row r="1299" spans="1:12" ht="29.25" customHeight="1">
      <c r="A1299" s="79" t="s">
        <v>706</v>
      </c>
      <c r="B1299" s="74" t="s">
        <v>1677</v>
      </c>
      <c r="C1299" s="80">
        <v>5895</v>
      </c>
      <c r="D1299" s="80">
        <v>0</v>
      </c>
      <c r="E1299" s="81">
        <f t="shared" si="104"/>
        <v>7345.17</v>
      </c>
      <c r="F1299" s="81">
        <v>124.6</v>
      </c>
      <c r="G1299" s="81">
        <f t="shared" si="105"/>
        <v>8035.6159799999996</v>
      </c>
      <c r="H1299" s="82">
        <v>109.4</v>
      </c>
      <c r="I1299" s="81">
        <f t="shared" si="106"/>
        <v>8815.0707300600006</v>
      </c>
      <c r="J1299" s="82">
        <v>109.7</v>
      </c>
      <c r="K1299" s="81">
        <f t="shared" si="107"/>
        <v>9643.6873786856413</v>
      </c>
      <c r="L1299" s="82">
        <v>109.4</v>
      </c>
    </row>
    <row r="1300" spans="1:12" ht="39.75" customHeight="1">
      <c r="A1300" s="73" t="s">
        <v>1681</v>
      </c>
      <c r="B1300" s="74" t="s">
        <v>1666</v>
      </c>
      <c r="C1300" s="75">
        <v>678.22</v>
      </c>
      <c r="D1300" s="75">
        <v>1.9</v>
      </c>
      <c r="E1300" s="76">
        <f>SUM(E1301:E1304)</f>
        <v>842.02541999999994</v>
      </c>
      <c r="F1300" s="76">
        <f>E1300/C1300*100</f>
        <v>124.15225443071569</v>
      </c>
      <c r="G1300" s="76">
        <f>SUM(G1301:G1304)</f>
        <v>916.59841473999995</v>
      </c>
      <c r="H1300" s="78">
        <f>G1300/E1300*100</f>
        <v>108.85638283224277</v>
      </c>
      <c r="I1300" s="76">
        <f>SUM(I1301:I1304)</f>
        <v>997.78455958338009</v>
      </c>
      <c r="J1300" s="78">
        <f>I1300/G1300*100</f>
        <v>108.85732983363377</v>
      </c>
      <c r="K1300" s="76">
        <f>SUM(K1301:K1304)</f>
        <v>1091.41399827283</v>
      </c>
      <c r="L1300" s="78">
        <f>K1300/I1300*100</f>
        <v>109.38373297022599</v>
      </c>
    </row>
    <row r="1301" spans="1:12" ht="18" customHeight="1">
      <c r="A1301" s="79" t="s">
        <v>717</v>
      </c>
      <c r="B1301" s="74" t="s">
        <v>1666</v>
      </c>
      <c r="C1301" s="80">
        <v>0.02</v>
      </c>
      <c r="D1301" s="80">
        <v>0</v>
      </c>
      <c r="E1301" s="81">
        <f t="shared" si="104"/>
        <v>2.4500000000000001E-2</v>
      </c>
      <c r="F1301" s="81">
        <v>122.5</v>
      </c>
      <c r="G1301" s="81">
        <f t="shared" si="105"/>
        <v>2.7072500000000003E-2</v>
      </c>
      <c r="H1301" s="82">
        <v>110.5</v>
      </c>
      <c r="I1301" s="81">
        <f t="shared" si="106"/>
        <v>2.9915112500000004E-2</v>
      </c>
      <c r="J1301" s="82">
        <v>110.5</v>
      </c>
      <c r="K1301" s="81">
        <f t="shared" si="107"/>
        <v>3.2457897062500005E-2</v>
      </c>
      <c r="L1301" s="82">
        <v>108.5</v>
      </c>
    </row>
    <row r="1302" spans="1:12" ht="18" customHeight="1">
      <c r="A1302" s="79" t="s">
        <v>901</v>
      </c>
      <c r="B1302" s="74" t="s">
        <v>1666</v>
      </c>
      <c r="C1302" s="80">
        <v>69.67</v>
      </c>
      <c r="D1302" s="80">
        <v>117.7</v>
      </c>
      <c r="E1302" s="81">
        <f t="shared" si="104"/>
        <v>87.853870000000001</v>
      </c>
      <c r="F1302" s="81">
        <v>126.1</v>
      </c>
      <c r="G1302" s="81">
        <f t="shared" si="105"/>
        <v>96.375695390000004</v>
      </c>
      <c r="H1302" s="82">
        <v>109.7</v>
      </c>
      <c r="I1302" s="81">
        <f t="shared" si="106"/>
        <v>105.72413784283</v>
      </c>
      <c r="J1302" s="82">
        <v>109.7</v>
      </c>
      <c r="K1302" s="81">
        <f t="shared" si="107"/>
        <v>116.19082748927018</v>
      </c>
      <c r="L1302" s="82">
        <v>109.9</v>
      </c>
    </row>
    <row r="1303" spans="1:12" ht="30" customHeight="1">
      <c r="A1303" s="79" t="s">
        <v>591</v>
      </c>
      <c r="B1303" s="74" t="s">
        <v>1666</v>
      </c>
      <c r="C1303" s="80">
        <v>319.13</v>
      </c>
      <c r="D1303" s="80">
        <v>0.9</v>
      </c>
      <c r="E1303" s="81">
        <f t="shared" si="104"/>
        <v>397.31684999999999</v>
      </c>
      <c r="F1303" s="81">
        <v>124.5</v>
      </c>
      <c r="G1303" s="81">
        <f t="shared" si="105"/>
        <v>432.67804965000005</v>
      </c>
      <c r="H1303" s="82">
        <v>108.9</v>
      </c>
      <c r="I1303" s="81">
        <f t="shared" si="106"/>
        <v>471.18639606885006</v>
      </c>
      <c r="J1303" s="82">
        <v>108.9</v>
      </c>
      <c r="K1303" s="81">
        <f t="shared" si="107"/>
        <v>516.89147648752851</v>
      </c>
      <c r="L1303" s="82">
        <v>109.7</v>
      </c>
    </row>
    <row r="1304" spans="1:12" ht="18" customHeight="1">
      <c r="A1304" s="79" t="s">
        <v>798</v>
      </c>
      <c r="B1304" s="74" t="s">
        <v>1666</v>
      </c>
      <c r="C1304" s="80">
        <v>289.39999999999998</v>
      </c>
      <c r="D1304" s="80">
        <v>197.8</v>
      </c>
      <c r="E1304" s="81">
        <f t="shared" si="104"/>
        <v>356.83019999999999</v>
      </c>
      <c r="F1304" s="81">
        <v>123.3</v>
      </c>
      <c r="G1304" s="81">
        <f t="shared" si="105"/>
        <v>387.51759719999995</v>
      </c>
      <c r="H1304" s="82">
        <v>108.6</v>
      </c>
      <c r="I1304" s="81">
        <f t="shared" si="106"/>
        <v>420.84411055919992</v>
      </c>
      <c r="J1304" s="82">
        <v>108.6</v>
      </c>
      <c r="K1304" s="81">
        <f t="shared" si="107"/>
        <v>458.29923639896873</v>
      </c>
      <c r="L1304" s="82">
        <v>108.9</v>
      </c>
    </row>
    <row r="1305" spans="1:12" ht="18" customHeight="1">
      <c r="A1305" s="73" t="s">
        <v>1682</v>
      </c>
      <c r="B1305" s="74" t="s">
        <v>1666</v>
      </c>
      <c r="C1305" s="75">
        <v>35.72</v>
      </c>
      <c r="D1305" s="75">
        <v>89300</v>
      </c>
      <c r="E1305" s="76">
        <f>SUM(E1306:E1307)</f>
        <v>44.758039999999994</v>
      </c>
      <c r="F1305" s="76">
        <f>E1305/C1305*100</f>
        <v>125.30246360582305</v>
      </c>
      <c r="G1305" s="76">
        <f>SUM(G1306:G1307)</f>
        <v>48.963083440000005</v>
      </c>
      <c r="H1305" s="78">
        <f>G1305/E1305*100</f>
        <v>109.39505715621152</v>
      </c>
      <c r="I1305" s="76">
        <f>SUM(I1306:I1307)</f>
        <v>53.860893396200005</v>
      </c>
      <c r="J1305" s="78">
        <f>I1305/G1305*100</f>
        <v>110.00306682523751</v>
      </c>
      <c r="K1305" s="76">
        <f>SUM(K1306:K1307)</f>
        <v>58.493925797161801</v>
      </c>
      <c r="L1305" s="78">
        <f>K1305/I1305*100</f>
        <v>108.60184840767731</v>
      </c>
    </row>
    <row r="1306" spans="1:12" ht="18" customHeight="1">
      <c r="A1306" s="79" t="s">
        <v>824</v>
      </c>
      <c r="B1306" s="74" t="s">
        <v>1666</v>
      </c>
      <c r="C1306" s="80">
        <v>0.22</v>
      </c>
      <c r="D1306" s="80">
        <v>550</v>
      </c>
      <c r="E1306" s="81">
        <f t="shared" si="104"/>
        <v>0.27654000000000001</v>
      </c>
      <c r="F1306" s="81">
        <v>125.7</v>
      </c>
      <c r="G1306" s="81">
        <f t="shared" si="105"/>
        <v>0.30032243999999997</v>
      </c>
      <c r="H1306" s="82">
        <v>108.6</v>
      </c>
      <c r="I1306" s="81">
        <f t="shared" si="106"/>
        <v>0.33185629619999996</v>
      </c>
      <c r="J1306" s="82">
        <v>110.5</v>
      </c>
      <c r="K1306" s="81">
        <f t="shared" si="107"/>
        <v>0.36139150656180002</v>
      </c>
      <c r="L1306" s="82">
        <v>108.9</v>
      </c>
    </row>
    <row r="1307" spans="1:12" ht="30" customHeight="1">
      <c r="A1307" s="79" t="s">
        <v>679</v>
      </c>
      <c r="B1307" s="74" t="s">
        <v>1666</v>
      </c>
      <c r="C1307" s="80">
        <v>35.5</v>
      </c>
      <c r="D1307" s="80">
        <v>0</v>
      </c>
      <c r="E1307" s="81">
        <f t="shared" si="104"/>
        <v>44.481499999999997</v>
      </c>
      <c r="F1307" s="81">
        <v>125.3</v>
      </c>
      <c r="G1307" s="81">
        <f t="shared" si="105"/>
        <v>48.662761000000003</v>
      </c>
      <c r="H1307" s="82">
        <v>109.4</v>
      </c>
      <c r="I1307" s="81">
        <f t="shared" si="106"/>
        <v>53.529037100000004</v>
      </c>
      <c r="J1307" s="82">
        <v>110</v>
      </c>
      <c r="K1307" s="81">
        <f t="shared" si="107"/>
        <v>58.132534290599999</v>
      </c>
      <c r="L1307" s="82">
        <v>108.6</v>
      </c>
    </row>
    <row r="1308" spans="1:12" ht="43.5" customHeight="1">
      <c r="A1308" s="73" t="s">
        <v>1683</v>
      </c>
      <c r="B1308" s="74" t="s">
        <v>1532</v>
      </c>
      <c r="C1308" s="75">
        <v>3514.02</v>
      </c>
      <c r="D1308" s="75">
        <v>106</v>
      </c>
      <c r="E1308" s="76">
        <f>SUM(E1309:E1312)</f>
        <v>4357.1710700000003</v>
      </c>
      <c r="F1308" s="76">
        <f>E1308/C1308*100</f>
        <v>123.99391779215827</v>
      </c>
      <c r="G1308" s="76">
        <f>SUM(G1309:G1312)</f>
        <v>4748.4787853300004</v>
      </c>
      <c r="H1308" s="78">
        <f>G1308/E1308*100</f>
        <v>108.98077465960041</v>
      </c>
      <c r="I1308" s="76">
        <f>SUM(I1309:I1312)</f>
        <v>5182.6173239542595</v>
      </c>
      <c r="J1308" s="78">
        <f>I1308/G1308*100</f>
        <v>109.14268670559278</v>
      </c>
      <c r="K1308" s="76">
        <f>SUM(K1309:K1312)</f>
        <v>5659.2726034328825</v>
      </c>
      <c r="L1308" s="78">
        <f>K1308/I1308*100</f>
        <v>109.19719226182308</v>
      </c>
    </row>
    <row r="1309" spans="1:12" ht="30" customHeight="1">
      <c r="A1309" s="79" t="s">
        <v>567</v>
      </c>
      <c r="B1309" s="74" t="s">
        <v>1532</v>
      </c>
      <c r="C1309" s="80">
        <v>1609.85</v>
      </c>
      <c r="D1309" s="80">
        <v>283.39999999999998</v>
      </c>
      <c r="E1309" s="81">
        <f t="shared" si="104"/>
        <v>1972.0662500000001</v>
      </c>
      <c r="F1309" s="81">
        <v>122.5</v>
      </c>
      <c r="G1309" s="81">
        <f t="shared" si="105"/>
        <v>2147.5801462500003</v>
      </c>
      <c r="H1309" s="82">
        <v>108.9</v>
      </c>
      <c r="I1309" s="81">
        <f t="shared" si="106"/>
        <v>2332.2720388275002</v>
      </c>
      <c r="J1309" s="82">
        <v>108.6</v>
      </c>
      <c r="K1309" s="81">
        <f t="shared" si="107"/>
        <v>2558.5024265937677</v>
      </c>
      <c r="L1309" s="82">
        <v>109.7</v>
      </c>
    </row>
    <row r="1310" spans="1:12" ht="29.25" customHeight="1">
      <c r="A1310" s="79" t="s">
        <v>625</v>
      </c>
      <c r="B1310" s="74" t="s">
        <v>1532</v>
      </c>
      <c r="C1310" s="80">
        <v>1238</v>
      </c>
      <c r="D1310" s="80">
        <v>123</v>
      </c>
      <c r="E1310" s="81">
        <f t="shared" si="104"/>
        <v>1561.1179999999999</v>
      </c>
      <c r="F1310" s="81">
        <v>126.1</v>
      </c>
      <c r="G1310" s="81">
        <f t="shared" si="105"/>
        <v>1695.3741479999999</v>
      </c>
      <c r="H1310" s="82">
        <v>108.6</v>
      </c>
      <c r="I1310" s="81">
        <f t="shared" si="106"/>
        <v>1854.7393179119999</v>
      </c>
      <c r="J1310" s="82">
        <v>109.4</v>
      </c>
      <c r="K1310" s="81">
        <f t="shared" si="107"/>
        <v>2019.8111172061681</v>
      </c>
      <c r="L1310" s="82">
        <v>108.9</v>
      </c>
    </row>
    <row r="1311" spans="1:12" ht="44.25" customHeight="1">
      <c r="A1311" s="79" t="s">
        <v>594</v>
      </c>
      <c r="B1311" s="74" t="s">
        <v>1532</v>
      </c>
      <c r="C1311" s="80">
        <v>115.17</v>
      </c>
      <c r="D1311" s="80">
        <v>8.8000000000000007</v>
      </c>
      <c r="E1311" s="81">
        <f t="shared" si="104"/>
        <v>143.50181999999998</v>
      </c>
      <c r="F1311" s="81">
        <v>124.6</v>
      </c>
      <c r="G1311" s="81">
        <f t="shared" si="105"/>
        <v>156.99099107999999</v>
      </c>
      <c r="H1311" s="82">
        <v>109.4</v>
      </c>
      <c r="I1311" s="81">
        <f t="shared" si="106"/>
        <v>172.21911721475996</v>
      </c>
      <c r="J1311" s="82">
        <v>109.7</v>
      </c>
      <c r="K1311" s="81">
        <f t="shared" si="107"/>
        <v>188.4077142329474</v>
      </c>
      <c r="L1311" s="82">
        <v>109.4</v>
      </c>
    </row>
    <row r="1312" spans="1:12" ht="18" customHeight="1">
      <c r="A1312" s="79" t="s">
        <v>633</v>
      </c>
      <c r="B1312" s="74" t="s">
        <v>1532</v>
      </c>
      <c r="C1312" s="80">
        <v>551</v>
      </c>
      <c r="D1312" s="80">
        <v>126.7</v>
      </c>
      <c r="E1312" s="81">
        <f t="shared" si="104"/>
        <v>680.48500000000001</v>
      </c>
      <c r="F1312" s="81">
        <v>123.5</v>
      </c>
      <c r="G1312" s="81">
        <f t="shared" si="105"/>
        <v>748.5335</v>
      </c>
      <c r="H1312" s="82">
        <v>110</v>
      </c>
      <c r="I1312" s="81">
        <f t="shared" si="106"/>
        <v>823.38684999999998</v>
      </c>
      <c r="J1312" s="82">
        <v>110</v>
      </c>
      <c r="K1312" s="81">
        <f t="shared" si="107"/>
        <v>892.55134539999995</v>
      </c>
      <c r="L1312" s="82">
        <v>108.4</v>
      </c>
    </row>
    <row r="1313" spans="1:12" ht="18" customHeight="1">
      <c r="A1313" s="73" t="s">
        <v>1689</v>
      </c>
      <c r="B1313" s="73"/>
      <c r="C1313" s="75">
        <v>24513</v>
      </c>
      <c r="D1313" s="75">
        <v>75.599999999999994</v>
      </c>
      <c r="E1313" s="76">
        <f>SUM(E1314:E1315)</f>
        <v>30589.885000000002</v>
      </c>
      <c r="F1313" s="76">
        <f>E1313/C1313*100</f>
        <v>124.7904581242606</v>
      </c>
      <c r="G1313" s="76">
        <f>SUM(G1314:G1315)</f>
        <v>33357.276364999998</v>
      </c>
      <c r="H1313" s="78">
        <f>G1313/E1313*100</f>
        <v>109.04675308521099</v>
      </c>
      <c r="I1313" s="76">
        <f>SUM(I1314:I1315)</f>
        <v>36375.320046684996</v>
      </c>
      <c r="J1313" s="78">
        <f>I1313/G1313*100</f>
        <v>109.04763221271767</v>
      </c>
      <c r="K1313" s="76">
        <f>SUM(K1314:K1315)</f>
        <v>39917.231830079545</v>
      </c>
      <c r="L1313" s="78">
        <f>K1313/I1313*100</f>
        <v>109.73712885233387</v>
      </c>
    </row>
    <row r="1314" spans="1:12" ht="29.25" customHeight="1">
      <c r="A1314" s="79" t="s">
        <v>643</v>
      </c>
      <c r="B1314" s="84" t="s">
        <v>1623</v>
      </c>
      <c r="C1314" s="80">
        <v>4450</v>
      </c>
      <c r="D1314" s="80">
        <v>132.80000000000001</v>
      </c>
      <c r="E1314" s="81">
        <f t="shared" ref="E1314:E1354" si="108">C1314*F1314/100</f>
        <v>5611.45</v>
      </c>
      <c r="F1314" s="81">
        <v>126.1</v>
      </c>
      <c r="G1314" s="81">
        <f t="shared" ref="G1314:G1354" si="109">E1314*H1314/100</f>
        <v>6155.7606499999993</v>
      </c>
      <c r="H1314" s="82">
        <v>109.7</v>
      </c>
      <c r="I1314" s="81">
        <f t="shared" ref="I1314:I1354" si="110">G1314*J1314/100</f>
        <v>6752.8694330499993</v>
      </c>
      <c r="J1314" s="82">
        <v>109.7</v>
      </c>
      <c r="K1314" s="81">
        <f t="shared" ref="K1314:K1354" si="111">I1314*L1314/100</f>
        <v>7421.4035069219499</v>
      </c>
      <c r="L1314" s="82">
        <v>109.9</v>
      </c>
    </row>
    <row r="1315" spans="1:12" ht="30" customHeight="1">
      <c r="A1315" s="79" t="s">
        <v>595</v>
      </c>
      <c r="B1315" s="84" t="s">
        <v>1623</v>
      </c>
      <c r="C1315" s="80">
        <v>20063</v>
      </c>
      <c r="D1315" s="80">
        <v>69</v>
      </c>
      <c r="E1315" s="81">
        <f t="shared" si="108"/>
        <v>24978.435000000001</v>
      </c>
      <c r="F1315" s="81">
        <v>124.5</v>
      </c>
      <c r="G1315" s="81">
        <f t="shared" si="109"/>
        <v>27201.515715000001</v>
      </c>
      <c r="H1315" s="82">
        <v>108.9</v>
      </c>
      <c r="I1315" s="81">
        <f t="shared" si="110"/>
        <v>29622.450613634999</v>
      </c>
      <c r="J1315" s="82">
        <v>108.9</v>
      </c>
      <c r="K1315" s="81">
        <f t="shared" si="111"/>
        <v>32495.828323157592</v>
      </c>
      <c r="L1315" s="82">
        <v>109.7</v>
      </c>
    </row>
    <row r="1316" spans="1:12" ht="46.5" customHeight="1">
      <c r="A1316" s="73" t="s">
        <v>1690</v>
      </c>
      <c r="B1316" s="74" t="s">
        <v>1686</v>
      </c>
      <c r="C1316" s="75">
        <v>431.07000000000005</v>
      </c>
      <c r="D1316" s="75">
        <v>71.2</v>
      </c>
      <c r="E1316" s="76">
        <f>SUM(E1317:E1332)</f>
        <v>539.21058000000005</v>
      </c>
      <c r="F1316" s="76">
        <f>E1316/C1316*100</f>
        <v>125.08654742849188</v>
      </c>
      <c r="G1316" s="76">
        <f>SUM(G1317:G1332)</f>
        <v>590.17913778000002</v>
      </c>
      <c r="H1316" s="78">
        <f>G1316/E1316*100</f>
        <v>109.45244022845398</v>
      </c>
      <c r="I1316" s="76">
        <f>SUM(I1317:I1332)</f>
        <v>648.25657374365994</v>
      </c>
      <c r="J1316" s="78">
        <f>I1316/G1316*100</f>
        <v>109.84064536440957</v>
      </c>
      <c r="K1316" s="76">
        <f>SUM(K1317:K1332)</f>
        <v>706.43900371197833</v>
      </c>
      <c r="L1316" s="78">
        <f>K1316/I1316*100</f>
        <v>108.97521634563871</v>
      </c>
    </row>
    <row r="1317" spans="1:12" ht="46.5" customHeight="1">
      <c r="A1317" s="79" t="s">
        <v>579</v>
      </c>
      <c r="B1317" s="74" t="s">
        <v>1686</v>
      </c>
      <c r="C1317" s="80">
        <v>8.8000000000000007</v>
      </c>
      <c r="D1317" s="80">
        <v>146.69999999999999</v>
      </c>
      <c r="E1317" s="81">
        <f t="shared" si="108"/>
        <v>11.0616</v>
      </c>
      <c r="F1317" s="81">
        <v>125.7</v>
      </c>
      <c r="G1317" s="81">
        <f t="shared" si="109"/>
        <v>12.1013904</v>
      </c>
      <c r="H1317" s="82">
        <v>109.4</v>
      </c>
      <c r="I1317" s="81">
        <f t="shared" si="110"/>
        <v>13.2389210976</v>
      </c>
      <c r="J1317" s="82">
        <v>109.4</v>
      </c>
      <c r="K1317" s="81">
        <f t="shared" si="111"/>
        <v>14.377468311993601</v>
      </c>
      <c r="L1317" s="82">
        <v>108.6</v>
      </c>
    </row>
    <row r="1318" spans="1:12" ht="46.5" customHeight="1">
      <c r="A1318" s="79" t="s">
        <v>574</v>
      </c>
      <c r="B1318" s="74" t="s">
        <v>1686</v>
      </c>
      <c r="C1318" s="80">
        <v>1.55</v>
      </c>
      <c r="D1318" s="80">
        <v>114</v>
      </c>
      <c r="E1318" s="81">
        <f t="shared" si="108"/>
        <v>1.94215</v>
      </c>
      <c r="F1318" s="81">
        <v>125.3</v>
      </c>
      <c r="G1318" s="81">
        <f t="shared" si="109"/>
        <v>2.1363650000000001</v>
      </c>
      <c r="H1318" s="82">
        <v>110</v>
      </c>
      <c r="I1318" s="81">
        <f t="shared" si="110"/>
        <v>2.3500015000000003</v>
      </c>
      <c r="J1318" s="82">
        <v>110</v>
      </c>
      <c r="K1318" s="81">
        <f t="shared" si="111"/>
        <v>2.5709016410000003</v>
      </c>
      <c r="L1318" s="82">
        <v>109.4</v>
      </c>
    </row>
    <row r="1319" spans="1:12" ht="46.5" customHeight="1">
      <c r="A1319" s="79" t="s">
        <v>727</v>
      </c>
      <c r="B1319" s="74" t="s">
        <v>1686</v>
      </c>
      <c r="C1319" s="80">
        <v>61.95</v>
      </c>
      <c r="D1319" s="80">
        <v>249.3</v>
      </c>
      <c r="E1319" s="81">
        <f t="shared" si="108"/>
        <v>77.87115</v>
      </c>
      <c r="F1319" s="81">
        <v>125.7</v>
      </c>
      <c r="G1319" s="81">
        <f t="shared" si="109"/>
        <v>84.5680689</v>
      </c>
      <c r="H1319" s="82">
        <v>108.6</v>
      </c>
      <c r="I1319" s="81">
        <f t="shared" si="110"/>
        <v>93.447716134500013</v>
      </c>
      <c r="J1319" s="82">
        <v>110.5</v>
      </c>
      <c r="K1319" s="81">
        <f t="shared" si="111"/>
        <v>101.76456287047053</v>
      </c>
      <c r="L1319" s="82">
        <v>108.9</v>
      </c>
    </row>
    <row r="1320" spans="1:12" ht="46.5" customHeight="1">
      <c r="A1320" s="79" t="s">
        <v>611</v>
      </c>
      <c r="B1320" s="74" t="s">
        <v>1686</v>
      </c>
      <c r="C1320" s="80">
        <v>180.85</v>
      </c>
      <c r="D1320" s="80">
        <v>73</v>
      </c>
      <c r="E1320" s="81">
        <f t="shared" si="108"/>
        <v>226.60504999999998</v>
      </c>
      <c r="F1320" s="81">
        <v>125.3</v>
      </c>
      <c r="G1320" s="81">
        <f t="shared" si="109"/>
        <v>247.90592469999999</v>
      </c>
      <c r="H1320" s="82">
        <v>109.4</v>
      </c>
      <c r="I1320" s="81">
        <f t="shared" si="110"/>
        <v>272.69651716999999</v>
      </c>
      <c r="J1320" s="82">
        <v>110</v>
      </c>
      <c r="K1320" s="81">
        <f t="shared" si="111"/>
        <v>296.14841764661998</v>
      </c>
      <c r="L1320" s="82">
        <v>108.6</v>
      </c>
    </row>
    <row r="1321" spans="1:12" ht="46.5" customHeight="1">
      <c r="A1321" s="79" t="s">
        <v>598</v>
      </c>
      <c r="B1321" s="74" t="s">
        <v>1686</v>
      </c>
      <c r="C1321" s="80">
        <v>66.209999999999994</v>
      </c>
      <c r="D1321" s="80">
        <v>106.2</v>
      </c>
      <c r="E1321" s="81">
        <f t="shared" si="108"/>
        <v>82.497659999999996</v>
      </c>
      <c r="F1321" s="81">
        <v>124.6</v>
      </c>
      <c r="G1321" s="81">
        <f t="shared" si="109"/>
        <v>91.159914299999997</v>
      </c>
      <c r="H1321" s="82">
        <v>110.5</v>
      </c>
      <c r="I1321" s="81">
        <f t="shared" si="110"/>
        <v>100.0024259871</v>
      </c>
      <c r="J1321" s="82">
        <v>109.7</v>
      </c>
      <c r="K1321" s="81">
        <f t="shared" si="111"/>
        <v>110.00266858580999</v>
      </c>
      <c r="L1321" s="82">
        <v>110</v>
      </c>
    </row>
    <row r="1322" spans="1:12" ht="46.5" customHeight="1">
      <c r="A1322" s="79" t="s">
        <v>618</v>
      </c>
      <c r="B1322" s="74" t="s">
        <v>1686</v>
      </c>
      <c r="C1322" s="80">
        <v>17.579999999999998</v>
      </c>
      <c r="D1322" s="80">
        <v>12.6</v>
      </c>
      <c r="E1322" s="81">
        <f t="shared" si="108"/>
        <v>21.711299999999998</v>
      </c>
      <c r="F1322" s="81">
        <v>123.5</v>
      </c>
      <c r="G1322" s="81">
        <f t="shared" si="109"/>
        <v>23.8172961</v>
      </c>
      <c r="H1322" s="82">
        <v>109.7</v>
      </c>
      <c r="I1322" s="81">
        <f t="shared" si="110"/>
        <v>25.937035452899998</v>
      </c>
      <c r="J1322" s="82">
        <v>108.9</v>
      </c>
      <c r="K1322" s="81">
        <f t="shared" si="111"/>
        <v>28.660424175454501</v>
      </c>
      <c r="L1322" s="82">
        <v>110.5</v>
      </c>
    </row>
    <row r="1323" spans="1:12" ht="46.5" customHeight="1">
      <c r="A1323" s="79" t="s">
        <v>577</v>
      </c>
      <c r="B1323" s="74" t="s">
        <v>1686</v>
      </c>
      <c r="C1323" s="80">
        <v>2.9</v>
      </c>
      <c r="D1323" s="80">
        <v>72.5</v>
      </c>
      <c r="E1323" s="81">
        <f t="shared" si="108"/>
        <v>3.5525000000000002</v>
      </c>
      <c r="F1323" s="81">
        <v>122.5</v>
      </c>
      <c r="G1323" s="81">
        <f t="shared" si="109"/>
        <v>3.8686725000000006</v>
      </c>
      <c r="H1323" s="82">
        <v>108.9</v>
      </c>
      <c r="I1323" s="81">
        <f t="shared" si="110"/>
        <v>4.2013783350000002</v>
      </c>
      <c r="J1323" s="82">
        <v>108.6</v>
      </c>
      <c r="K1323" s="81">
        <f t="shared" si="111"/>
        <v>4.6089120334949998</v>
      </c>
      <c r="L1323" s="82">
        <v>109.7</v>
      </c>
    </row>
    <row r="1324" spans="1:12" ht="46.5" customHeight="1">
      <c r="A1324" s="79" t="s">
        <v>580</v>
      </c>
      <c r="B1324" s="74" t="s">
        <v>1686</v>
      </c>
      <c r="C1324" s="80">
        <v>7.2</v>
      </c>
      <c r="D1324" s="80">
        <v>58.3</v>
      </c>
      <c r="E1324" s="81">
        <f t="shared" si="108"/>
        <v>9.0792000000000002</v>
      </c>
      <c r="F1324" s="81">
        <v>126.1</v>
      </c>
      <c r="G1324" s="81">
        <f t="shared" si="109"/>
        <v>9.8600112000000006</v>
      </c>
      <c r="H1324" s="82">
        <v>108.6</v>
      </c>
      <c r="I1324" s="81">
        <f t="shared" si="110"/>
        <v>10.786852252800001</v>
      </c>
      <c r="J1324" s="82">
        <v>109.4</v>
      </c>
      <c r="K1324" s="81">
        <f t="shared" si="111"/>
        <v>11.746882103299201</v>
      </c>
      <c r="L1324" s="82">
        <v>108.9</v>
      </c>
    </row>
    <row r="1325" spans="1:12" ht="46.5" customHeight="1">
      <c r="A1325" s="79" t="s">
        <v>583</v>
      </c>
      <c r="B1325" s="74" t="s">
        <v>1686</v>
      </c>
      <c r="C1325" s="80">
        <v>0.8</v>
      </c>
      <c r="D1325" s="80">
        <v>86</v>
      </c>
      <c r="E1325" s="81">
        <f t="shared" si="108"/>
        <v>1</v>
      </c>
      <c r="F1325" s="81">
        <v>125</v>
      </c>
      <c r="G1325" s="81">
        <f t="shared" si="109"/>
        <v>1.0859999999999999</v>
      </c>
      <c r="H1325" s="82">
        <v>108.6</v>
      </c>
      <c r="I1325" s="81">
        <f t="shared" si="110"/>
        <v>1.2000299999999999</v>
      </c>
      <c r="J1325" s="82">
        <v>110.5</v>
      </c>
      <c r="K1325" s="81">
        <f t="shared" si="111"/>
        <v>1.3032325799999998</v>
      </c>
      <c r="L1325" s="82">
        <v>108.6</v>
      </c>
    </row>
    <row r="1326" spans="1:12" ht="46.5" customHeight="1">
      <c r="A1326" s="79" t="s">
        <v>582</v>
      </c>
      <c r="B1326" s="74" t="s">
        <v>1686</v>
      </c>
      <c r="C1326" s="80">
        <v>2.52</v>
      </c>
      <c r="D1326" s="80">
        <v>104.6</v>
      </c>
      <c r="E1326" s="81">
        <f t="shared" si="108"/>
        <v>3.1399199999999996</v>
      </c>
      <c r="F1326" s="81">
        <v>124.6</v>
      </c>
      <c r="G1326" s="81">
        <f t="shared" si="109"/>
        <v>3.4350724799999997</v>
      </c>
      <c r="H1326" s="82">
        <v>109.4</v>
      </c>
      <c r="I1326" s="81">
        <f t="shared" si="110"/>
        <v>3.7682745105599995</v>
      </c>
      <c r="J1326" s="82">
        <v>109.7</v>
      </c>
      <c r="K1326" s="81">
        <f t="shared" si="111"/>
        <v>4.1224923145526393</v>
      </c>
      <c r="L1326" s="82">
        <v>109.4</v>
      </c>
    </row>
    <row r="1327" spans="1:12" ht="46.5" customHeight="1">
      <c r="A1327" s="79" t="s">
        <v>576</v>
      </c>
      <c r="B1327" s="74" t="s">
        <v>1686</v>
      </c>
      <c r="C1327" s="80">
        <v>3.51</v>
      </c>
      <c r="D1327" s="80">
        <v>417.9</v>
      </c>
      <c r="E1327" s="81">
        <f t="shared" si="108"/>
        <v>4.3348499999999994</v>
      </c>
      <c r="F1327" s="81">
        <v>123.5</v>
      </c>
      <c r="G1327" s="81">
        <f t="shared" si="109"/>
        <v>4.7683349999999995</v>
      </c>
      <c r="H1327" s="82">
        <v>110</v>
      </c>
      <c r="I1327" s="81">
        <f t="shared" si="110"/>
        <v>5.2451685000000001</v>
      </c>
      <c r="J1327" s="82">
        <v>110</v>
      </c>
      <c r="K1327" s="81">
        <f t="shared" si="111"/>
        <v>5.6857626540000004</v>
      </c>
      <c r="L1327" s="82">
        <v>108.4</v>
      </c>
    </row>
    <row r="1328" spans="1:12" ht="46.5" customHeight="1">
      <c r="A1328" s="79" t="s">
        <v>564</v>
      </c>
      <c r="B1328" s="74" t="s">
        <v>1686</v>
      </c>
      <c r="C1328" s="80">
        <v>9.3000000000000007</v>
      </c>
      <c r="D1328" s="80">
        <v>422.7</v>
      </c>
      <c r="E1328" s="81">
        <f t="shared" si="108"/>
        <v>11.3925</v>
      </c>
      <c r="F1328" s="81">
        <v>122.5</v>
      </c>
      <c r="G1328" s="81">
        <f t="shared" si="109"/>
        <v>12.5887125</v>
      </c>
      <c r="H1328" s="82">
        <v>110.5</v>
      </c>
      <c r="I1328" s="81">
        <f t="shared" si="110"/>
        <v>13.910527312500001</v>
      </c>
      <c r="J1328" s="82">
        <v>110.5</v>
      </c>
      <c r="K1328" s="81">
        <f t="shared" si="111"/>
        <v>15.092922134062501</v>
      </c>
      <c r="L1328" s="82">
        <v>108.5</v>
      </c>
    </row>
    <row r="1329" spans="1:12" ht="46.5" customHeight="1">
      <c r="A1329" s="79" t="s">
        <v>572</v>
      </c>
      <c r="B1329" s="74" t="s">
        <v>1686</v>
      </c>
      <c r="C1329" s="80">
        <v>3</v>
      </c>
      <c r="D1329" s="80">
        <v>78.5</v>
      </c>
      <c r="E1329" s="81">
        <f t="shared" si="108"/>
        <v>3.7829999999999995</v>
      </c>
      <c r="F1329" s="81">
        <v>126.1</v>
      </c>
      <c r="G1329" s="81">
        <f t="shared" si="109"/>
        <v>4.1499509999999997</v>
      </c>
      <c r="H1329" s="82">
        <v>109.7</v>
      </c>
      <c r="I1329" s="81">
        <f t="shared" si="110"/>
        <v>4.5524962469999997</v>
      </c>
      <c r="J1329" s="82">
        <v>109.7</v>
      </c>
      <c r="K1329" s="81">
        <f t="shared" si="111"/>
        <v>5.0031933754529998</v>
      </c>
      <c r="L1329" s="82">
        <v>109.9</v>
      </c>
    </row>
    <row r="1330" spans="1:12" ht="46.5" customHeight="1">
      <c r="A1330" s="79" t="s">
        <v>575</v>
      </c>
      <c r="B1330" s="74" t="s">
        <v>1686</v>
      </c>
      <c r="C1330" s="80">
        <v>2.5</v>
      </c>
      <c r="D1330" s="80">
        <v>104.2</v>
      </c>
      <c r="E1330" s="81">
        <f t="shared" si="108"/>
        <v>3.1124999999999998</v>
      </c>
      <c r="F1330" s="81">
        <v>124.5</v>
      </c>
      <c r="G1330" s="81">
        <f t="shared" si="109"/>
        <v>3.3895125000000004</v>
      </c>
      <c r="H1330" s="82">
        <v>108.9</v>
      </c>
      <c r="I1330" s="81">
        <f t="shared" si="110"/>
        <v>3.6911791125000009</v>
      </c>
      <c r="J1330" s="82">
        <v>108.9</v>
      </c>
      <c r="K1330" s="81">
        <f t="shared" si="111"/>
        <v>4.049223486412501</v>
      </c>
      <c r="L1330" s="82">
        <v>109.7</v>
      </c>
    </row>
    <row r="1331" spans="1:12" ht="46.5" customHeight="1">
      <c r="A1331" s="79" t="s">
        <v>616</v>
      </c>
      <c r="B1331" s="74" t="s">
        <v>1686</v>
      </c>
      <c r="C1331" s="80">
        <v>12.9</v>
      </c>
      <c r="D1331" s="80">
        <v>21.9</v>
      </c>
      <c r="E1331" s="81">
        <f t="shared" si="108"/>
        <v>15.9057</v>
      </c>
      <c r="F1331" s="81">
        <v>123.3</v>
      </c>
      <c r="G1331" s="81">
        <f t="shared" si="109"/>
        <v>17.273590199999997</v>
      </c>
      <c r="H1331" s="82">
        <v>108.6</v>
      </c>
      <c r="I1331" s="81">
        <f t="shared" si="110"/>
        <v>18.759118957199995</v>
      </c>
      <c r="J1331" s="82">
        <v>108.6</v>
      </c>
      <c r="K1331" s="81">
        <f t="shared" si="111"/>
        <v>20.428680544390794</v>
      </c>
      <c r="L1331" s="82">
        <v>108.9</v>
      </c>
    </row>
    <row r="1332" spans="1:12" ht="46.5" customHeight="1">
      <c r="A1332" s="79" t="s">
        <v>589</v>
      </c>
      <c r="B1332" s="74" t="s">
        <v>1686</v>
      </c>
      <c r="C1332" s="80">
        <v>49.5</v>
      </c>
      <c r="D1332" s="80">
        <v>147.80000000000001</v>
      </c>
      <c r="E1332" s="81">
        <f t="shared" si="108"/>
        <v>62.221500000000006</v>
      </c>
      <c r="F1332" s="81">
        <v>125.7</v>
      </c>
      <c r="G1332" s="81">
        <f t="shared" si="109"/>
        <v>68.070321000000007</v>
      </c>
      <c r="H1332" s="82">
        <v>109.4</v>
      </c>
      <c r="I1332" s="81">
        <f t="shared" si="110"/>
        <v>74.468931174000005</v>
      </c>
      <c r="J1332" s="82">
        <v>109.4</v>
      </c>
      <c r="K1332" s="81">
        <f t="shared" si="111"/>
        <v>80.873259254964012</v>
      </c>
      <c r="L1332" s="82">
        <v>108.6</v>
      </c>
    </row>
    <row r="1333" spans="1:12" ht="51.75" customHeight="1">
      <c r="A1333" s="73" t="s">
        <v>1685</v>
      </c>
      <c r="B1333" s="74" t="s">
        <v>1686</v>
      </c>
      <c r="C1333" s="75">
        <v>257.98</v>
      </c>
      <c r="D1333" s="75">
        <v>63.7</v>
      </c>
      <c r="E1333" s="76">
        <f>SUM(E1334:E1337)</f>
        <v>322.09704999999997</v>
      </c>
      <c r="F1333" s="76">
        <f>E1333/C1333*100</f>
        <v>124.85349639506937</v>
      </c>
      <c r="G1333" s="76">
        <f>SUM(G1334:G1337)</f>
        <v>354.32146899999998</v>
      </c>
      <c r="H1333" s="78">
        <f>G1333/E1333*100</f>
        <v>110.00456818837677</v>
      </c>
      <c r="I1333" s="76">
        <f>SUM(I1334:I1337)</f>
        <v>389.40576648740006</v>
      </c>
      <c r="J1333" s="78">
        <f>I1333/G1333*100</f>
        <v>109.90182660577084</v>
      </c>
      <c r="K1333" s="76">
        <f>SUM(K1334:K1337)</f>
        <v>427.27701306325753</v>
      </c>
      <c r="L1333" s="78">
        <f>K1333/I1333*100</f>
        <v>109.72539439194023</v>
      </c>
    </row>
    <row r="1334" spans="1:12" ht="51.75" customHeight="1">
      <c r="A1334" s="79" t="s">
        <v>727</v>
      </c>
      <c r="B1334" s="74" t="s">
        <v>1686</v>
      </c>
      <c r="C1334" s="80">
        <v>61.95</v>
      </c>
      <c r="D1334" s="80">
        <v>249.3</v>
      </c>
      <c r="E1334" s="81">
        <f t="shared" si="108"/>
        <v>77.87115</v>
      </c>
      <c r="F1334" s="81">
        <v>125.7</v>
      </c>
      <c r="G1334" s="81">
        <f t="shared" si="109"/>
        <v>84.5680689</v>
      </c>
      <c r="H1334" s="82">
        <v>108.6</v>
      </c>
      <c r="I1334" s="81">
        <f t="shared" si="110"/>
        <v>93.447716134500013</v>
      </c>
      <c r="J1334" s="82">
        <v>110.5</v>
      </c>
      <c r="K1334" s="81">
        <f t="shared" si="111"/>
        <v>101.76456287047053</v>
      </c>
      <c r="L1334" s="82">
        <v>108.9</v>
      </c>
    </row>
    <row r="1335" spans="1:12" ht="51.75" customHeight="1">
      <c r="A1335" s="79" t="s">
        <v>564</v>
      </c>
      <c r="B1335" s="74" t="s">
        <v>1686</v>
      </c>
      <c r="C1335" s="80">
        <v>9.3000000000000007</v>
      </c>
      <c r="D1335" s="80">
        <v>422.7</v>
      </c>
      <c r="E1335" s="81">
        <f t="shared" si="108"/>
        <v>11.625</v>
      </c>
      <c r="F1335" s="81">
        <v>125</v>
      </c>
      <c r="G1335" s="81">
        <f t="shared" si="109"/>
        <v>12.7875</v>
      </c>
      <c r="H1335" s="82">
        <v>110</v>
      </c>
      <c r="I1335" s="81">
        <f t="shared" si="110"/>
        <v>14.1301875</v>
      </c>
      <c r="J1335" s="82">
        <v>110.5</v>
      </c>
      <c r="K1335" s="81">
        <f t="shared" si="111"/>
        <v>15.458425125000002</v>
      </c>
      <c r="L1335" s="82">
        <v>109.4</v>
      </c>
    </row>
    <row r="1336" spans="1:12" ht="51.75" customHeight="1">
      <c r="A1336" s="79" t="s">
        <v>611</v>
      </c>
      <c r="B1336" s="74" t="s">
        <v>1686</v>
      </c>
      <c r="C1336" s="80">
        <v>180.85</v>
      </c>
      <c r="D1336" s="80">
        <v>73</v>
      </c>
      <c r="E1336" s="81">
        <f t="shared" si="108"/>
        <v>225.3391</v>
      </c>
      <c r="F1336" s="81">
        <v>124.6</v>
      </c>
      <c r="G1336" s="81">
        <f t="shared" si="109"/>
        <v>248.9997055</v>
      </c>
      <c r="H1336" s="82">
        <v>110.5</v>
      </c>
      <c r="I1336" s="81">
        <f t="shared" si="110"/>
        <v>273.1526769335</v>
      </c>
      <c r="J1336" s="82">
        <v>109.7</v>
      </c>
      <c r="K1336" s="81">
        <f t="shared" si="111"/>
        <v>300.46794462685</v>
      </c>
      <c r="L1336" s="82">
        <v>110</v>
      </c>
    </row>
    <row r="1337" spans="1:12" ht="51.75" customHeight="1">
      <c r="A1337" s="79" t="s">
        <v>618</v>
      </c>
      <c r="B1337" s="74" t="s">
        <v>1686</v>
      </c>
      <c r="C1337" s="80">
        <v>5.88</v>
      </c>
      <c r="D1337" s="80">
        <v>4.5999999999999996</v>
      </c>
      <c r="E1337" s="81">
        <f t="shared" si="108"/>
        <v>7.2617999999999991</v>
      </c>
      <c r="F1337" s="81">
        <v>123.5</v>
      </c>
      <c r="G1337" s="81">
        <f t="shared" si="109"/>
        <v>7.9661945999999988</v>
      </c>
      <c r="H1337" s="82">
        <v>109.7</v>
      </c>
      <c r="I1337" s="81">
        <f t="shared" si="110"/>
        <v>8.6751859194000005</v>
      </c>
      <c r="J1337" s="82">
        <v>108.9</v>
      </c>
      <c r="K1337" s="81">
        <f t="shared" si="111"/>
        <v>9.5860804409370015</v>
      </c>
      <c r="L1337" s="82">
        <v>110.5</v>
      </c>
    </row>
    <row r="1338" spans="1:12" ht="51.75" customHeight="1">
      <c r="A1338" s="73" t="s">
        <v>1691</v>
      </c>
      <c r="B1338" s="74" t="s">
        <v>1686</v>
      </c>
      <c r="C1338" s="75">
        <v>44.19</v>
      </c>
      <c r="D1338" s="75">
        <v>104.8</v>
      </c>
      <c r="E1338" s="76">
        <f t="shared" si="108"/>
        <v>55.723589999999994</v>
      </c>
      <c r="F1338" s="76">
        <v>126.1</v>
      </c>
      <c r="G1338" s="76">
        <f t="shared" si="109"/>
        <v>60.515818739999993</v>
      </c>
      <c r="H1338" s="78">
        <v>108.6</v>
      </c>
      <c r="I1338" s="76">
        <f t="shared" si="110"/>
        <v>66.204305701560003</v>
      </c>
      <c r="J1338" s="78">
        <v>109.4</v>
      </c>
      <c r="K1338" s="76">
        <f t="shared" si="111"/>
        <v>72.09648890899885</v>
      </c>
      <c r="L1338" s="78">
        <v>108.9</v>
      </c>
    </row>
    <row r="1339" spans="1:12" ht="51.75" customHeight="1">
      <c r="A1339" s="79" t="s">
        <v>598</v>
      </c>
      <c r="B1339" s="74" t="s">
        <v>1686</v>
      </c>
      <c r="C1339" s="80">
        <v>44.19</v>
      </c>
      <c r="D1339" s="80">
        <v>104.8</v>
      </c>
      <c r="E1339" s="81">
        <f t="shared" si="108"/>
        <v>55.723589999999994</v>
      </c>
      <c r="F1339" s="81">
        <v>126.1</v>
      </c>
      <c r="G1339" s="81">
        <f t="shared" si="109"/>
        <v>60.515818739999993</v>
      </c>
      <c r="H1339" s="82">
        <v>108.6</v>
      </c>
      <c r="I1339" s="81">
        <f t="shared" si="110"/>
        <v>66.204305701560003</v>
      </c>
      <c r="J1339" s="82">
        <v>109.4</v>
      </c>
      <c r="K1339" s="81">
        <f t="shared" si="111"/>
        <v>72.09648890899885</v>
      </c>
      <c r="L1339" s="82">
        <v>108.9</v>
      </c>
    </row>
    <row r="1340" spans="1:12" ht="51.75" customHeight="1">
      <c r="A1340" s="73" t="s">
        <v>1692</v>
      </c>
      <c r="B1340" s="74" t="s">
        <v>1686</v>
      </c>
      <c r="C1340" s="75">
        <v>104.29</v>
      </c>
      <c r="D1340" s="75">
        <v>114.1</v>
      </c>
      <c r="E1340" s="76">
        <f>SUM(E1341:E1351)</f>
        <v>130.51947999999999</v>
      </c>
      <c r="F1340" s="76">
        <f>E1340/C1340*100</f>
        <v>125.15052258126376</v>
      </c>
      <c r="G1340" s="76">
        <f>SUM(G1341:G1351)</f>
        <v>142.92666444999998</v>
      </c>
      <c r="H1340" s="78">
        <f>G1340/E1340*100</f>
        <v>109.50600205425273</v>
      </c>
      <c r="I1340" s="76">
        <f>SUM(I1341:I1351)</f>
        <v>157.27106306165001</v>
      </c>
      <c r="J1340" s="78">
        <f>I1340/G1340*100</f>
        <v>110.03619490236416</v>
      </c>
      <c r="K1340" s="76">
        <f>SUM(K1341:K1351)</f>
        <v>171.24876100331477</v>
      </c>
      <c r="L1340" s="78">
        <f>K1340/I1340*100</f>
        <v>108.88764765084949</v>
      </c>
    </row>
    <row r="1341" spans="1:12" ht="51.75" customHeight="1">
      <c r="A1341" s="79" t="s">
        <v>582</v>
      </c>
      <c r="B1341" s="74" t="s">
        <v>1686</v>
      </c>
      <c r="C1341" s="80">
        <v>2.52</v>
      </c>
      <c r="D1341" s="80">
        <v>104.6</v>
      </c>
      <c r="E1341" s="81">
        <f t="shared" si="108"/>
        <v>3.1399199999999996</v>
      </c>
      <c r="F1341" s="81">
        <v>124.6</v>
      </c>
      <c r="G1341" s="81">
        <f t="shared" si="109"/>
        <v>3.4350724799999997</v>
      </c>
      <c r="H1341" s="82">
        <v>109.4</v>
      </c>
      <c r="I1341" s="81">
        <f t="shared" si="110"/>
        <v>3.7682745105599995</v>
      </c>
      <c r="J1341" s="82">
        <v>109.7</v>
      </c>
      <c r="K1341" s="81">
        <f t="shared" si="111"/>
        <v>4.1224923145526393</v>
      </c>
      <c r="L1341" s="82">
        <v>109.4</v>
      </c>
    </row>
    <row r="1342" spans="1:12" ht="51.75" customHeight="1">
      <c r="A1342" s="79" t="s">
        <v>574</v>
      </c>
      <c r="B1342" s="74" t="s">
        <v>1686</v>
      </c>
      <c r="C1342" s="80">
        <v>1.55</v>
      </c>
      <c r="D1342" s="80">
        <v>114</v>
      </c>
      <c r="E1342" s="81">
        <f t="shared" si="108"/>
        <v>1.91425</v>
      </c>
      <c r="F1342" s="81">
        <v>123.5</v>
      </c>
      <c r="G1342" s="81">
        <f t="shared" si="109"/>
        <v>2.1056749999999997</v>
      </c>
      <c r="H1342" s="82">
        <v>110</v>
      </c>
      <c r="I1342" s="81">
        <f t="shared" si="110"/>
        <v>2.3162424999999995</v>
      </c>
      <c r="J1342" s="82">
        <v>110</v>
      </c>
      <c r="K1342" s="81">
        <f t="shared" si="111"/>
        <v>2.5108068699999997</v>
      </c>
      <c r="L1342" s="82">
        <v>108.4</v>
      </c>
    </row>
    <row r="1343" spans="1:12" ht="51.75" customHeight="1">
      <c r="A1343" s="79" t="s">
        <v>575</v>
      </c>
      <c r="B1343" s="74" t="s">
        <v>1686</v>
      </c>
      <c r="C1343" s="80">
        <v>2.5</v>
      </c>
      <c r="D1343" s="80">
        <v>104.2</v>
      </c>
      <c r="E1343" s="81">
        <f t="shared" si="108"/>
        <v>3.0625</v>
      </c>
      <c r="F1343" s="81">
        <v>122.5</v>
      </c>
      <c r="G1343" s="81">
        <f t="shared" si="109"/>
        <v>3.3840625000000002</v>
      </c>
      <c r="H1343" s="82">
        <v>110.5</v>
      </c>
      <c r="I1343" s="81">
        <f t="shared" si="110"/>
        <v>3.7393890624999999</v>
      </c>
      <c r="J1343" s="82">
        <v>110.5</v>
      </c>
      <c r="K1343" s="81">
        <f t="shared" si="111"/>
        <v>4.0572371328125003</v>
      </c>
      <c r="L1343" s="82">
        <v>108.5</v>
      </c>
    </row>
    <row r="1344" spans="1:12" ht="51.75" customHeight="1">
      <c r="A1344" s="79" t="s">
        <v>576</v>
      </c>
      <c r="B1344" s="74" t="s">
        <v>1686</v>
      </c>
      <c r="C1344" s="80">
        <v>3.51</v>
      </c>
      <c r="D1344" s="80">
        <v>417.9</v>
      </c>
      <c r="E1344" s="81">
        <f t="shared" si="108"/>
        <v>4.4261099999999995</v>
      </c>
      <c r="F1344" s="81">
        <v>126.1</v>
      </c>
      <c r="G1344" s="81">
        <f t="shared" si="109"/>
        <v>4.8554426699999995</v>
      </c>
      <c r="H1344" s="82">
        <v>109.7</v>
      </c>
      <c r="I1344" s="81">
        <f t="shared" si="110"/>
        <v>5.3264206089899995</v>
      </c>
      <c r="J1344" s="82">
        <v>109.7</v>
      </c>
      <c r="K1344" s="81">
        <f t="shared" si="111"/>
        <v>5.8537362492800096</v>
      </c>
      <c r="L1344" s="82">
        <v>109.9</v>
      </c>
    </row>
    <row r="1345" spans="1:12" ht="51.75" customHeight="1">
      <c r="A1345" s="79" t="s">
        <v>583</v>
      </c>
      <c r="B1345" s="74" t="s">
        <v>1686</v>
      </c>
      <c r="C1345" s="80">
        <v>0.8</v>
      </c>
      <c r="D1345" s="80">
        <v>86</v>
      </c>
      <c r="E1345" s="81">
        <f t="shared" si="108"/>
        <v>0.99600000000000011</v>
      </c>
      <c r="F1345" s="81">
        <v>124.5</v>
      </c>
      <c r="G1345" s="81">
        <f t="shared" si="109"/>
        <v>1.0846440000000002</v>
      </c>
      <c r="H1345" s="82">
        <v>108.9</v>
      </c>
      <c r="I1345" s="81">
        <f t="shared" si="110"/>
        <v>1.1811773160000003</v>
      </c>
      <c r="J1345" s="82">
        <v>108.9</v>
      </c>
      <c r="K1345" s="81">
        <f t="shared" si="111"/>
        <v>1.2957515156520003</v>
      </c>
      <c r="L1345" s="82">
        <v>109.7</v>
      </c>
    </row>
    <row r="1346" spans="1:12" ht="51.75" customHeight="1">
      <c r="A1346" s="79" t="s">
        <v>572</v>
      </c>
      <c r="B1346" s="74" t="s">
        <v>1686</v>
      </c>
      <c r="C1346" s="80">
        <v>3</v>
      </c>
      <c r="D1346" s="80">
        <v>40.4</v>
      </c>
      <c r="E1346" s="81">
        <f t="shared" si="108"/>
        <v>3.6989999999999998</v>
      </c>
      <c r="F1346" s="81">
        <v>123.3</v>
      </c>
      <c r="G1346" s="81">
        <f t="shared" si="109"/>
        <v>4.0171139999999994</v>
      </c>
      <c r="H1346" s="82">
        <v>108.6</v>
      </c>
      <c r="I1346" s="81">
        <f t="shared" si="110"/>
        <v>4.3625858039999992</v>
      </c>
      <c r="J1346" s="82">
        <v>108.6</v>
      </c>
      <c r="K1346" s="81">
        <f t="shared" si="111"/>
        <v>4.7508559405559989</v>
      </c>
      <c r="L1346" s="82">
        <v>108.9</v>
      </c>
    </row>
    <row r="1347" spans="1:12" ht="51.75" customHeight="1">
      <c r="A1347" s="79" t="s">
        <v>579</v>
      </c>
      <c r="B1347" s="74" t="s">
        <v>1686</v>
      </c>
      <c r="C1347" s="80">
        <v>8.8000000000000007</v>
      </c>
      <c r="D1347" s="80">
        <v>146.69999999999999</v>
      </c>
      <c r="E1347" s="81">
        <f t="shared" si="108"/>
        <v>11.0616</v>
      </c>
      <c r="F1347" s="81">
        <v>125.7</v>
      </c>
      <c r="G1347" s="81">
        <f t="shared" si="109"/>
        <v>12.1013904</v>
      </c>
      <c r="H1347" s="82">
        <v>109.4</v>
      </c>
      <c r="I1347" s="81">
        <f t="shared" si="110"/>
        <v>13.2389210976</v>
      </c>
      <c r="J1347" s="82">
        <v>109.4</v>
      </c>
      <c r="K1347" s="81">
        <f t="shared" si="111"/>
        <v>14.377468311993601</v>
      </c>
      <c r="L1347" s="82">
        <v>108.6</v>
      </c>
    </row>
    <row r="1348" spans="1:12" ht="51.75" customHeight="1">
      <c r="A1348" s="79" t="s">
        <v>577</v>
      </c>
      <c r="B1348" s="74" t="s">
        <v>1686</v>
      </c>
      <c r="C1348" s="80">
        <v>2.9</v>
      </c>
      <c r="D1348" s="80">
        <v>72.5</v>
      </c>
      <c r="E1348" s="81">
        <f t="shared" si="108"/>
        <v>3.6337000000000002</v>
      </c>
      <c r="F1348" s="81">
        <v>125.3</v>
      </c>
      <c r="G1348" s="81">
        <f t="shared" si="109"/>
        <v>3.9970699999999999</v>
      </c>
      <c r="H1348" s="82">
        <v>110</v>
      </c>
      <c r="I1348" s="81">
        <f t="shared" si="110"/>
        <v>4.3967770000000002</v>
      </c>
      <c r="J1348" s="82">
        <v>110</v>
      </c>
      <c r="K1348" s="81">
        <f t="shared" si="111"/>
        <v>4.8100740379999998</v>
      </c>
      <c r="L1348" s="82">
        <v>109.4</v>
      </c>
    </row>
    <row r="1349" spans="1:12" ht="51.75" customHeight="1">
      <c r="A1349" s="79" t="s">
        <v>580</v>
      </c>
      <c r="B1349" s="74" t="s">
        <v>1686</v>
      </c>
      <c r="C1349" s="80">
        <v>7.2</v>
      </c>
      <c r="D1349" s="80">
        <v>58.3</v>
      </c>
      <c r="E1349" s="81">
        <f t="shared" si="108"/>
        <v>9.0504000000000016</v>
      </c>
      <c r="F1349" s="81">
        <v>125.7</v>
      </c>
      <c r="G1349" s="81">
        <f t="shared" si="109"/>
        <v>9.8287344000000001</v>
      </c>
      <c r="H1349" s="82">
        <v>108.6</v>
      </c>
      <c r="I1349" s="81">
        <f t="shared" si="110"/>
        <v>10.860751512</v>
      </c>
      <c r="J1349" s="82">
        <v>110.5</v>
      </c>
      <c r="K1349" s="81">
        <f t="shared" si="111"/>
        <v>11.827358396568002</v>
      </c>
      <c r="L1349" s="82">
        <v>108.9</v>
      </c>
    </row>
    <row r="1350" spans="1:12" ht="51.75" customHeight="1">
      <c r="A1350" s="79" t="s">
        <v>589</v>
      </c>
      <c r="B1350" s="74" t="s">
        <v>1686</v>
      </c>
      <c r="C1350" s="80">
        <v>49.5</v>
      </c>
      <c r="D1350" s="80">
        <v>147.80000000000001</v>
      </c>
      <c r="E1350" s="81">
        <f t="shared" si="108"/>
        <v>62.023499999999991</v>
      </c>
      <c r="F1350" s="81">
        <v>125.3</v>
      </c>
      <c r="G1350" s="81">
        <f t="shared" si="109"/>
        <v>67.853708999999995</v>
      </c>
      <c r="H1350" s="82">
        <v>109.4</v>
      </c>
      <c r="I1350" s="81">
        <f t="shared" si="110"/>
        <v>74.639079899999999</v>
      </c>
      <c r="J1350" s="82">
        <v>110</v>
      </c>
      <c r="K1350" s="81">
        <f t="shared" si="111"/>
        <v>81.058040771399988</v>
      </c>
      <c r="L1350" s="82">
        <v>108.6</v>
      </c>
    </row>
    <row r="1351" spans="1:12" ht="51.75" customHeight="1">
      <c r="A1351" s="79" t="s">
        <v>598</v>
      </c>
      <c r="B1351" s="74" t="s">
        <v>1686</v>
      </c>
      <c r="C1351" s="80">
        <v>22.01</v>
      </c>
      <c r="D1351" s="80">
        <v>109.2</v>
      </c>
      <c r="E1351" s="81">
        <f t="shared" si="108"/>
        <v>27.512499999999999</v>
      </c>
      <c r="F1351" s="81">
        <v>125</v>
      </c>
      <c r="G1351" s="81">
        <f t="shared" si="109"/>
        <v>30.263750000000002</v>
      </c>
      <c r="H1351" s="82">
        <v>110</v>
      </c>
      <c r="I1351" s="81">
        <f t="shared" si="110"/>
        <v>33.441443750000005</v>
      </c>
      <c r="J1351" s="82">
        <v>110.5</v>
      </c>
      <c r="K1351" s="81">
        <f t="shared" si="111"/>
        <v>36.584939462500003</v>
      </c>
      <c r="L1351" s="82">
        <v>109.4</v>
      </c>
    </row>
    <row r="1352" spans="1:12" ht="51.75" customHeight="1">
      <c r="A1352" s="73" t="s">
        <v>1693</v>
      </c>
      <c r="B1352" s="74" t="s">
        <v>1686</v>
      </c>
      <c r="C1352" s="75">
        <v>24.6</v>
      </c>
      <c r="D1352" s="75">
        <v>30.7</v>
      </c>
      <c r="E1352" s="76">
        <f>E1353+E1354</f>
        <v>30.599399999999999</v>
      </c>
      <c r="F1352" s="76">
        <f>E1352/C1352*100</f>
        <v>124.38780487804877</v>
      </c>
      <c r="G1352" s="76">
        <f>G1353+G1354</f>
        <v>33.273945900000001</v>
      </c>
      <c r="H1352" s="78">
        <f>G1352/E1352*100</f>
        <v>108.7405174611267</v>
      </c>
      <c r="I1352" s="76">
        <f>I1353+I1354</f>
        <v>36.276832074599994</v>
      </c>
      <c r="J1352" s="78">
        <f>I1352/G1352*100</f>
        <v>109.02473720317009</v>
      </c>
      <c r="K1352" s="76">
        <f>K1353+K1354</f>
        <v>39.6410732368794</v>
      </c>
      <c r="L1352" s="78">
        <f>K1352/I1352*100</f>
        <v>109.27380085273475</v>
      </c>
    </row>
    <row r="1353" spans="1:12" ht="51.75" customHeight="1">
      <c r="A1353" s="79" t="s">
        <v>618</v>
      </c>
      <c r="B1353" s="74" t="s">
        <v>1686</v>
      </c>
      <c r="C1353" s="80">
        <v>11.7</v>
      </c>
      <c r="D1353" s="80">
        <v>82.5</v>
      </c>
      <c r="E1353" s="81">
        <f t="shared" si="108"/>
        <v>14.3325</v>
      </c>
      <c r="F1353" s="81">
        <v>122.5</v>
      </c>
      <c r="G1353" s="81">
        <f t="shared" si="109"/>
        <v>15.6080925</v>
      </c>
      <c r="H1353" s="82">
        <v>108.9</v>
      </c>
      <c r="I1353" s="81">
        <f t="shared" si="110"/>
        <v>16.950388454999999</v>
      </c>
      <c r="J1353" s="82">
        <v>108.6</v>
      </c>
      <c r="K1353" s="81">
        <f t="shared" si="111"/>
        <v>18.594576135135</v>
      </c>
      <c r="L1353" s="82">
        <v>109.7</v>
      </c>
    </row>
    <row r="1354" spans="1:12" ht="51.75" customHeight="1">
      <c r="A1354" s="79" t="s">
        <v>616</v>
      </c>
      <c r="B1354" s="74" t="s">
        <v>1686</v>
      </c>
      <c r="C1354" s="80">
        <v>12.9</v>
      </c>
      <c r="D1354" s="80">
        <v>21.9</v>
      </c>
      <c r="E1354" s="81">
        <f t="shared" si="108"/>
        <v>16.2669</v>
      </c>
      <c r="F1354" s="81">
        <v>126.1</v>
      </c>
      <c r="G1354" s="81">
        <f t="shared" si="109"/>
        <v>17.6658534</v>
      </c>
      <c r="H1354" s="82">
        <v>108.6</v>
      </c>
      <c r="I1354" s="81">
        <f t="shared" si="110"/>
        <v>19.326443619599999</v>
      </c>
      <c r="J1354" s="82">
        <v>109.4</v>
      </c>
      <c r="K1354" s="81">
        <f t="shared" si="111"/>
        <v>21.0464971017444</v>
      </c>
      <c r="L1354" s="82">
        <v>108.9</v>
      </c>
    </row>
    <row r="1355" spans="1:12" ht="32.25" customHeight="1">
      <c r="A1355" s="73" t="s">
        <v>1694</v>
      </c>
      <c r="B1355" s="74" t="s">
        <v>1695</v>
      </c>
      <c r="C1355" s="75">
        <v>27012.52</v>
      </c>
      <c r="D1355" s="75">
        <v>128.69999999999999</v>
      </c>
      <c r="E1355" s="76">
        <f>SUM(E1356:E1357)</f>
        <v>33461.656920000001</v>
      </c>
      <c r="F1355" s="76">
        <f>E1355/C1355*100</f>
        <v>123.87462154586095</v>
      </c>
      <c r="G1355" s="76">
        <f>SUM(G1356:G1357)</f>
        <v>36739.047000480001</v>
      </c>
      <c r="H1355" s="78">
        <f>G1355/E1355*100</f>
        <v>109.79446441733465</v>
      </c>
      <c r="I1355" s="76">
        <f>SUM(I1356:I1357)</f>
        <v>40375.331441026559</v>
      </c>
      <c r="J1355" s="78">
        <f>I1355/G1355*100</f>
        <v>109.8976014279822</v>
      </c>
      <c r="K1355" s="76">
        <f>SUM(K1356:K1357)</f>
        <v>43904.424030983064</v>
      </c>
      <c r="L1355" s="78">
        <f>K1355/I1355*100</f>
        <v>108.74071484740927</v>
      </c>
    </row>
    <row r="1356" spans="1:12" ht="39" customHeight="1">
      <c r="A1356" s="79" t="s">
        <v>654</v>
      </c>
      <c r="B1356" s="74" t="s">
        <v>1695</v>
      </c>
      <c r="C1356" s="80">
        <v>9199.52</v>
      </c>
      <c r="D1356" s="80">
        <v>471.6</v>
      </c>
      <c r="E1356" s="81">
        <f t="shared" ref="E1356:E1419" si="112">C1356*F1356/100</f>
        <v>11462.601920000001</v>
      </c>
      <c r="F1356" s="81">
        <v>124.6</v>
      </c>
      <c r="G1356" s="81">
        <f t="shared" ref="G1356:G1419" si="113">E1356*H1356/100</f>
        <v>12540.086500480003</v>
      </c>
      <c r="H1356" s="82">
        <v>109.4</v>
      </c>
      <c r="I1356" s="81">
        <f t="shared" ref="I1356:I1419" si="114">G1356*J1356/100</f>
        <v>13756.474891026564</v>
      </c>
      <c r="J1356" s="82">
        <v>109.7</v>
      </c>
      <c r="K1356" s="81">
        <f t="shared" ref="K1356:K1419" si="115">I1356*L1356/100</f>
        <v>15049.583530783062</v>
      </c>
      <c r="L1356" s="82">
        <v>109.4</v>
      </c>
    </row>
    <row r="1357" spans="1:12" ht="39" customHeight="1">
      <c r="A1357" s="79" t="s">
        <v>641</v>
      </c>
      <c r="B1357" s="74" t="s">
        <v>1695</v>
      </c>
      <c r="C1357" s="80">
        <v>17813</v>
      </c>
      <c r="D1357" s="80">
        <v>93.5</v>
      </c>
      <c r="E1357" s="81">
        <f t="shared" si="112"/>
        <v>21999.055</v>
      </c>
      <c r="F1357" s="81">
        <v>123.5</v>
      </c>
      <c r="G1357" s="81">
        <f t="shared" si="113"/>
        <v>24198.960499999997</v>
      </c>
      <c r="H1357" s="82">
        <v>110</v>
      </c>
      <c r="I1357" s="81">
        <f t="shared" si="114"/>
        <v>26618.856549999997</v>
      </c>
      <c r="J1357" s="82">
        <v>110</v>
      </c>
      <c r="K1357" s="81">
        <f t="shared" si="115"/>
        <v>28854.8405002</v>
      </c>
      <c r="L1357" s="82">
        <v>108.4</v>
      </c>
    </row>
    <row r="1358" spans="1:12" ht="18" customHeight="1">
      <c r="A1358" s="73" t="s">
        <v>1696</v>
      </c>
      <c r="B1358" s="74" t="s">
        <v>1532</v>
      </c>
      <c r="C1358" s="75">
        <v>142.80000000000001</v>
      </c>
      <c r="D1358" s="75">
        <v>197.6</v>
      </c>
      <c r="E1358" s="76">
        <v>180.07080000000002</v>
      </c>
      <c r="F1358" s="76">
        <v>126.1</v>
      </c>
      <c r="G1358" s="76">
        <v>197.53766760000002</v>
      </c>
      <c r="H1358" s="78">
        <v>109.7</v>
      </c>
      <c r="I1358" s="76">
        <v>216.69882135720002</v>
      </c>
      <c r="J1358" s="78">
        <v>109.7</v>
      </c>
      <c r="K1358" s="76">
        <v>238.15200467156282</v>
      </c>
      <c r="L1358" s="78">
        <v>109.9</v>
      </c>
    </row>
    <row r="1359" spans="1:12" ht="29.25" customHeight="1">
      <c r="A1359" s="79" t="s">
        <v>928</v>
      </c>
      <c r="B1359" s="74" t="s">
        <v>1532</v>
      </c>
      <c r="C1359" s="80">
        <v>142.80000000000001</v>
      </c>
      <c r="D1359" s="80">
        <v>197.6</v>
      </c>
      <c r="E1359" s="81">
        <f t="shared" si="112"/>
        <v>180.07080000000002</v>
      </c>
      <c r="F1359" s="81">
        <v>126.1</v>
      </c>
      <c r="G1359" s="81">
        <f t="shared" si="113"/>
        <v>197.53766760000002</v>
      </c>
      <c r="H1359" s="82">
        <v>109.7</v>
      </c>
      <c r="I1359" s="81">
        <f t="shared" si="114"/>
        <v>216.69882135720002</v>
      </c>
      <c r="J1359" s="82">
        <v>109.7</v>
      </c>
      <c r="K1359" s="81">
        <f t="shared" si="115"/>
        <v>238.15200467156282</v>
      </c>
      <c r="L1359" s="82">
        <v>109.9</v>
      </c>
    </row>
    <row r="1360" spans="1:12" ht="44.25" customHeight="1">
      <c r="A1360" s="73" t="s">
        <v>1853</v>
      </c>
      <c r="B1360" s="74" t="s">
        <v>1532</v>
      </c>
      <c r="C1360" s="75">
        <v>105.26</v>
      </c>
      <c r="D1360" s="75">
        <v>99</v>
      </c>
      <c r="E1360" s="76">
        <f>SUM(E1361:E1362)</f>
        <v>131.94461999999999</v>
      </c>
      <c r="F1360" s="76">
        <f>E1360/C1360*100</f>
        <v>125.35114953448601</v>
      </c>
      <c r="G1360" s="76">
        <f>SUM(G1361:G1362)</f>
        <v>144.19649507999998</v>
      </c>
      <c r="H1360" s="78">
        <f>G1360/E1360*100</f>
        <v>109.28561928481813</v>
      </c>
      <c r="I1360" s="76">
        <f>SUM(I1361:I1362)</f>
        <v>157.58706736631999</v>
      </c>
      <c r="J1360" s="78">
        <f>I1360/G1360*100</f>
        <v>109.28633686893079</v>
      </c>
      <c r="K1360" s="76">
        <f>SUM(K1361:K1362)</f>
        <v>171.20630272262468</v>
      </c>
      <c r="L1360" s="78">
        <f>K1360/I1360*100</f>
        <v>108.64235599019432</v>
      </c>
    </row>
    <row r="1361" spans="1:12" ht="18" customHeight="1">
      <c r="A1361" s="79" t="s">
        <v>1149</v>
      </c>
      <c r="B1361" s="74" t="s">
        <v>1532</v>
      </c>
      <c r="C1361" s="80">
        <v>15.3</v>
      </c>
      <c r="D1361" s="80">
        <v>39</v>
      </c>
      <c r="E1361" s="81">
        <f t="shared" si="112"/>
        <v>18.864899999999999</v>
      </c>
      <c r="F1361" s="81">
        <v>123.3</v>
      </c>
      <c r="G1361" s="81">
        <f t="shared" si="113"/>
        <v>20.487281399999997</v>
      </c>
      <c r="H1361" s="82">
        <v>108.6</v>
      </c>
      <c r="I1361" s="81">
        <f t="shared" si="114"/>
        <v>22.249187600399996</v>
      </c>
      <c r="J1361" s="82">
        <v>108.6</v>
      </c>
      <c r="K1361" s="81">
        <f t="shared" si="115"/>
        <v>24.229365296835596</v>
      </c>
      <c r="L1361" s="82">
        <v>108.9</v>
      </c>
    </row>
    <row r="1362" spans="1:12" ht="29.25" customHeight="1">
      <c r="A1362" s="79" t="s">
        <v>787</v>
      </c>
      <c r="B1362" s="74" t="s">
        <v>1532</v>
      </c>
      <c r="C1362" s="80">
        <v>89.96</v>
      </c>
      <c r="D1362" s="80">
        <v>134.1</v>
      </c>
      <c r="E1362" s="81">
        <f t="shared" si="112"/>
        <v>113.07971999999999</v>
      </c>
      <c r="F1362" s="81">
        <v>125.7</v>
      </c>
      <c r="G1362" s="81">
        <f t="shared" si="113"/>
        <v>123.70921367999999</v>
      </c>
      <c r="H1362" s="82">
        <v>109.4</v>
      </c>
      <c r="I1362" s="81">
        <f t="shared" si="114"/>
        <v>135.33787976591998</v>
      </c>
      <c r="J1362" s="82">
        <v>109.4</v>
      </c>
      <c r="K1362" s="81">
        <f t="shared" si="115"/>
        <v>146.97693742578909</v>
      </c>
      <c r="L1362" s="82">
        <v>108.6</v>
      </c>
    </row>
    <row r="1363" spans="1:12" ht="48.75" customHeight="1">
      <c r="A1363" s="73" t="s">
        <v>1697</v>
      </c>
      <c r="B1363" s="74" t="s">
        <v>1686</v>
      </c>
      <c r="C1363" s="75">
        <v>2261.0000000000005</v>
      </c>
      <c r="D1363" s="75">
        <v>101.2</v>
      </c>
      <c r="E1363" s="76">
        <f>SUM(E1364:E1366)</f>
        <v>2842.0755700000004</v>
      </c>
      <c r="F1363" s="76">
        <f>E1363/C1363*100</f>
        <v>125.69993675364881</v>
      </c>
      <c r="G1363" s="76">
        <f>SUM(G1364:G1366)</f>
        <v>3086.4968090100006</v>
      </c>
      <c r="H1363" s="78">
        <f>G1363/E1363*100</f>
        <v>108.60009640806278</v>
      </c>
      <c r="I1363" s="76">
        <f>SUM(I1364:I1366)</f>
        <v>3410.5775455784501</v>
      </c>
      <c r="J1363" s="78">
        <f>I1363/G1363*100</f>
        <v>110.49995372172113</v>
      </c>
      <c r="K1363" s="76">
        <f>SUM(K1364:K1366)</f>
        <v>3714.1210107572501</v>
      </c>
      <c r="L1363" s="78">
        <f>K1363/I1363*100</f>
        <v>108.90006050653565</v>
      </c>
    </row>
    <row r="1364" spans="1:12" ht="48.75" customHeight="1">
      <c r="A1364" s="79" t="s">
        <v>607</v>
      </c>
      <c r="B1364" s="74" t="s">
        <v>1686</v>
      </c>
      <c r="C1364" s="80">
        <v>2260.88</v>
      </c>
      <c r="D1364" s="80">
        <v>101.3</v>
      </c>
      <c r="E1364" s="81">
        <f t="shared" si="112"/>
        <v>2841.9261600000004</v>
      </c>
      <c r="F1364" s="81">
        <v>125.7</v>
      </c>
      <c r="G1364" s="81">
        <f t="shared" si="113"/>
        <v>3086.3318097600004</v>
      </c>
      <c r="H1364" s="82">
        <v>108.6</v>
      </c>
      <c r="I1364" s="81">
        <f t="shared" si="114"/>
        <v>3410.3966497848</v>
      </c>
      <c r="J1364" s="82">
        <v>110.5</v>
      </c>
      <c r="K1364" s="81">
        <f t="shared" si="115"/>
        <v>3713.9219516156472</v>
      </c>
      <c r="L1364" s="82">
        <v>108.9</v>
      </c>
    </row>
    <row r="1365" spans="1:12" ht="48.75" customHeight="1">
      <c r="A1365" s="79" t="s">
        <v>577</v>
      </c>
      <c r="B1365" s="74" t="s">
        <v>1686</v>
      </c>
      <c r="C1365" s="80">
        <v>0.11</v>
      </c>
      <c r="D1365" s="80">
        <v>5.8</v>
      </c>
      <c r="E1365" s="81">
        <f t="shared" si="112"/>
        <v>0.13705999999999999</v>
      </c>
      <c r="F1365" s="81">
        <v>124.6</v>
      </c>
      <c r="G1365" s="81">
        <f t="shared" si="113"/>
        <v>0.15145129999999998</v>
      </c>
      <c r="H1365" s="82">
        <v>110.5</v>
      </c>
      <c r="I1365" s="81">
        <f t="shared" si="114"/>
        <v>0.16614207609999998</v>
      </c>
      <c r="J1365" s="82">
        <v>109.7</v>
      </c>
      <c r="K1365" s="81">
        <f t="shared" si="115"/>
        <v>0.18275628370999997</v>
      </c>
      <c r="L1365" s="82">
        <v>110</v>
      </c>
    </row>
    <row r="1366" spans="1:12" ht="48.75" customHeight="1">
      <c r="A1366" s="79" t="s">
        <v>582</v>
      </c>
      <c r="B1366" s="74" t="s">
        <v>1686</v>
      </c>
      <c r="C1366" s="80">
        <v>0.01</v>
      </c>
      <c r="D1366" s="80">
        <v>0</v>
      </c>
      <c r="E1366" s="89">
        <f t="shared" si="112"/>
        <v>1.2350000000000002E-2</v>
      </c>
      <c r="F1366" s="81">
        <v>123.5</v>
      </c>
      <c r="G1366" s="89">
        <f t="shared" si="113"/>
        <v>1.3547950000000001E-2</v>
      </c>
      <c r="H1366" s="82">
        <v>109.7</v>
      </c>
      <c r="I1366" s="89">
        <f t="shared" si="114"/>
        <v>1.4753717550000003E-2</v>
      </c>
      <c r="J1366" s="82">
        <v>108.9</v>
      </c>
      <c r="K1366" s="89">
        <f t="shared" si="115"/>
        <v>1.6302857892750003E-2</v>
      </c>
      <c r="L1366" s="82">
        <v>110.5</v>
      </c>
    </row>
    <row r="1367" spans="1:12" ht="52.5" customHeight="1">
      <c r="A1367" s="73" t="s">
        <v>1854</v>
      </c>
      <c r="B1367" s="74" t="s">
        <v>1686</v>
      </c>
      <c r="C1367" s="75">
        <v>1562.59</v>
      </c>
      <c r="D1367" s="75">
        <v>137.9</v>
      </c>
      <c r="E1367" s="76">
        <f>SUM(E1368:E1369)</f>
        <v>1970.4039899999998</v>
      </c>
      <c r="F1367" s="76">
        <f>E1367/C1367*100</f>
        <v>126.09859208109613</v>
      </c>
      <c r="G1367" s="76">
        <f>SUM(G1368:G1369)</f>
        <v>2139.8587331399999</v>
      </c>
      <c r="H1367" s="78">
        <f>G1367/E1367*100</f>
        <v>108.60000000000001</v>
      </c>
      <c r="I1367" s="76">
        <f>SUM(I1368:I1369)</f>
        <v>2341.0353190551596</v>
      </c>
      <c r="J1367" s="78">
        <f>I1367/G1367*100</f>
        <v>109.40139565287825</v>
      </c>
      <c r="K1367" s="76">
        <f>SUM(K1368:K1369)</f>
        <v>2549.3784622260691</v>
      </c>
      <c r="L1367" s="78">
        <f>K1367/I1367*100</f>
        <v>108.89961554509979</v>
      </c>
    </row>
    <row r="1368" spans="1:12" ht="54.75" customHeight="1">
      <c r="A1368" s="79" t="s">
        <v>607</v>
      </c>
      <c r="B1368" s="74" t="s">
        <v>1686</v>
      </c>
      <c r="C1368" s="80">
        <v>1560.59</v>
      </c>
      <c r="D1368" s="80">
        <v>137.69999999999999</v>
      </c>
      <c r="E1368" s="81">
        <f t="shared" si="112"/>
        <v>1967.9039899999998</v>
      </c>
      <c r="F1368" s="81">
        <v>126.1</v>
      </c>
      <c r="G1368" s="81">
        <f t="shared" si="113"/>
        <v>2137.1437331399998</v>
      </c>
      <c r="H1368" s="82">
        <v>108.6</v>
      </c>
      <c r="I1368" s="81">
        <f t="shared" si="114"/>
        <v>2338.0352440551596</v>
      </c>
      <c r="J1368" s="82">
        <v>109.4</v>
      </c>
      <c r="K1368" s="81">
        <f t="shared" si="115"/>
        <v>2546.1203807760689</v>
      </c>
      <c r="L1368" s="82">
        <v>108.9</v>
      </c>
    </row>
    <row r="1369" spans="1:12" ht="43.5" customHeight="1">
      <c r="A1369" s="79" t="s">
        <v>585</v>
      </c>
      <c r="B1369" s="74" t="s">
        <v>1686</v>
      </c>
      <c r="C1369" s="80">
        <v>2</v>
      </c>
      <c r="D1369" s="80">
        <v>0</v>
      </c>
      <c r="E1369" s="81">
        <f t="shared" si="112"/>
        <v>2.5</v>
      </c>
      <c r="F1369" s="81">
        <v>125</v>
      </c>
      <c r="G1369" s="81">
        <f t="shared" si="113"/>
        <v>2.7149999999999999</v>
      </c>
      <c r="H1369" s="82">
        <v>108.6</v>
      </c>
      <c r="I1369" s="81">
        <f t="shared" si="114"/>
        <v>3.0000749999999998</v>
      </c>
      <c r="J1369" s="82">
        <v>110.5</v>
      </c>
      <c r="K1369" s="81">
        <f t="shared" si="115"/>
        <v>3.2580814499999997</v>
      </c>
      <c r="L1369" s="82">
        <v>108.6</v>
      </c>
    </row>
    <row r="1370" spans="1:12" ht="18" customHeight="1">
      <c r="A1370" s="73" t="s">
        <v>1855</v>
      </c>
      <c r="B1370" s="74" t="s">
        <v>1677</v>
      </c>
      <c r="C1370" s="75">
        <v>2053</v>
      </c>
      <c r="D1370" s="75">
        <v>137.9</v>
      </c>
      <c r="E1370" s="76">
        <f>SUM(E1371:E1380)</f>
        <v>2545.2689999999998</v>
      </c>
      <c r="F1370" s="76">
        <f>E1370/C1370*100</f>
        <v>123.97803214807597</v>
      </c>
      <c r="G1370" s="76">
        <f>SUM(G1371:G1380)</f>
        <v>2792.8572819999999</v>
      </c>
      <c r="H1370" s="78">
        <f>G1370/E1370*100</f>
        <v>109.72739156450655</v>
      </c>
      <c r="I1370" s="76">
        <f>SUM(I1371:I1380)</f>
        <v>3065.0491908679996</v>
      </c>
      <c r="J1370" s="78">
        <f>I1370/G1370*100</f>
        <v>109.74600136649588</v>
      </c>
      <c r="K1370" s="76">
        <f>SUM(K1371:K1380)</f>
        <v>3337.05663113124</v>
      </c>
      <c r="L1370" s="78">
        <f>K1370/I1370*100</f>
        <v>108.87448857504991</v>
      </c>
    </row>
    <row r="1371" spans="1:12" ht="43.5" customHeight="1">
      <c r="A1371" s="79" t="s">
        <v>580</v>
      </c>
      <c r="B1371" s="74" t="s">
        <v>1677</v>
      </c>
      <c r="C1371" s="80">
        <v>550</v>
      </c>
      <c r="D1371" s="80">
        <v>159.4</v>
      </c>
      <c r="E1371" s="81">
        <f t="shared" si="112"/>
        <v>679.25</v>
      </c>
      <c r="F1371" s="81">
        <v>123.5</v>
      </c>
      <c r="G1371" s="81">
        <f t="shared" si="113"/>
        <v>747.17499999999995</v>
      </c>
      <c r="H1371" s="82">
        <v>110</v>
      </c>
      <c r="I1371" s="81">
        <f t="shared" si="114"/>
        <v>821.89250000000004</v>
      </c>
      <c r="J1371" s="82">
        <v>110</v>
      </c>
      <c r="K1371" s="81">
        <f t="shared" si="115"/>
        <v>890.9314700000001</v>
      </c>
      <c r="L1371" s="82">
        <v>108.4</v>
      </c>
    </row>
    <row r="1372" spans="1:12" ht="43.5" customHeight="1">
      <c r="A1372" s="79" t="s">
        <v>576</v>
      </c>
      <c r="B1372" s="74" t="s">
        <v>1677</v>
      </c>
      <c r="C1372" s="80">
        <v>249</v>
      </c>
      <c r="D1372" s="80">
        <v>101.6</v>
      </c>
      <c r="E1372" s="81">
        <f t="shared" si="112"/>
        <v>305.02499999999998</v>
      </c>
      <c r="F1372" s="81">
        <v>122.5</v>
      </c>
      <c r="G1372" s="81">
        <f t="shared" si="113"/>
        <v>337.05262499999998</v>
      </c>
      <c r="H1372" s="82">
        <v>110.5</v>
      </c>
      <c r="I1372" s="81">
        <f t="shared" si="114"/>
        <v>372.44315062499999</v>
      </c>
      <c r="J1372" s="82">
        <v>110.5</v>
      </c>
      <c r="K1372" s="81">
        <f t="shared" si="115"/>
        <v>404.10081842812497</v>
      </c>
      <c r="L1372" s="82">
        <v>108.5</v>
      </c>
    </row>
    <row r="1373" spans="1:12" ht="44.25" customHeight="1">
      <c r="A1373" s="79" t="s">
        <v>585</v>
      </c>
      <c r="B1373" s="74" t="s">
        <v>1677</v>
      </c>
      <c r="C1373" s="80">
        <v>59</v>
      </c>
      <c r="D1373" s="80">
        <v>0</v>
      </c>
      <c r="E1373" s="81">
        <f t="shared" si="112"/>
        <v>73.454999999999998</v>
      </c>
      <c r="F1373" s="81">
        <v>124.5</v>
      </c>
      <c r="G1373" s="81">
        <f t="shared" si="113"/>
        <v>79.992495000000005</v>
      </c>
      <c r="H1373" s="82">
        <v>108.9</v>
      </c>
      <c r="I1373" s="81">
        <f t="shared" si="114"/>
        <v>87.111827055000006</v>
      </c>
      <c r="J1373" s="82">
        <v>108.9</v>
      </c>
      <c r="K1373" s="81">
        <f t="shared" si="115"/>
        <v>95.561674279335008</v>
      </c>
      <c r="L1373" s="82">
        <v>109.7</v>
      </c>
    </row>
    <row r="1374" spans="1:12" ht="43.5" customHeight="1">
      <c r="A1374" s="79" t="s">
        <v>572</v>
      </c>
      <c r="B1374" s="74" t="s">
        <v>1677</v>
      </c>
      <c r="C1374" s="80">
        <v>378</v>
      </c>
      <c r="D1374" s="80">
        <v>363.5</v>
      </c>
      <c r="E1374" s="81">
        <f t="shared" si="112"/>
        <v>466.07400000000001</v>
      </c>
      <c r="F1374" s="81">
        <v>123.3</v>
      </c>
      <c r="G1374" s="81">
        <f t="shared" si="113"/>
        <v>506.15636399999994</v>
      </c>
      <c r="H1374" s="82">
        <v>108.6</v>
      </c>
      <c r="I1374" s="81">
        <f t="shared" si="114"/>
        <v>549.68581130399991</v>
      </c>
      <c r="J1374" s="82">
        <v>108.6</v>
      </c>
      <c r="K1374" s="81">
        <f t="shared" si="115"/>
        <v>598.60784851005587</v>
      </c>
      <c r="L1374" s="82">
        <v>108.9</v>
      </c>
    </row>
    <row r="1375" spans="1:12" ht="43.5" customHeight="1">
      <c r="A1375" s="79" t="s">
        <v>575</v>
      </c>
      <c r="B1375" s="74" t="s">
        <v>1677</v>
      </c>
      <c r="C1375" s="80">
        <v>2</v>
      </c>
      <c r="D1375" s="80">
        <v>0</v>
      </c>
      <c r="E1375" s="81">
        <f t="shared" si="112"/>
        <v>2.5140000000000002</v>
      </c>
      <c r="F1375" s="81">
        <v>125.7</v>
      </c>
      <c r="G1375" s="81">
        <f t="shared" si="113"/>
        <v>2.7503160000000002</v>
      </c>
      <c r="H1375" s="82">
        <v>109.4</v>
      </c>
      <c r="I1375" s="81">
        <f t="shared" si="114"/>
        <v>3.0088457040000005</v>
      </c>
      <c r="J1375" s="82">
        <v>109.4</v>
      </c>
      <c r="K1375" s="81">
        <f t="shared" si="115"/>
        <v>3.2676064345440006</v>
      </c>
      <c r="L1375" s="82">
        <v>108.6</v>
      </c>
    </row>
    <row r="1376" spans="1:12" ht="43.5" customHeight="1">
      <c r="A1376" s="79" t="s">
        <v>574</v>
      </c>
      <c r="B1376" s="74" t="s">
        <v>1677</v>
      </c>
      <c r="C1376" s="80">
        <v>68</v>
      </c>
      <c r="D1376" s="80">
        <v>115.3</v>
      </c>
      <c r="E1376" s="81">
        <f t="shared" si="112"/>
        <v>85.203999999999994</v>
      </c>
      <c r="F1376" s="81">
        <v>125.3</v>
      </c>
      <c r="G1376" s="81">
        <f t="shared" si="113"/>
        <v>93.724399999999989</v>
      </c>
      <c r="H1376" s="82">
        <v>110</v>
      </c>
      <c r="I1376" s="81">
        <f t="shared" si="114"/>
        <v>103.09683999999999</v>
      </c>
      <c r="J1376" s="82">
        <v>110</v>
      </c>
      <c r="K1376" s="81">
        <f t="shared" si="115"/>
        <v>112.78794295999998</v>
      </c>
      <c r="L1376" s="82">
        <v>109.4</v>
      </c>
    </row>
    <row r="1377" spans="1:12" ht="43.5" customHeight="1">
      <c r="A1377" s="79" t="s">
        <v>589</v>
      </c>
      <c r="B1377" s="74" t="s">
        <v>1677</v>
      </c>
      <c r="C1377" s="80">
        <v>2</v>
      </c>
      <c r="D1377" s="80">
        <v>0</v>
      </c>
      <c r="E1377" s="81">
        <f t="shared" si="112"/>
        <v>2.5140000000000002</v>
      </c>
      <c r="F1377" s="81">
        <v>125.7</v>
      </c>
      <c r="G1377" s="81">
        <f t="shared" si="113"/>
        <v>2.7302040000000001</v>
      </c>
      <c r="H1377" s="82">
        <v>108.6</v>
      </c>
      <c r="I1377" s="81">
        <f t="shared" si="114"/>
        <v>3.0168754199999999</v>
      </c>
      <c r="J1377" s="82">
        <v>110.5</v>
      </c>
      <c r="K1377" s="81">
        <f t="shared" si="115"/>
        <v>3.28537733238</v>
      </c>
      <c r="L1377" s="82">
        <v>108.9</v>
      </c>
    </row>
    <row r="1378" spans="1:12" ht="44.25" customHeight="1">
      <c r="A1378" s="79" t="s">
        <v>579</v>
      </c>
      <c r="B1378" s="74" t="s">
        <v>1677</v>
      </c>
      <c r="C1378" s="80">
        <v>389</v>
      </c>
      <c r="D1378" s="80">
        <v>237.2</v>
      </c>
      <c r="E1378" s="81">
        <f t="shared" si="112"/>
        <v>487.41699999999997</v>
      </c>
      <c r="F1378" s="81">
        <v>125.3</v>
      </c>
      <c r="G1378" s="81">
        <f t="shared" si="113"/>
        <v>533.23419799999999</v>
      </c>
      <c r="H1378" s="82">
        <v>109.4</v>
      </c>
      <c r="I1378" s="81">
        <f t="shared" si="114"/>
        <v>586.5576178</v>
      </c>
      <c r="J1378" s="82">
        <v>110</v>
      </c>
      <c r="K1378" s="81">
        <f t="shared" si="115"/>
        <v>637.00157293079997</v>
      </c>
      <c r="L1378" s="82">
        <v>108.6</v>
      </c>
    </row>
    <row r="1379" spans="1:12" ht="43.5" customHeight="1">
      <c r="A1379" s="79" t="s">
        <v>581</v>
      </c>
      <c r="B1379" s="74" t="s">
        <v>1677</v>
      </c>
      <c r="C1379" s="80">
        <v>60</v>
      </c>
      <c r="D1379" s="80">
        <v>1000</v>
      </c>
      <c r="E1379" s="81">
        <f t="shared" si="112"/>
        <v>75</v>
      </c>
      <c r="F1379" s="81">
        <v>125</v>
      </c>
      <c r="G1379" s="81">
        <f t="shared" si="113"/>
        <v>82.5</v>
      </c>
      <c r="H1379" s="82">
        <v>110</v>
      </c>
      <c r="I1379" s="81">
        <f t="shared" si="114"/>
        <v>91.162499999999994</v>
      </c>
      <c r="J1379" s="82">
        <v>110.5</v>
      </c>
      <c r="K1379" s="81">
        <f t="shared" si="115"/>
        <v>99.731774999999999</v>
      </c>
      <c r="L1379" s="82">
        <v>109.4</v>
      </c>
    </row>
    <row r="1380" spans="1:12" ht="43.5" customHeight="1">
      <c r="A1380" s="79" t="s">
        <v>583</v>
      </c>
      <c r="B1380" s="74" t="s">
        <v>1677</v>
      </c>
      <c r="C1380" s="80">
        <v>296</v>
      </c>
      <c r="D1380" s="80">
        <v>53.4</v>
      </c>
      <c r="E1380" s="81">
        <f t="shared" si="112"/>
        <v>368.81599999999997</v>
      </c>
      <c r="F1380" s="81">
        <v>124.6</v>
      </c>
      <c r="G1380" s="81">
        <f t="shared" si="113"/>
        <v>407.54167999999999</v>
      </c>
      <c r="H1380" s="82">
        <v>110.5</v>
      </c>
      <c r="I1380" s="81">
        <f t="shared" si="114"/>
        <v>447.07322296000001</v>
      </c>
      <c r="J1380" s="82">
        <v>109.7</v>
      </c>
      <c r="K1380" s="81">
        <f t="shared" si="115"/>
        <v>491.78054525600004</v>
      </c>
      <c r="L1380" s="82">
        <v>110</v>
      </c>
    </row>
    <row r="1381" spans="1:12" ht="43.5" customHeight="1">
      <c r="A1381" s="73" t="s">
        <v>1684</v>
      </c>
      <c r="B1381" s="74" t="s">
        <v>1532</v>
      </c>
      <c r="C1381" s="75">
        <v>1143.6500000000001</v>
      </c>
      <c r="D1381" s="75">
        <v>72.5</v>
      </c>
      <c r="E1381" s="76">
        <f>SUM(E1382:E1383)</f>
        <v>1435.7433999999998</v>
      </c>
      <c r="F1381" s="76">
        <f>E1381/C1381*100</f>
        <v>125.54045381016917</v>
      </c>
      <c r="G1381" s="76">
        <f>SUM(G1382:G1383)</f>
        <v>1559.2173324</v>
      </c>
      <c r="H1381" s="78">
        <f>G1381/E1381*100</f>
        <v>108.60000000000001</v>
      </c>
      <c r="I1381" s="76">
        <f>SUM(I1382:I1383)</f>
        <v>1714.4707435206001</v>
      </c>
      <c r="J1381" s="78">
        <f>I1381/G1381*100</f>
        <v>109.95713733387178</v>
      </c>
      <c r="K1381" s="76">
        <f>SUM(K1382:K1383)</f>
        <v>1864.4406992470583</v>
      </c>
      <c r="L1381" s="78">
        <f>K1381/I1381*100</f>
        <v>108.74730328838977</v>
      </c>
    </row>
    <row r="1382" spans="1:12" ht="18" customHeight="1">
      <c r="A1382" s="79" t="s">
        <v>727</v>
      </c>
      <c r="B1382" s="74" t="s">
        <v>1532</v>
      </c>
      <c r="C1382" s="80">
        <v>561.9</v>
      </c>
      <c r="D1382" s="80">
        <v>70.7</v>
      </c>
      <c r="E1382" s="81">
        <f t="shared" si="112"/>
        <v>708.55589999999995</v>
      </c>
      <c r="F1382" s="81">
        <v>126.1</v>
      </c>
      <c r="G1382" s="81">
        <f t="shared" si="113"/>
        <v>769.49170739999988</v>
      </c>
      <c r="H1382" s="82">
        <v>108.6</v>
      </c>
      <c r="I1382" s="81">
        <f t="shared" si="114"/>
        <v>841.82392789559992</v>
      </c>
      <c r="J1382" s="82">
        <v>109.4</v>
      </c>
      <c r="K1382" s="81">
        <f t="shared" si="115"/>
        <v>916.74625747830839</v>
      </c>
      <c r="L1382" s="82">
        <v>108.9</v>
      </c>
    </row>
    <row r="1383" spans="1:12" ht="18" customHeight="1">
      <c r="A1383" s="79" t="s">
        <v>718</v>
      </c>
      <c r="B1383" s="74" t="s">
        <v>1532</v>
      </c>
      <c r="C1383" s="80">
        <v>581.75</v>
      </c>
      <c r="D1383" s="80">
        <v>74.400000000000006</v>
      </c>
      <c r="E1383" s="81">
        <f t="shared" si="112"/>
        <v>727.1875</v>
      </c>
      <c r="F1383" s="81">
        <v>125</v>
      </c>
      <c r="G1383" s="81">
        <f t="shared" si="113"/>
        <v>789.72562500000004</v>
      </c>
      <c r="H1383" s="82">
        <v>108.6</v>
      </c>
      <c r="I1383" s="81">
        <f t="shared" si="114"/>
        <v>872.64681562500004</v>
      </c>
      <c r="J1383" s="82">
        <v>110.5</v>
      </c>
      <c r="K1383" s="81">
        <f t="shared" si="115"/>
        <v>947.69444176874993</v>
      </c>
      <c r="L1383" s="82">
        <v>108.6</v>
      </c>
    </row>
    <row r="1384" spans="1:12" ht="30" customHeight="1">
      <c r="A1384" s="73" t="s">
        <v>1687</v>
      </c>
      <c r="B1384" s="74" t="s">
        <v>1688</v>
      </c>
      <c r="C1384" s="75">
        <v>4395.8900000000003</v>
      </c>
      <c r="D1384" s="75">
        <v>68.5</v>
      </c>
      <c r="E1384" s="76">
        <f>SUM(E1385:E1386)</f>
        <v>5408.5692500000005</v>
      </c>
      <c r="F1384" s="76">
        <f>E1384/C1384*100</f>
        <v>123.03695611127668</v>
      </c>
      <c r="G1384" s="76">
        <f>SUM(G1385:G1386)</f>
        <v>5961.8935512500002</v>
      </c>
      <c r="H1384" s="78">
        <f>G1384/E1384*100</f>
        <v>110.2305115396276</v>
      </c>
      <c r="I1384" s="76">
        <f>SUM(I1385:I1386)</f>
        <v>6571.8593571312504</v>
      </c>
      <c r="J1384" s="78">
        <f>I1384/G1384*100</f>
        <v>110.23107508776909</v>
      </c>
      <c r="K1384" s="76">
        <f>SUM(K1385:K1386)</f>
        <v>7126.9401387474063</v>
      </c>
      <c r="L1384" s="78">
        <f>K1384/I1384*100</f>
        <v>108.44632776588298</v>
      </c>
    </row>
    <row r="1385" spans="1:12" ht="18" customHeight="1">
      <c r="A1385" s="79" t="s">
        <v>727</v>
      </c>
      <c r="B1385" s="74" t="s">
        <v>1688</v>
      </c>
      <c r="C1385" s="80">
        <v>2360.4</v>
      </c>
      <c r="D1385" s="80">
        <v>67.400000000000006</v>
      </c>
      <c r="E1385" s="81">
        <f t="shared" si="112"/>
        <v>2915.0940000000001</v>
      </c>
      <c r="F1385" s="81">
        <v>123.5</v>
      </c>
      <c r="G1385" s="81">
        <f t="shared" si="113"/>
        <v>3206.6034000000004</v>
      </c>
      <c r="H1385" s="82">
        <v>110</v>
      </c>
      <c r="I1385" s="81">
        <f t="shared" si="114"/>
        <v>3527.2637400000008</v>
      </c>
      <c r="J1385" s="82">
        <v>110</v>
      </c>
      <c r="K1385" s="81">
        <f t="shared" si="115"/>
        <v>3823.5538941600012</v>
      </c>
      <c r="L1385" s="82">
        <v>108.4</v>
      </c>
    </row>
    <row r="1386" spans="1:12" ht="18" customHeight="1">
      <c r="A1386" s="79" t="s">
        <v>718</v>
      </c>
      <c r="B1386" s="74" t="s">
        <v>1688</v>
      </c>
      <c r="C1386" s="80">
        <v>2035.49</v>
      </c>
      <c r="D1386" s="80">
        <v>69.8</v>
      </c>
      <c r="E1386" s="81">
        <f t="shared" si="112"/>
        <v>2493.47525</v>
      </c>
      <c r="F1386" s="81">
        <v>122.5</v>
      </c>
      <c r="G1386" s="81">
        <f t="shared" si="113"/>
        <v>2755.2901512499998</v>
      </c>
      <c r="H1386" s="82">
        <v>110.5</v>
      </c>
      <c r="I1386" s="81">
        <f t="shared" si="114"/>
        <v>3044.5956171312496</v>
      </c>
      <c r="J1386" s="82">
        <v>110.5</v>
      </c>
      <c r="K1386" s="81">
        <f t="shared" si="115"/>
        <v>3303.3862445874056</v>
      </c>
      <c r="L1386" s="82">
        <v>108.5</v>
      </c>
    </row>
    <row r="1387" spans="1:12" ht="43.5" customHeight="1">
      <c r="A1387" s="73" t="s">
        <v>1856</v>
      </c>
      <c r="B1387" s="74" t="s">
        <v>1710</v>
      </c>
      <c r="C1387" s="75">
        <v>2223.02</v>
      </c>
      <c r="D1387" s="75">
        <v>38.9</v>
      </c>
      <c r="E1387" s="76">
        <f>SUM(E1388:E1396)</f>
        <v>2771.1132000000002</v>
      </c>
      <c r="F1387" s="76">
        <f>E1387/C1387*100</f>
        <v>124.65534273195924</v>
      </c>
      <c r="G1387" s="76">
        <f>SUM(G1388:G1396)</f>
        <v>3026.7091086400005</v>
      </c>
      <c r="H1387" s="78">
        <f>G1387/E1387*100</f>
        <v>109.2235823726003</v>
      </c>
      <c r="I1387" s="76">
        <f>SUM(I1388:I1396)</f>
        <v>3318.7353531823601</v>
      </c>
      <c r="J1387" s="78">
        <f>I1387/G1387*100</f>
        <v>109.64830890780834</v>
      </c>
      <c r="K1387" s="76">
        <f>SUM(K1388:K1396)</f>
        <v>3616.2072451434096</v>
      </c>
      <c r="L1387" s="78">
        <f>K1387/I1387*100</f>
        <v>108.96341106788769</v>
      </c>
    </row>
    <row r="1388" spans="1:12" ht="30" customHeight="1">
      <c r="A1388" s="79" t="s">
        <v>624</v>
      </c>
      <c r="B1388" s="74" t="s">
        <v>1710</v>
      </c>
      <c r="C1388" s="80">
        <v>79.599999999999994</v>
      </c>
      <c r="D1388" s="80">
        <v>67.7</v>
      </c>
      <c r="E1388" s="81">
        <f t="shared" si="112"/>
        <v>100.05719999999999</v>
      </c>
      <c r="F1388" s="81">
        <v>125.7</v>
      </c>
      <c r="G1388" s="81">
        <f t="shared" si="113"/>
        <v>109.46257680000001</v>
      </c>
      <c r="H1388" s="82">
        <v>109.4</v>
      </c>
      <c r="I1388" s="81">
        <f t="shared" si="114"/>
        <v>119.75205901920002</v>
      </c>
      <c r="J1388" s="82">
        <v>109.4</v>
      </c>
      <c r="K1388" s="81">
        <f t="shared" si="115"/>
        <v>130.05073609485123</v>
      </c>
      <c r="L1388" s="82">
        <v>108.6</v>
      </c>
    </row>
    <row r="1389" spans="1:12" ht="43.5" customHeight="1">
      <c r="A1389" s="79" t="s">
        <v>575</v>
      </c>
      <c r="B1389" s="74" t="s">
        <v>1710</v>
      </c>
      <c r="C1389" s="80">
        <v>1.5</v>
      </c>
      <c r="D1389" s="80">
        <v>125</v>
      </c>
      <c r="E1389" s="81">
        <f t="shared" si="112"/>
        <v>1.8794999999999999</v>
      </c>
      <c r="F1389" s="81">
        <v>125.3</v>
      </c>
      <c r="G1389" s="81">
        <f t="shared" si="113"/>
        <v>2.06745</v>
      </c>
      <c r="H1389" s="82">
        <v>110</v>
      </c>
      <c r="I1389" s="81">
        <f t="shared" si="114"/>
        <v>2.2741950000000002</v>
      </c>
      <c r="J1389" s="82">
        <v>110</v>
      </c>
      <c r="K1389" s="81">
        <f t="shared" si="115"/>
        <v>2.4879693300000003</v>
      </c>
      <c r="L1389" s="82">
        <v>109.4</v>
      </c>
    </row>
    <row r="1390" spans="1:12" ht="18" customHeight="1">
      <c r="A1390" s="79" t="s">
        <v>599</v>
      </c>
      <c r="B1390" s="74" t="s">
        <v>1710</v>
      </c>
      <c r="C1390" s="80">
        <v>181.9</v>
      </c>
      <c r="D1390" s="80">
        <v>0</v>
      </c>
      <c r="E1390" s="81">
        <f t="shared" si="112"/>
        <v>228.64830000000001</v>
      </c>
      <c r="F1390" s="81">
        <v>125.7</v>
      </c>
      <c r="G1390" s="81">
        <f t="shared" si="113"/>
        <v>248.3120538</v>
      </c>
      <c r="H1390" s="82">
        <v>108.6</v>
      </c>
      <c r="I1390" s="81">
        <f t="shared" si="114"/>
        <v>274.38481944899996</v>
      </c>
      <c r="J1390" s="82">
        <v>110.5</v>
      </c>
      <c r="K1390" s="81">
        <f t="shared" si="115"/>
        <v>298.80506837996097</v>
      </c>
      <c r="L1390" s="82">
        <v>108.9</v>
      </c>
    </row>
    <row r="1391" spans="1:12" ht="18" customHeight="1">
      <c r="A1391" s="79" t="s">
        <v>633</v>
      </c>
      <c r="B1391" s="74" t="s">
        <v>1710</v>
      </c>
      <c r="C1391" s="80">
        <v>1305</v>
      </c>
      <c r="D1391" s="80">
        <v>127.3</v>
      </c>
      <c r="E1391" s="81">
        <f t="shared" si="112"/>
        <v>1635.165</v>
      </c>
      <c r="F1391" s="81">
        <v>125.3</v>
      </c>
      <c r="G1391" s="81">
        <f t="shared" si="113"/>
        <v>1788.87051</v>
      </c>
      <c r="H1391" s="82">
        <v>109.4</v>
      </c>
      <c r="I1391" s="81">
        <f t="shared" si="114"/>
        <v>1967.7575609999999</v>
      </c>
      <c r="J1391" s="82">
        <v>110</v>
      </c>
      <c r="K1391" s="81">
        <f t="shared" si="115"/>
        <v>2136.9847112459997</v>
      </c>
      <c r="L1391" s="82">
        <v>108.6</v>
      </c>
    </row>
    <row r="1392" spans="1:12" ht="43.5" customHeight="1">
      <c r="A1392" s="79" t="s">
        <v>572</v>
      </c>
      <c r="B1392" s="74" t="s">
        <v>1710</v>
      </c>
      <c r="C1392" s="80">
        <v>2.42</v>
      </c>
      <c r="D1392" s="80">
        <v>0.1</v>
      </c>
      <c r="E1392" s="81">
        <f t="shared" si="112"/>
        <v>3.0249999999999999</v>
      </c>
      <c r="F1392" s="81">
        <v>125</v>
      </c>
      <c r="G1392" s="81">
        <f t="shared" si="113"/>
        <v>3.3275000000000001</v>
      </c>
      <c r="H1392" s="82">
        <v>110</v>
      </c>
      <c r="I1392" s="81">
        <f t="shared" si="114"/>
        <v>3.6768875000000003</v>
      </c>
      <c r="J1392" s="82">
        <v>110.5</v>
      </c>
      <c r="K1392" s="81">
        <f t="shared" si="115"/>
        <v>4.0225149250000003</v>
      </c>
      <c r="L1392" s="82">
        <v>109.4</v>
      </c>
    </row>
    <row r="1393" spans="1:12" ht="43.5" customHeight="1">
      <c r="A1393" s="79" t="s">
        <v>582</v>
      </c>
      <c r="B1393" s="74" t="s">
        <v>1710</v>
      </c>
      <c r="C1393" s="80">
        <v>0.16</v>
      </c>
      <c r="D1393" s="80">
        <v>123.1</v>
      </c>
      <c r="E1393" s="81">
        <f t="shared" si="112"/>
        <v>0.19936000000000001</v>
      </c>
      <c r="F1393" s="81">
        <v>124.6</v>
      </c>
      <c r="G1393" s="81">
        <f t="shared" si="113"/>
        <v>0.22029280000000001</v>
      </c>
      <c r="H1393" s="82">
        <v>110.5</v>
      </c>
      <c r="I1393" s="81">
        <f t="shared" si="114"/>
        <v>0.24166120160000001</v>
      </c>
      <c r="J1393" s="82">
        <v>109.7</v>
      </c>
      <c r="K1393" s="81">
        <f t="shared" si="115"/>
        <v>0.26582732176000001</v>
      </c>
      <c r="L1393" s="82">
        <v>110</v>
      </c>
    </row>
    <row r="1394" spans="1:12" ht="44.25" customHeight="1">
      <c r="A1394" s="79" t="s">
        <v>585</v>
      </c>
      <c r="B1394" s="74" t="s">
        <v>1710</v>
      </c>
      <c r="C1394" s="80">
        <v>112</v>
      </c>
      <c r="D1394" s="80">
        <v>0</v>
      </c>
      <c r="E1394" s="81">
        <f t="shared" si="112"/>
        <v>138.32</v>
      </c>
      <c r="F1394" s="81">
        <v>123.5</v>
      </c>
      <c r="G1394" s="81">
        <f t="shared" si="113"/>
        <v>151.73704000000001</v>
      </c>
      <c r="H1394" s="82">
        <v>109.7</v>
      </c>
      <c r="I1394" s="81">
        <f t="shared" si="114"/>
        <v>165.24163656000002</v>
      </c>
      <c r="J1394" s="82">
        <v>108.9</v>
      </c>
      <c r="K1394" s="81">
        <f t="shared" si="115"/>
        <v>182.59200839880003</v>
      </c>
      <c r="L1394" s="82">
        <v>110.5</v>
      </c>
    </row>
    <row r="1395" spans="1:12" ht="43.5" customHeight="1">
      <c r="A1395" s="79" t="s">
        <v>579</v>
      </c>
      <c r="B1395" s="74" t="s">
        <v>1710</v>
      </c>
      <c r="C1395" s="80">
        <v>491</v>
      </c>
      <c r="D1395" s="80">
        <v>102.5</v>
      </c>
      <c r="E1395" s="81">
        <f t="shared" si="112"/>
        <v>601.47500000000002</v>
      </c>
      <c r="F1395" s="81">
        <v>122.5</v>
      </c>
      <c r="G1395" s="81">
        <f t="shared" si="113"/>
        <v>655.00627500000007</v>
      </c>
      <c r="H1395" s="82">
        <v>108.9</v>
      </c>
      <c r="I1395" s="81">
        <f t="shared" si="114"/>
        <v>711.33681465000006</v>
      </c>
      <c r="J1395" s="82">
        <v>108.6</v>
      </c>
      <c r="K1395" s="81">
        <f t="shared" si="115"/>
        <v>780.33648567105001</v>
      </c>
      <c r="L1395" s="82">
        <v>109.7</v>
      </c>
    </row>
    <row r="1396" spans="1:12" ht="43.5" customHeight="1">
      <c r="A1396" s="79" t="s">
        <v>583</v>
      </c>
      <c r="B1396" s="74" t="s">
        <v>1710</v>
      </c>
      <c r="C1396" s="80">
        <v>49.44</v>
      </c>
      <c r="D1396" s="80">
        <v>8.3000000000000007</v>
      </c>
      <c r="E1396" s="81">
        <f t="shared" si="112"/>
        <v>62.343839999999993</v>
      </c>
      <c r="F1396" s="81">
        <v>126.1</v>
      </c>
      <c r="G1396" s="81">
        <f t="shared" si="113"/>
        <v>67.705410239999992</v>
      </c>
      <c r="H1396" s="82">
        <v>108.6</v>
      </c>
      <c r="I1396" s="81">
        <f t="shared" si="114"/>
        <v>74.06971880255999</v>
      </c>
      <c r="J1396" s="82">
        <v>109.4</v>
      </c>
      <c r="K1396" s="81">
        <f t="shared" si="115"/>
        <v>80.66192377598783</v>
      </c>
      <c r="L1396" s="82">
        <v>108.9</v>
      </c>
    </row>
    <row r="1397" spans="1:12" ht="43.5" customHeight="1">
      <c r="A1397" s="73" t="s">
        <v>1857</v>
      </c>
      <c r="B1397" s="74" t="s">
        <v>1663</v>
      </c>
      <c r="C1397" s="75">
        <v>690.09999999999991</v>
      </c>
      <c r="D1397" s="75">
        <v>61.3</v>
      </c>
      <c r="E1397" s="76">
        <f>SUM(E1398:E1400)</f>
        <v>853.1413</v>
      </c>
      <c r="F1397" s="76">
        <f>E1397/C1397*100</f>
        <v>123.62574989132011</v>
      </c>
      <c r="G1397" s="76">
        <f>SUM(G1398:G1400)</f>
        <v>939.20852609999997</v>
      </c>
      <c r="H1397" s="78">
        <f>G1397/E1397*100</f>
        <v>110.08827331416259</v>
      </c>
      <c r="I1397" s="76">
        <f>SUM(I1398:I1400)</f>
        <v>1033.9647518317001</v>
      </c>
      <c r="J1397" s="78">
        <f>I1397/G1397*100</f>
        <v>110.08894437161565</v>
      </c>
      <c r="K1397" s="76">
        <f>SUM(K1398:K1400)</f>
        <v>1123.5077122844132</v>
      </c>
      <c r="L1397" s="78">
        <f>K1397/I1397*100</f>
        <v>108.66015599604194</v>
      </c>
    </row>
    <row r="1398" spans="1:12" ht="44.25" customHeight="1">
      <c r="A1398" s="79" t="s">
        <v>580</v>
      </c>
      <c r="B1398" s="74" t="s">
        <v>1663</v>
      </c>
      <c r="C1398" s="80">
        <v>396</v>
      </c>
      <c r="D1398" s="80">
        <v>56</v>
      </c>
      <c r="E1398" s="81">
        <f t="shared" si="112"/>
        <v>489.06</v>
      </c>
      <c r="F1398" s="81">
        <v>123.5</v>
      </c>
      <c r="G1398" s="81">
        <f t="shared" si="113"/>
        <v>537.96600000000001</v>
      </c>
      <c r="H1398" s="82">
        <v>110</v>
      </c>
      <c r="I1398" s="81">
        <f t="shared" si="114"/>
        <v>591.76260000000002</v>
      </c>
      <c r="J1398" s="82">
        <v>110</v>
      </c>
      <c r="K1398" s="81">
        <f t="shared" si="115"/>
        <v>641.47065840000005</v>
      </c>
      <c r="L1398" s="82">
        <v>108.4</v>
      </c>
    </row>
    <row r="1399" spans="1:12" ht="18" customHeight="1">
      <c r="A1399" s="79" t="s">
        <v>622</v>
      </c>
      <c r="B1399" s="74" t="s">
        <v>1663</v>
      </c>
      <c r="C1399" s="80">
        <v>188.3</v>
      </c>
      <c r="D1399" s="80">
        <v>62.7</v>
      </c>
      <c r="E1399" s="81">
        <f t="shared" si="112"/>
        <v>230.66749999999999</v>
      </c>
      <c r="F1399" s="81">
        <v>122.5</v>
      </c>
      <c r="G1399" s="81">
        <f t="shared" si="113"/>
        <v>254.88758749999997</v>
      </c>
      <c r="H1399" s="82">
        <v>110.5</v>
      </c>
      <c r="I1399" s="81">
        <f t="shared" si="114"/>
        <v>281.65078418749994</v>
      </c>
      <c r="J1399" s="82">
        <v>110.5</v>
      </c>
      <c r="K1399" s="81">
        <f t="shared" si="115"/>
        <v>305.5911008434374</v>
      </c>
      <c r="L1399" s="82">
        <v>108.5</v>
      </c>
    </row>
    <row r="1400" spans="1:12" ht="43.5" customHeight="1">
      <c r="A1400" s="79" t="s">
        <v>574</v>
      </c>
      <c r="B1400" s="74" t="s">
        <v>1663</v>
      </c>
      <c r="C1400" s="80">
        <v>105.8</v>
      </c>
      <c r="D1400" s="80">
        <v>103.1</v>
      </c>
      <c r="E1400" s="81">
        <f t="shared" si="112"/>
        <v>133.41379999999998</v>
      </c>
      <c r="F1400" s="81">
        <v>126.1</v>
      </c>
      <c r="G1400" s="81">
        <f t="shared" si="113"/>
        <v>146.3549386</v>
      </c>
      <c r="H1400" s="82">
        <v>109.7</v>
      </c>
      <c r="I1400" s="81">
        <f t="shared" si="114"/>
        <v>160.55136764420001</v>
      </c>
      <c r="J1400" s="82">
        <v>109.7</v>
      </c>
      <c r="K1400" s="81">
        <f t="shared" si="115"/>
        <v>176.44595304097584</v>
      </c>
      <c r="L1400" s="82">
        <v>109.9</v>
      </c>
    </row>
    <row r="1401" spans="1:12" ht="43.5" customHeight="1">
      <c r="A1401" s="73" t="s">
        <v>1698</v>
      </c>
      <c r="B1401" s="74" t="s">
        <v>1663</v>
      </c>
      <c r="C1401" s="75">
        <v>216838.68999999997</v>
      </c>
      <c r="D1401" s="75">
        <v>84.1</v>
      </c>
      <c r="E1401" s="76">
        <f>SUM(E1402:E1462)</f>
        <v>269640.88867999997</v>
      </c>
      <c r="F1401" s="76">
        <f>E1401/C1401*100</f>
        <v>124.35091204434043</v>
      </c>
      <c r="G1401" s="76">
        <f>SUM(G1402:G1462)</f>
        <v>296394.03438914003</v>
      </c>
      <c r="H1401" s="78">
        <f>G1401/E1401*100</f>
        <v>109.92176885342109</v>
      </c>
      <c r="I1401" s="76">
        <f>SUM(I1402:I1462)</f>
        <v>325740.71775607759</v>
      </c>
      <c r="J1401" s="78">
        <f>I1401/G1401*100</f>
        <v>109.90123955342767</v>
      </c>
      <c r="K1401" s="76">
        <f>SUM(K1402:K1462)</f>
        <v>356148.36035157938</v>
      </c>
      <c r="L1401" s="78">
        <f>K1401/I1401*100</f>
        <v>109.33492220590972</v>
      </c>
    </row>
    <row r="1402" spans="1:12" ht="43.5" customHeight="1">
      <c r="A1402" s="79" t="s">
        <v>585</v>
      </c>
      <c r="B1402" s="74" t="s">
        <v>1663</v>
      </c>
      <c r="C1402" s="80">
        <v>354.7</v>
      </c>
      <c r="D1402" s="80">
        <v>99.7</v>
      </c>
      <c r="E1402" s="81">
        <f t="shared" si="112"/>
        <v>437.34509999999995</v>
      </c>
      <c r="F1402" s="81">
        <v>123.3</v>
      </c>
      <c r="G1402" s="81">
        <f t="shared" si="113"/>
        <v>474.95677859999989</v>
      </c>
      <c r="H1402" s="82">
        <v>108.6</v>
      </c>
      <c r="I1402" s="81">
        <f t="shared" si="114"/>
        <v>515.80306155959988</v>
      </c>
      <c r="J1402" s="82">
        <v>108.6</v>
      </c>
      <c r="K1402" s="81">
        <f t="shared" si="115"/>
        <v>561.70953403840429</v>
      </c>
      <c r="L1402" s="82">
        <v>108.9</v>
      </c>
    </row>
    <row r="1403" spans="1:12" ht="43.5" customHeight="1">
      <c r="A1403" s="79" t="s">
        <v>587</v>
      </c>
      <c r="B1403" s="74" t="s">
        <v>1663</v>
      </c>
      <c r="C1403" s="80">
        <v>4378.6000000000004</v>
      </c>
      <c r="D1403" s="80">
        <v>93.4</v>
      </c>
      <c r="E1403" s="81">
        <f t="shared" si="112"/>
        <v>5486.3858000000009</v>
      </c>
      <c r="F1403" s="81">
        <v>125.3</v>
      </c>
      <c r="G1403" s="81">
        <f t="shared" si="113"/>
        <v>6035.0243800000007</v>
      </c>
      <c r="H1403" s="82">
        <v>110</v>
      </c>
      <c r="I1403" s="81">
        <f t="shared" si="114"/>
        <v>6638.5268180000012</v>
      </c>
      <c r="J1403" s="82">
        <v>110</v>
      </c>
      <c r="K1403" s="81">
        <f t="shared" si="115"/>
        <v>7262.5483388920011</v>
      </c>
      <c r="L1403" s="82">
        <v>109.4</v>
      </c>
    </row>
    <row r="1404" spans="1:12" ht="30" customHeight="1">
      <c r="A1404" s="79" t="s">
        <v>1395</v>
      </c>
      <c r="B1404" s="74" t="s">
        <v>1663</v>
      </c>
      <c r="C1404" s="80">
        <v>975.29</v>
      </c>
      <c r="D1404" s="80">
        <v>1247.8</v>
      </c>
      <c r="E1404" s="81">
        <f t="shared" si="112"/>
        <v>1225.9395299999999</v>
      </c>
      <c r="F1404" s="81">
        <v>125.7</v>
      </c>
      <c r="G1404" s="81">
        <f t="shared" si="113"/>
        <v>1331.3703295799996</v>
      </c>
      <c r="H1404" s="82">
        <v>108.6</v>
      </c>
      <c r="I1404" s="81">
        <f t="shared" si="114"/>
        <v>1471.1642141858995</v>
      </c>
      <c r="J1404" s="82">
        <v>110.5</v>
      </c>
      <c r="K1404" s="81">
        <f t="shared" si="115"/>
        <v>1602.0978292484447</v>
      </c>
      <c r="L1404" s="82">
        <v>108.9</v>
      </c>
    </row>
    <row r="1405" spans="1:12" ht="30" customHeight="1">
      <c r="A1405" s="79" t="s">
        <v>729</v>
      </c>
      <c r="B1405" s="74" t="s">
        <v>1663</v>
      </c>
      <c r="C1405" s="80">
        <v>545</v>
      </c>
      <c r="D1405" s="80">
        <v>287.39999999999998</v>
      </c>
      <c r="E1405" s="81">
        <f t="shared" si="112"/>
        <v>682.88499999999999</v>
      </c>
      <c r="F1405" s="81">
        <v>125.3</v>
      </c>
      <c r="G1405" s="81">
        <f t="shared" si="113"/>
        <v>747.07619000000011</v>
      </c>
      <c r="H1405" s="82">
        <v>109.4</v>
      </c>
      <c r="I1405" s="81">
        <f t="shared" si="114"/>
        <v>821.78380900000013</v>
      </c>
      <c r="J1405" s="82">
        <v>110</v>
      </c>
      <c r="K1405" s="81">
        <f t="shared" si="115"/>
        <v>892.45721657400009</v>
      </c>
      <c r="L1405" s="82">
        <v>108.6</v>
      </c>
    </row>
    <row r="1406" spans="1:12" ht="43.5" customHeight="1">
      <c r="A1406" s="79" t="s">
        <v>582</v>
      </c>
      <c r="B1406" s="74" t="s">
        <v>1663</v>
      </c>
      <c r="C1406" s="80">
        <v>131.15</v>
      </c>
      <c r="D1406" s="80">
        <v>13.1</v>
      </c>
      <c r="E1406" s="81">
        <f t="shared" si="112"/>
        <v>163.9375</v>
      </c>
      <c r="F1406" s="81">
        <v>125</v>
      </c>
      <c r="G1406" s="81">
        <f t="shared" si="113"/>
        <v>180.33125000000001</v>
      </c>
      <c r="H1406" s="82">
        <v>110</v>
      </c>
      <c r="I1406" s="81">
        <f t="shared" si="114"/>
        <v>199.26603125000003</v>
      </c>
      <c r="J1406" s="82">
        <v>110.5</v>
      </c>
      <c r="K1406" s="81">
        <f t="shared" si="115"/>
        <v>217.99703818750004</v>
      </c>
      <c r="L1406" s="82">
        <v>109.4</v>
      </c>
    </row>
    <row r="1407" spans="1:12" ht="30" customHeight="1">
      <c r="A1407" s="79" t="s">
        <v>732</v>
      </c>
      <c r="B1407" s="74" t="s">
        <v>1663</v>
      </c>
      <c r="C1407" s="80">
        <v>452.15</v>
      </c>
      <c r="D1407" s="80">
        <v>134.19999999999999</v>
      </c>
      <c r="E1407" s="81">
        <f t="shared" si="112"/>
        <v>563.37889999999993</v>
      </c>
      <c r="F1407" s="81">
        <v>124.6</v>
      </c>
      <c r="G1407" s="81">
        <f t="shared" si="113"/>
        <v>622.53368449999994</v>
      </c>
      <c r="H1407" s="82">
        <v>110.5</v>
      </c>
      <c r="I1407" s="81">
        <f t="shared" si="114"/>
        <v>682.91945189649994</v>
      </c>
      <c r="J1407" s="82">
        <v>109.7</v>
      </c>
      <c r="K1407" s="81">
        <f t="shared" si="115"/>
        <v>751.21139708614999</v>
      </c>
      <c r="L1407" s="82">
        <v>110</v>
      </c>
    </row>
    <row r="1408" spans="1:12" ht="30" customHeight="1">
      <c r="A1408" s="79" t="s">
        <v>724</v>
      </c>
      <c r="B1408" s="74" t="s">
        <v>1663</v>
      </c>
      <c r="C1408" s="80">
        <v>1</v>
      </c>
      <c r="D1408" s="80">
        <v>0</v>
      </c>
      <c r="E1408" s="81">
        <f t="shared" si="112"/>
        <v>1.2350000000000001</v>
      </c>
      <c r="F1408" s="81">
        <v>123.5</v>
      </c>
      <c r="G1408" s="81">
        <f t="shared" si="113"/>
        <v>1.354795</v>
      </c>
      <c r="H1408" s="82">
        <v>109.7</v>
      </c>
      <c r="I1408" s="81">
        <f t="shared" si="114"/>
        <v>1.4753717550000003</v>
      </c>
      <c r="J1408" s="82">
        <v>108.9</v>
      </c>
      <c r="K1408" s="81">
        <f t="shared" si="115"/>
        <v>1.6302857892750005</v>
      </c>
      <c r="L1408" s="82">
        <v>110.5</v>
      </c>
    </row>
    <row r="1409" spans="1:12" ht="43.5" customHeight="1">
      <c r="A1409" s="79" t="s">
        <v>588</v>
      </c>
      <c r="B1409" s="74" t="s">
        <v>1663</v>
      </c>
      <c r="C1409" s="80">
        <v>1255.8900000000001</v>
      </c>
      <c r="D1409" s="80">
        <v>180.3</v>
      </c>
      <c r="E1409" s="81">
        <f t="shared" si="112"/>
        <v>1564.8389400000001</v>
      </c>
      <c r="F1409" s="81">
        <v>124.6</v>
      </c>
      <c r="G1409" s="81">
        <f t="shared" si="113"/>
        <v>1711.9338003600001</v>
      </c>
      <c r="H1409" s="82">
        <v>109.4</v>
      </c>
      <c r="I1409" s="81">
        <f t="shared" si="114"/>
        <v>1877.9913789949203</v>
      </c>
      <c r="J1409" s="82">
        <v>109.7</v>
      </c>
      <c r="K1409" s="81">
        <f t="shared" si="115"/>
        <v>2054.5225686204431</v>
      </c>
      <c r="L1409" s="82">
        <v>109.4</v>
      </c>
    </row>
    <row r="1410" spans="1:12" ht="30" customHeight="1">
      <c r="A1410" s="79" t="s">
        <v>701</v>
      </c>
      <c r="B1410" s="74" t="s">
        <v>1663</v>
      </c>
      <c r="C1410" s="80">
        <v>20.100000000000001</v>
      </c>
      <c r="D1410" s="80">
        <v>8.6999999999999993</v>
      </c>
      <c r="E1410" s="81">
        <f t="shared" si="112"/>
        <v>24.622499999999999</v>
      </c>
      <c r="F1410" s="81">
        <v>122.5</v>
      </c>
      <c r="G1410" s="81">
        <f t="shared" si="113"/>
        <v>27.207862499999997</v>
      </c>
      <c r="H1410" s="82">
        <v>110.5</v>
      </c>
      <c r="I1410" s="81">
        <f t="shared" si="114"/>
        <v>30.064688062499997</v>
      </c>
      <c r="J1410" s="82">
        <v>110.5</v>
      </c>
      <c r="K1410" s="81">
        <f t="shared" si="115"/>
        <v>32.620186547812494</v>
      </c>
      <c r="L1410" s="82">
        <v>108.5</v>
      </c>
    </row>
    <row r="1411" spans="1:12" ht="43.5" customHeight="1">
      <c r="A1411" s="79" t="s">
        <v>577</v>
      </c>
      <c r="B1411" s="74" t="s">
        <v>1663</v>
      </c>
      <c r="C1411" s="80">
        <v>477</v>
      </c>
      <c r="D1411" s="80">
        <v>144.6</v>
      </c>
      <c r="E1411" s="81">
        <f t="shared" si="112"/>
        <v>601.49699999999996</v>
      </c>
      <c r="F1411" s="81">
        <v>126.1</v>
      </c>
      <c r="G1411" s="81">
        <f t="shared" si="113"/>
        <v>659.84220900000003</v>
      </c>
      <c r="H1411" s="82">
        <v>109.7</v>
      </c>
      <c r="I1411" s="81">
        <f t="shared" si="114"/>
        <v>723.84690327300007</v>
      </c>
      <c r="J1411" s="82">
        <v>109.7</v>
      </c>
      <c r="K1411" s="81">
        <f t="shared" si="115"/>
        <v>795.50774669702719</v>
      </c>
      <c r="L1411" s="82">
        <v>109.9</v>
      </c>
    </row>
    <row r="1412" spans="1:12" ht="18" customHeight="1">
      <c r="A1412" s="79" t="s">
        <v>684</v>
      </c>
      <c r="B1412" s="74" t="s">
        <v>1663</v>
      </c>
      <c r="C1412" s="80">
        <v>49</v>
      </c>
      <c r="D1412" s="80">
        <v>5.4</v>
      </c>
      <c r="E1412" s="81">
        <f t="shared" si="112"/>
        <v>61.005000000000003</v>
      </c>
      <c r="F1412" s="81">
        <v>124.5</v>
      </c>
      <c r="G1412" s="81">
        <f t="shared" si="113"/>
        <v>66.434445000000011</v>
      </c>
      <c r="H1412" s="82">
        <v>108.9</v>
      </c>
      <c r="I1412" s="81">
        <f t="shared" si="114"/>
        <v>72.347110605000012</v>
      </c>
      <c r="J1412" s="82">
        <v>108.9</v>
      </c>
      <c r="K1412" s="81">
        <f t="shared" si="115"/>
        <v>79.364780333685019</v>
      </c>
      <c r="L1412" s="82">
        <v>109.7</v>
      </c>
    </row>
    <row r="1413" spans="1:12" ht="43.5" customHeight="1">
      <c r="A1413" s="79" t="s">
        <v>586</v>
      </c>
      <c r="B1413" s="74" t="s">
        <v>1663</v>
      </c>
      <c r="C1413" s="80">
        <v>648.16</v>
      </c>
      <c r="D1413" s="80">
        <v>16.8</v>
      </c>
      <c r="E1413" s="81">
        <f t="shared" si="112"/>
        <v>799.18128000000002</v>
      </c>
      <c r="F1413" s="81">
        <v>123.3</v>
      </c>
      <c r="G1413" s="81">
        <f t="shared" si="113"/>
        <v>867.91087008</v>
      </c>
      <c r="H1413" s="82">
        <v>108.6</v>
      </c>
      <c r="I1413" s="81">
        <f t="shared" si="114"/>
        <v>942.55120490688</v>
      </c>
      <c r="J1413" s="82">
        <v>108.6</v>
      </c>
      <c r="K1413" s="81">
        <f t="shared" si="115"/>
        <v>1026.4382621435925</v>
      </c>
      <c r="L1413" s="82">
        <v>108.9</v>
      </c>
    </row>
    <row r="1414" spans="1:12" ht="18" customHeight="1">
      <c r="A1414" s="79" t="s">
        <v>1453</v>
      </c>
      <c r="B1414" s="74" t="s">
        <v>1663</v>
      </c>
      <c r="C1414" s="80">
        <v>306.33</v>
      </c>
      <c r="D1414" s="80">
        <v>81.599999999999994</v>
      </c>
      <c r="E1414" s="81">
        <f t="shared" si="112"/>
        <v>383.83148999999997</v>
      </c>
      <c r="F1414" s="81">
        <v>125.3</v>
      </c>
      <c r="G1414" s="81">
        <f t="shared" si="113"/>
        <v>422.21463899999998</v>
      </c>
      <c r="H1414" s="82">
        <v>110</v>
      </c>
      <c r="I1414" s="81">
        <f t="shared" si="114"/>
        <v>464.43610289999998</v>
      </c>
      <c r="J1414" s="82">
        <v>110</v>
      </c>
      <c r="K1414" s="81">
        <f t="shared" si="115"/>
        <v>508.09309657259996</v>
      </c>
      <c r="L1414" s="82">
        <v>109.4</v>
      </c>
    </row>
    <row r="1415" spans="1:12" ht="18" customHeight="1">
      <c r="A1415" s="79" t="s">
        <v>734</v>
      </c>
      <c r="B1415" s="74" t="s">
        <v>1663</v>
      </c>
      <c r="C1415" s="80">
        <v>115.37</v>
      </c>
      <c r="D1415" s="80">
        <v>7.2</v>
      </c>
      <c r="E1415" s="81">
        <f t="shared" si="112"/>
        <v>145.02009000000001</v>
      </c>
      <c r="F1415" s="81">
        <v>125.7</v>
      </c>
      <c r="G1415" s="81">
        <f t="shared" si="113"/>
        <v>157.49181774000002</v>
      </c>
      <c r="H1415" s="82">
        <v>108.6</v>
      </c>
      <c r="I1415" s="81">
        <f t="shared" si="114"/>
        <v>174.0284586027</v>
      </c>
      <c r="J1415" s="82">
        <v>110.5</v>
      </c>
      <c r="K1415" s="81">
        <f t="shared" si="115"/>
        <v>189.5169914183403</v>
      </c>
      <c r="L1415" s="82">
        <v>108.9</v>
      </c>
    </row>
    <row r="1416" spans="1:12" ht="18" customHeight="1">
      <c r="A1416" s="79" t="s">
        <v>663</v>
      </c>
      <c r="B1416" s="74" t="s">
        <v>1663</v>
      </c>
      <c r="C1416" s="80">
        <v>363.6</v>
      </c>
      <c r="D1416" s="80">
        <v>86.6</v>
      </c>
      <c r="E1416" s="81">
        <f t="shared" si="112"/>
        <v>455.5908</v>
      </c>
      <c r="F1416" s="81">
        <v>125.3</v>
      </c>
      <c r="G1416" s="81">
        <f t="shared" si="113"/>
        <v>498.41633520000005</v>
      </c>
      <c r="H1416" s="82">
        <v>109.4</v>
      </c>
      <c r="I1416" s="81">
        <f t="shared" si="114"/>
        <v>548.25796872000001</v>
      </c>
      <c r="J1416" s="82">
        <v>110</v>
      </c>
      <c r="K1416" s="81">
        <f t="shared" si="115"/>
        <v>595.40815402991996</v>
      </c>
      <c r="L1416" s="82">
        <v>108.6</v>
      </c>
    </row>
    <row r="1417" spans="1:12" ht="18" customHeight="1">
      <c r="A1417" s="79" t="s">
        <v>1396</v>
      </c>
      <c r="B1417" s="74" t="s">
        <v>1663</v>
      </c>
      <c r="C1417" s="80">
        <v>705.1</v>
      </c>
      <c r="D1417" s="80">
        <v>369.9</v>
      </c>
      <c r="E1417" s="81">
        <f t="shared" si="112"/>
        <v>878.55459999999994</v>
      </c>
      <c r="F1417" s="81">
        <v>124.6</v>
      </c>
      <c r="G1417" s="81">
        <f t="shared" si="113"/>
        <v>970.80283299999996</v>
      </c>
      <c r="H1417" s="82">
        <v>110.5</v>
      </c>
      <c r="I1417" s="81">
        <f t="shared" si="114"/>
        <v>1064.9707078009999</v>
      </c>
      <c r="J1417" s="82">
        <v>109.7</v>
      </c>
      <c r="K1417" s="81">
        <f t="shared" si="115"/>
        <v>1171.4677785810998</v>
      </c>
      <c r="L1417" s="82">
        <v>110</v>
      </c>
    </row>
    <row r="1418" spans="1:12" ht="43.5" customHeight="1">
      <c r="A1418" s="79" t="s">
        <v>583</v>
      </c>
      <c r="B1418" s="74" t="s">
        <v>1663</v>
      </c>
      <c r="C1418" s="80">
        <v>4894.55</v>
      </c>
      <c r="D1418" s="80">
        <v>395.9</v>
      </c>
      <c r="E1418" s="81">
        <f t="shared" si="112"/>
        <v>6044.7692500000003</v>
      </c>
      <c r="F1418" s="81">
        <v>123.5</v>
      </c>
      <c r="G1418" s="81">
        <f t="shared" si="113"/>
        <v>6631.1118672500006</v>
      </c>
      <c r="H1418" s="82">
        <v>109.7</v>
      </c>
      <c r="I1418" s="81">
        <f t="shared" si="114"/>
        <v>7221.2808234352515</v>
      </c>
      <c r="J1418" s="82">
        <v>108.9</v>
      </c>
      <c r="K1418" s="81">
        <f t="shared" si="115"/>
        <v>7979.5153098959536</v>
      </c>
      <c r="L1418" s="82">
        <v>110.5</v>
      </c>
    </row>
    <row r="1419" spans="1:12" ht="18" customHeight="1">
      <c r="A1419" s="79" t="s">
        <v>714</v>
      </c>
      <c r="B1419" s="74" t="s">
        <v>1663</v>
      </c>
      <c r="C1419" s="80">
        <v>1590.55</v>
      </c>
      <c r="D1419" s="80">
        <v>125.6</v>
      </c>
      <c r="E1419" s="81">
        <f t="shared" si="112"/>
        <v>1948.4237499999999</v>
      </c>
      <c r="F1419" s="81">
        <v>122.5</v>
      </c>
      <c r="G1419" s="81">
        <f t="shared" si="113"/>
        <v>2121.8334637499997</v>
      </c>
      <c r="H1419" s="82">
        <v>108.9</v>
      </c>
      <c r="I1419" s="81">
        <f t="shared" si="114"/>
        <v>2304.3111416324996</v>
      </c>
      <c r="J1419" s="82">
        <v>108.6</v>
      </c>
      <c r="K1419" s="81">
        <f t="shared" si="115"/>
        <v>2527.829322370852</v>
      </c>
      <c r="L1419" s="82">
        <v>109.7</v>
      </c>
    </row>
    <row r="1420" spans="1:12" ht="43.5" customHeight="1">
      <c r="A1420" s="79" t="s">
        <v>590</v>
      </c>
      <c r="B1420" s="74" t="s">
        <v>1663</v>
      </c>
      <c r="C1420" s="80">
        <v>106.9</v>
      </c>
      <c r="D1420" s="80">
        <v>264.60000000000002</v>
      </c>
      <c r="E1420" s="81">
        <f t="shared" ref="E1420:E1483" si="116">C1420*F1420/100</f>
        <v>134.80090000000001</v>
      </c>
      <c r="F1420" s="81">
        <v>126.1</v>
      </c>
      <c r="G1420" s="81">
        <f t="shared" ref="G1420:G1483" si="117">E1420*H1420/100</f>
        <v>146.3937774</v>
      </c>
      <c r="H1420" s="82">
        <v>108.6</v>
      </c>
      <c r="I1420" s="81">
        <f t="shared" ref="I1420:I1483" si="118">G1420*J1420/100</f>
        <v>160.1547924756</v>
      </c>
      <c r="J1420" s="82">
        <v>109.4</v>
      </c>
      <c r="K1420" s="81">
        <f t="shared" ref="K1420:K1483" si="119">I1420*L1420/100</f>
        <v>174.4085690059284</v>
      </c>
      <c r="L1420" s="82">
        <v>108.9</v>
      </c>
    </row>
    <row r="1421" spans="1:12" ht="18" customHeight="1">
      <c r="A1421" s="79" t="s">
        <v>634</v>
      </c>
      <c r="B1421" s="74" t="s">
        <v>1663</v>
      </c>
      <c r="C1421" s="80">
        <v>482.94</v>
      </c>
      <c r="D1421" s="80">
        <v>104.3</v>
      </c>
      <c r="E1421" s="81">
        <f t="shared" si="116"/>
        <v>603.67499999999995</v>
      </c>
      <c r="F1421" s="81">
        <v>125</v>
      </c>
      <c r="G1421" s="81">
        <f t="shared" si="117"/>
        <v>655.59105</v>
      </c>
      <c r="H1421" s="82">
        <v>108.6</v>
      </c>
      <c r="I1421" s="81">
        <f t="shared" si="118"/>
        <v>724.42811025000003</v>
      </c>
      <c r="J1421" s="82">
        <v>110.5</v>
      </c>
      <c r="K1421" s="81">
        <f t="shared" si="119"/>
        <v>786.72892773149999</v>
      </c>
      <c r="L1421" s="82">
        <v>108.6</v>
      </c>
    </row>
    <row r="1422" spans="1:12" ht="30" customHeight="1">
      <c r="A1422" s="79" t="s">
        <v>693</v>
      </c>
      <c r="B1422" s="74" t="s">
        <v>1663</v>
      </c>
      <c r="C1422" s="80">
        <v>270.25</v>
      </c>
      <c r="D1422" s="80">
        <v>27025</v>
      </c>
      <c r="E1422" s="81">
        <f t="shared" si="116"/>
        <v>336.73150000000004</v>
      </c>
      <c r="F1422" s="81">
        <v>124.6</v>
      </c>
      <c r="G1422" s="81">
        <f t="shared" si="117"/>
        <v>368.38426100000004</v>
      </c>
      <c r="H1422" s="82">
        <v>109.4</v>
      </c>
      <c r="I1422" s="81">
        <f t="shared" si="118"/>
        <v>404.11753431700004</v>
      </c>
      <c r="J1422" s="82">
        <v>109.7</v>
      </c>
      <c r="K1422" s="81">
        <f t="shared" si="119"/>
        <v>442.10458254279808</v>
      </c>
      <c r="L1422" s="82">
        <v>109.4</v>
      </c>
    </row>
    <row r="1423" spans="1:12" ht="43.5" customHeight="1">
      <c r="A1423" s="79" t="s">
        <v>572</v>
      </c>
      <c r="B1423" s="74" t="s">
        <v>1663</v>
      </c>
      <c r="C1423" s="80">
        <v>559.61</v>
      </c>
      <c r="D1423" s="80">
        <v>168.4</v>
      </c>
      <c r="E1423" s="81">
        <f t="shared" si="116"/>
        <v>691.11835000000008</v>
      </c>
      <c r="F1423" s="81">
        <v>123.5</v>
      </c>
      <c r="G1423" s="81">
        <f t="shared" si="117"/>
        <v>760.23018500000001</v>
      </c>
      <c r="H1423" s="82">
        <v>110</v>
      </c>
      <c r="I1423" s="81">
        <f t="shared" si="118"/>
        <v>836.25320349999993</v>
      </c>
      <c r="J1423" s="82">
        <v>110</v>
      </c>
      <c r="K1423" s="81">
        <f t="shared" si="119"/>
        <v>906.49847259399985</v>
      </c>
      <c r="L1423" s="82">
        <v>108.4</v>
      </c>
    </row>
    <row r="1424" spans="1:12" ht="30" customHeight="1">
      <c r="A1424" s="79" t="s">
        <v>593</v>
      </c>
      <c r="B1424" s="74" t="s">
        <v>1663</v>
      </c>
      <c r="C1424" s="80">
        <v>167.8</v>
      </c>
      <c r="D1424" s="80">
        <v>100.7</v>
      </c>
      <c r="E1424" s="81">
        <f t="shared" si="116"/>
        <v>205.55500000000001</v>
      </c>
      <c r="F1424" s="81">
        <v>122.5</v>
      </c>
      <c r="G1424" s="81">
        <f t="shared" si="117"/>
        <v>227.13827499999999</v>
      </c>
      <c r="H1424" s="82">
        <v>110.5</v>
      </c>
      <c r="I1424" s="81">
        <f t="shared" si="118"/>
        <v>250.98779387499999</v>
      </c>
      <c r="J1424" s="82">
        <v>110.5</v>
      </c>
      <c r="K1424" s="81">
        <f t="shared" si="119"/>
        <v>272.321756354375</v>
      </c>
      <c r="L1424" s="82">
        <v>108.5</v>
      </c>
    </row>
    <row r="1425" spans="1:12" ht="18" customHeight="1">
      <c r="A1425" s="79" t="s">
        <v>667</v>
      </c>
      <c r="B1425" s="74" t="s">
        <v>1663</v>
      </c>
      <c r="C1425" s="80">
        <v>987.34</v>
      </c>
      <c r="D1425" s="80">
        <v>107.8</v>
      </c>
      <c r="E1425" s="81">
        <f t="shared" si="116"/>
        <v>1245.03574</v>
      </c>
      <c r="F1425" s="81">
        <v>126.1</v>
      </c>
      <c r="G1425" s="81">
        <f t="shared" si="117"/>
        <v>1365.80420678</v>
      </c>
      <c r="H1425" s="82">
        <v>109.7</v>
      </c>
      <c r="I1425" s="81">
        <f t="shared" si="118"/>
        <v>1498.2872148376598</v>
      </c>
      <c r="J1425" s="82">
        <v>109.7</v>
      </c>
      <c r="K1425" s="81">
        <f t="shared" si="119"/>
        <v>1646.6176491065883</v>
      </c>
      <c r="L1425" s="82">
        <v>109.9</v>
      </c>
    </row>
    <row r="1426" spans="1:12" ht="18" customHeight="1">
      <c r="A1426" s="79" t="s">
        <v>710</v>
      </c>
      <c r="B1426" s="74" t="s">
        <v>1663</v>
      </c>
      <c r="C1426" s="80">
        <v>1043.24</v>
      </c>
      <c r="D1426" s="80">
        <v>102.6</v>
      </c>
      <c r="E1426" s="81">
        <f t="shared" si="116"/>
        <v>1298.8338000000001</v>
      </c>
      <c r="F1426" s="81">
        <v>124.5</v>
      </c>
      <c r="G1426" s="81">
        <f t="shared" si="117"/>
        <v>1414.4300082000002</v>
      </c>
      <c r="H1426" s="82">
        <v>108.9</v>
      </c>
      <c r="I1426" s="81">
        <f t="shared" si="118"/>
        <v>1540.3142789298001</v>
      </c>
      <c r="J1426" s="82">
        <v>108.9</v>
      </c>
      <c r="K1426" s="81">
        <f t="shared" si="119"/>
        <v>1689.7247639859906</v>
      </c>
      <c r="L1426" s="82">
        <v>109.7</v>
      </c>
    </row>
    <row r="1427" spans="1:12" ht="30" customHeight="1">
      <c r="A1427" s="79" t="s">
        <v>675</v>
      </c>
      <c r="B1427" s="74" t="s">
        <v>1663</v>
      </c>
      <c r="C1427" s="80">
        <v>58.5</v>
      </c>
      <c r="D1427" s="80">
        <v>100</v>
      </c>
      <c r="E1427" s="81">
        <f t="shared" si="116"/>
        <v>72.130499999999998</v>
      </c>
      <c r="F1427" s="81">
        <v>123.3</v>
      </c>
      <c r="G1427" s="81">
        <f t="shared" si="117"/>
        <v>78.333722999999992</v>
      </c>
      <c r="H1427" s="82">
        <v>108.6</v>
      </c>
      <c r="I1427" s="81">
        <f t="shared" si="118"/>
        <v>85.070423177999984</v>
      </c>
      <c r="J1427" s="82">
        <v>108.6</v>
      </c>
      <c r="K1427" s="81">
        <f t="shared" si="119"/>
        <v>92.641690840841989</v>
      </c>
      <c r="L1427" s="82">
        <v>108.9</v>
      </c>
    </row>
    <row r="1428" spans="1:12" ht="30" customHeight="1">
      <c r="A1428" s="79" t="s">
        <v>728</v>
      </c>
      <c r="B1428" s="74" t="s">
        <v>1663</v>
      </c>
      <c r="C1428" s="80">
        <v>646.20000000000005</v>
      </c>
      <c r="D1428" s="80">
        <v>123.9</v>
      </c>
      <c r="E1428" s="81">
        <f t="shared" si="116"/>
        <v>812.27340000000015</v>
      </c>
      <c r="F1428" s="81">
        <v>125.7</v>
      </c>
      <c r="G1428" s="81">
        <f t="shared" si="117"/>
        <v>888.62709960000018</v>
      </c>
      <c r="H1428" s="82">
        <v>109.4</v>
      </c>
      <c r="I1428" s="81">
        <f t="shared" si="118"/>
        <v>972.15804696240025</v>
      </c>
      <c r="J1428" s="82">
        <v>109.4</v>
      </c>
      <c r="K1428" s="81">
        <f t="shared" si="119"/>
        <v>1055.7636390011667</v>
      </c>
      <c r="L1428" s="82">
        <v>108.6</v>
      </c>
    </row>
    <row r="1429" spans="1:12" ht="30" customHeight="1">
      <c r="A1429" s="79" t="s">
        <v>694</v>
      </c>
      <c r="B1429" s="74" t="s">
        <v>1663</v>
      </c>
      <c r="C1429" s="80">
        <v>60</v>
      </c>
      <c r="D1429" s="80">
        <v>3000</v>
      </c>
      <c r="E1429" s="81">
        <f t="shared" si="116"/>
        <v>75.180000000000007</v>
      </c>
      <c r="F1429" s="81">
        <v>125.3</v>
      </c>
      <c r="G1429" s="81">
        <f t="shared" si="117"/>
        <v>82.698000000000008</v>
      </c>
      <c r="H1429" s="82">
        <v>110</v>
      </c>
      <c r="I1429" s="81">
        <f t="shared" si="118"/>
        <v>90.967800000000011</v>
      </c>
      <c r="J1429" s="82">
        <v>110</v>
      </c>
      <c r="K1429" s="81">
        <f t="shared" si="119"/>
        <v>99.518773200000012</v>
      </c>
      <c r="L1429" s="82">
        <v>109.4</v>
      </c>
    </row>
    <row r="1430" spans="1:12" ht="29.25" customHeight="1">
      <c r="A1430" s="79" t="s">
        <v>719</v>
      </c>
      <c r="B1430" s="74" t="s">
        <v>1663</v>
      </c>
      <c r="C1430" s="80">
        <v>19.7</v>
      </c>
      <c r="D1430" s="80">
        <v>1313.3</v>
      </c>
      <c r="E1430" s="81">
        <f t="shared" si="116"/>
        <v>24.762899999999998</v>
      </c>
      <c r="F1430" s="81">
        <v>125.7</v>
      </c>
      <c r="G1430" s="81">
        <f t="shared" si="117"/>
        <v>26.892509399999998</v>
      </c>
      <c r="H1430" s="82">
        <v>108.6</v>
      </c>
      <c r="I1430" s="81">
        <f t="shared" si="118"/>
        <v>29.716222887000001</v>
      </c>
      <c r="J1430" s="82">
        <v>110.5</v>
      </c>
      <c r="K1430" s="81">
        <f t="shared" si="119"/>
        <v>32.360966723943001</v>
      </c>
      <c r="L1430" s="82">
        <v>108.9</v>
      </c>
    </row>
    <row r="1431" spans="1:12" ht="30" customHeight="1">
      <c r="A1431" s="79" t="s">
        <v>731</v>
      </c>
      <c r="B1431" s="74" t="s">
        <v>1663</v>
      </c>
      <c r="C1431" s="80">
        <v>1</v>
      </c>
      <c r="D1431" s="80">
        <v>200</v>
      </c>
      <c r="E1431" s="81">
        <f t="shared" si="116"/>
        <v>1.2529999999999999</v>
      </c>
      <c r="F1431" s="81">
        <v>125.3</v>
      </c>
      <c r="G1431" s="81">
        <f t="shared" si="117"/>
        <v>1.3707819999999997</v>
      </c>
      <c r="H1431" s="82">
        <v>109.4</v>
      </c>
      <c r="I1431" s="81">
        <f t="shared" si="118"/>
        <v>1.5078601999999999</v>
      </c>
      <c r="J1431" s="82">
        <v>110</v>
      </c>
      <c r="K1431" s="81">
        <f t="shared" si="119"/>
        <v>1.6375361771999997</v>
      </c>
      <c r="L1431" s="82">
        <v>108.6</v>
      </c>
    </row>
    <row r="1432" spans="1:12" ht="30" customHeight="1">
      <c r="A1432" s="79" t="s">
        <v>1398</v>
      </c>
      <c r="B1432" s="74" t="s">
        <v>1663</v>
      </c>
      <c r="C1432" s="80">
        <v>323.95</v>
      </c>
      <c r="D1432" s="80">
        <v>83.5</v>
      </c>
      <c r="E1432" s="81">
        <f t="shared" si="116"/>
        <v>404.9375</v>
      </c>
      <c r="F1432" s="81">
        <v>125</v>
      </c>
      <c r="G1432" s="81">
        <f t="shared" si="117"/>
        <v>445.43124999999998</v>
      </c>
      <c r="H1432" s="82">
        <v>110</v>
      </c>
      <c r="I1432" s="81">
        <f t="shared" si="118"/>
        <v>492.20153124999996</v>
      </c>
      <c r="J1432" s="82">
        <v>110.5</v>
      </c>
      <c r="K1432" s="81">
        <f t="shared" si="119"/>
        <v>538.46847518749996</v>
      </c>
      <c r="L1432" s="82">
        <v>109.4</v>
      </c>
    </row>
    <row r="1433" spans="1:12" ht="43.5" customHeight="1">
      <c r="A1433" s="79" t="s">
        <v>580</v>
      </c>
      <c r="B1433" s="74" t="s">
        <v>1663</v>
      </c>
      <c r="C1433" s="80">
        <v>475.6</v>
      </c>
      <c r="D1433" s="80">
        <v>83.3</v>
      </c>
      <c r="E1433" s="81">
        <f t="shared" si="116"/>
        <v>587.3660000000001</v>
      </c>
      <c r="F1433" s="81">
        <v>123.5</v>
      </c>
      <c r="G1433" s="81">
        <f t="shared" si="117"/>
        <v>644.34050200000013</v>
      </c>
      <c r="H1433" s="82">
        <v>109.7</v>
      </c>
      <c r="I1433" s="81">
        <f t="shared" si="118"/>
        <v>701.68680667800015</v>
      </c>
      <c r="J1433" s="82">
        <v>108.9</v>
      </c>
      <c r="K1433" s="81">
        <f t="shared" si="119"/>
        <v>775.36392137919017</v>
      </c>
      <c r="L1433" s="82">
        <v>110.5</v>
      </c>
    </row>
    <row r="1434" spans="1:12" ht="18" customHeight="1">
      <c r="A1434" s="79" t="s">
        <v>736</v>
      </c>
      <c r="B1434" s="74" t="s">
        <v>1663</v>
      </c>
      <c r="C1434" s="80">
        <v>3482.95</v>
      </c>
      <c r="D1434" s="80">
        <v>61.4</v>
      </c>
      <c r="E1434" s="81">
        <f t="shared" si="116"/>
        <v>4266.6137500000004</v>
      </c>
      <c r="F1434" s="81">
        <v>122.5</v>
      </c>
      <c r="G1434" s="81">
        <f t="shared" si="117"/>
        <v>4646.3423737500007</v>
      </c>
      <c r="H1434" s="82">
        <v>108.9</v>
      </c>
      <c r="I1434" s="81">
        <f t="shared" si="118"/>
        <v>5045.9278178925006</v>
      </c>
      <c r="J1434" s="82">
        <v>108.6</v>
      </c>
      <c r="K1434" s="81">
        <f t="shared" si="119"/>
        <v>5535.3828162280734</v>
      </c>
      <c r="L1434" s="82">
        <v>109.7</v>
      </c>
    </row>
    <row r="1435" spans="1:12" ht="43.5" customHeight="1">
      <c r="A1435" s="79" t="s">
        <v>573</v>
      </c>
      <c r="B1435" s="74" t="s">
        <v>1663</v>
      </c>
      <c r="C1435" s="80">
        <v>103.1</v>
      </c>
      <c r="D1435" s="80">
        <v>38.799999999999997</v>
      </c>
      <c r="E1435" s="81">
        <f t="shared" si="116"/>
        <v>130.00909999999999</v>
      </c>
      <c r="F1435" s="81">
        <v>126.1</v>
      </c>
      <c r="G1435" s="81">
        <f t="shared" si="117"/>
        <v>141.18988259999998</v>
      </c>
      <c r="H1435" s="82">
        <v>108.6</v>
      </c>
      <c r="I1435" s="81">
        <f t="shared" si="118"/>
        <v>154.46173156439997</v>
      </c>
      <c r="J1435" s="82">
        <v>109.4</v>
      </c>
      <c r="K1435" s="81">
        <f t="shared" si="119"/>
        <v>168.20882567363159</v>
      </c>
      <c r="L1435" s="82">
        <v>108.9</v>
      </c>
    </row>
    <row r="1436" spans="1:12" ht="44.25" customHeight="1">
      <c r="A1436" s="79" t="s">
        <v>581</v>
      </c>
      <c r="B1436" s="74" t="s">
        <v>1663</v>
      </c>
      <c r="C1436" s="80">
        <v>699.94</v>
      </c>
      <c r="D1436" s="80">
        <v>115.9</v>
      </c>
      <c r="E1436" s="81">
        <f t="shared" si="116"/>
        <v>874.92499999999995</v>
      </c>
      <c r="F1436" s="81">
        <v>125</v>
      </c>
      <c r="G1436" s="81">
        <f t="shared" si="117"/>
        <v>950.16854999999998</v>
      </c>
      <c r="H1436" s="82">
        <v>108.6</v>
      </c>
      <c r="I1436" s="81">
        <f t="shared" si="118"/>
        <v>1049.9362477500001</v>
      </c>
      <c r="J1436" s="82">
        <v>110.5</v>
      </c>
      <c r="K1436" s="81">
        <f t="shared" si="119"/>
        <v>1140.2307650565001</v>
      </c>
      <c r="L1436" s="82">
        <v>108.6</v>
      </c>
    </row>
    <row r="1437" spans="1:12" ht="43.5" customHeight="1">
      <c r="A1437" s="79" t="s">
        <v>578</v>
      </c>
      <c r="B1437" s="74" t="s">
        <v>1663</v>
      </c>
      <c r="C1437" s="80">
        <v>99.2</v>
      </c>
      <c r="D1437" s="80">
        <v>665.3</v>
      </c>
      <c r="E1437" s="81">
        <f t="shared" si="116"/>
        <v>123.6032</v>
      </c>
      <c r="F1437" s="81">
        <v>124.6</v>
      </c>
      <c r="G1437" s="81">
        <f t="shared" si="117"/>
        <v>135.22190080000001</v>
      </c>
      <c r="H1437" s="82">
        <v>109.4</v>
      </c>
      <c r="I1437" s="81">
        <f t="shared" si="118"/>
        <v>148.33842517760002</v>
      </c>
      <c r="J1437" s="82">
        <v>109.7</v>
      </c>
      <c r="K1437" s="81">
        <f t="shared" si="119"/>
        <v>162.28223714429444</v>
      </c>
      <c r="L1437" s="82">
        <v>109.4</v>
      </c>
    </row>
    <row r="1438" spans="1:12" ht="30" customHeight="1">
      <c r="A1438" s="79" t="s">
        <v>709</v>
      </c>
      <c r="B1438" s="74" t="s">
        <v>1663</v>
      </c>
      <c r="C1438" s="80">
        <v>2</v>
      </c>
      <c r="D1438" s="80">
        <v>133.30000000000001</v>
      </c>
      <c r="E1438" s="81">
        <f t="shared" si="116"/>
        <v>2.4700000000000002</v>
      </c>
      <c r="F1438" s="81">
        <v>123.5</v>
      </c>
      <c r="G1438" s="81">
        <f t="shared" si="117"/>
        <v>2.7170000000000005</v>
      </c>
      <c r="H1438" s="82">
        <v>110</v>
      </c>
      <c r="I1438" s="81">
        <f t="shared" si="118"/>
        <v>2.9887000000000006</v>
      </c>
      <c r="J1438" s="82">
        <v>110</v>
      </c>
      <c r="K1438" s="81">
        <f t="shared" si="119"/>
        <v>3.2397508000000013</v>
      </c>
      <c r="L1438" s="82">
        <v>108.4</v>
      </c>
    </row>
    <row r="1439" spans="1:12" ht="18" customHeight="1">
      <c r="A1439" s="79" t="s">
        <v>718</v>
      </c>
      <c r="B1439" s="74" t="s">
        <v>1663</v>
      </c>
      <c r="C1439" s="80">
        <v>71479.09</v>
      </c>
      <c r="D1439" s="80">
        <v>84.7</v>
      </c>
      <c r="E1439" s="81">
        <f t="shared" si="116"/>
        <v>90135.132490000004</v>
      </c>
      <c r="F1439" s="81">
        <v>126.1</v>
      </c>
      <c r="G1439" s="81">
        <f t="shared" si="117"/>
        <v>98878.240341530007</v>
      </c>
      <c r="H1439" s="82">
        <v>109.7</v>
      </c>
      <c r="I1439" s="81">
        <f t="shared" si="118"/>
        <v>108469.42965465842</v>
      </c>
      <c r="J1439" s="82">
        <v>109.7</v>
      </c>
      <c r="K1439" s="81">
        <f t="shared" si="119"/>
        <v>119207.90319046962</v>
      </c>
      <c r="L1439" s="82">
        <v>109.9</v>
      </c>
    </row>
    <row r="1440" spans="1:12" ht="18" customHeight="1">
      <c r="A1440" s="79" t="s">
        <v>682</v>
      </c>
      <c r="B1440" s="74" t="s">
        <v>1663</v>
      </c>
      <c r="C1440" s="80">
        <v>1199.7</v>
      </c>
      <c r="D1440" s="80">
        <v>101</v>
      </c>
      <c r="E1440" s="81">
        <f t="shared" si="116"/>
        <v>1493.6264999999999</v>
      </c>
      <c r="F1440" s="81">
        <v>124.5</v>
      </c>
      <c r="G1440" s="81">
        <f t="shared" si="117"/>
        <v>1626.5592584999999</v>
      </c>
      <c r="H1440" s="82">
        <v>108.9</v>
      </c>
      <c r="I1440" s="81">
        <f t="shared" si="118"/>
        <v>1771.3230325065001</v>
      </c>
      <c r="J1440" s="82">
        <v>108.9</v>
      </c>
      <c r="K1440" s="81">
        <f t="shared" si="119"/>
        <v>1943.1413666596306</v>
      </c>
      <c r="L1440" s="82">
        <v>109.7</v>
      </c>
    </row>
    <row r="1441" spans="1:12" ht="30" customHeight="1">
      <c r="A1441" s="79" t="s">
        <v>697</v>
      </c>
      <c r="B1441" s="74" t="s">
        <v>1663</v>
      </c>
      <c r="C1441" s="80">
        <v>1.2</v>
      </c>
      <c r="D1441" s="80">
        <v>0</v>
      </c>
      <c r="E1441" s="81">
        <f t="shared" si="116"/>
        <v>1.5084</v>
      </c>
      <c r="F1441" s="81">
        <v>125.7</v>
      </c>
      <c r="G1441" s="81">
        <f t="shared" si="117"/>
        <v>1.6501896</v>
      </c>
      <c r="H1441" s="82">
        <v>109.4</v>
      </c>
      <c r="I1441" s="81">
        <f t="shared" si="118"/>
        <v>1.8053074224000003</v>
      </c>
      <c r="J1441" s="82">
        <v>109.4</v>
      </c>
      <c r="K1441" s="81">
        <f t="shared" si="119"/>
        <v>1.9605638607264</v>
      </c>
      <c r="L1441" s="82">
        <v>108.6</v>
      </c>
    </row>
    <row r="1442" spans="1:12" ht="18" customHeight="1">
      <c r="A1442" s="79" t="s">
        <v>699</v>
      </c>
      <c r="B1442" s="74" t="s">
        <v>1663</v>
      </c>
      <c r="C1442" s="80">
        <v>643.76</v>
      </c>
      <c r="D1442" s="80">
        <v>0</v>
      </c>
      <c r="E1442" s="81">
        <f t="shared" si="116"/>
        <v>809.20632000000001</v>
      </c>
      <c r="F1442" s="81">
        <v>125.7</v>
      </c>
      <c r="G1442" s="81">
        <f t="shared" si="117"/>
        <v>878.79806352000003</v>
      </c>
      <c r="H1442" s="82">
        <v>108.6</v>
      </c>
      <c r="I1442" s="81">
        <f t="shared" si="118"/>
        <v>971.07186018959999</v>
      </c>
      <c r="J1442" s="82">
        <v>110.5</v>
      </c>
      <c r="K1442" s="81">
        <f t="shared" si="119"/>
        <v>1057.4972557464744</v>
      </c>
      <c r="L1442" s="82">
        <v>108.9</v>
      </c>
    </row>
    <row r="1443" spans="1:12" ht="18" customHeight="1">
      <c r="A1443" s="79" t="s">
        <v>738</v>
      </c>
      <c r="B1443" s="74" t="s">
        <v>1663</v>
      </c>
      <c r="C1443" s="80">
        <v>89.11</v>
      </c>
      <c r="D1443" s="80">
        <v>107.1</v>
      </c>
      <c r="E1443" s="81">
        <f t="shared" si="116"/>
        <v>111.65483</v>
      </c>
      <c r="F1443" s="81">
        <v>125.3</v>
      </c>
      <c r="G1443" s="81">
        <f t="shared" si="117"/>
        <v>122.15038402000002</v>
      </c>
      <c r="H1443" s="82">
        <v>109.4</v>
      </c>
      <c r="I1443" s="81">
        <f t="shared" si="118"/>
        <v>134.36542242200002</v>
      </c>
      <c r="J1443" s="82">
        <v>110</v>
      </c>
      <c r="K1443" s="81">
        <f t="shared" si="119"/>
        <v>145.92084875029204</v>
      </c>
      <c r="L1443" s="82">
        <v>108.6</v>
      </c>
    </row>
    <row r="1444" spans="1:12" ht="18" customHeight="1">
      <c r="A1444" s="79" t="s">
        <v>618</v>
      </c>
      <c r="B1444" s="74" t="s">
        <v>1663</v>
      </c>
      <c r="C1444" s="80">
        <v>0</v>
      </c>
      <c r="D1444" s="80">
        <v>0</v>
      </c>
      <c r="E1444" s="81">
        <f t="shared" si="116"/>
        <v>0</v>
      </c>
      <c r="F1444" s="81">
        <v>125</v>
      </c>
      <c r="G1444" s="81">
        <f t="shared" si="117"/>
        <v>0</v>
      </c>
      <c r="H1444" s="82">
        <v>110</v>
      </c>
      <c r="I1444" s="81">
        <f t="shared" si="118"/>
        <v>0</v>
      </c>
      <c r="J1444" s="82">
        <v>110.5</v>
      </c>
      <c r="K1444" s="81">
        <f t="shared" si="119"/>
        <v>0</v>
      </c>
      <c r="L1444" s="82">
        <v>109.4</v>
      </c>
    </row>
    <row r="1445" spans="1:12" ht="30" customHeight="1">
      <c r="A1445" s="79" t="s">
        <v>674</v>
      </c>
      <c r="B1445" s="74" t="s">
        <v>1663</v>
      </c>
      <c r="C1445" s="80">
        <v>1</v>
      </c>
      <c r="D1445" s="80">
        <v>0</v>
      </c>
      <c r="E1445" s="81">
        <f t="shared" si="116"/>
        <v>1.246</v>
      </c>
      <c r="F1445" s="81">
        <v>124.6</v>
      </c>
      <c r="G1445" s="81">
        <f t="shared" si="117"/>
        <v>1.37683</v>
      </c>
      <c r="H1445" s="82">
        <v>110.5</v>
      </c>
      <c r="I1445" s="81">
        <f t="shared" si="118"/>
        <v>1.5103825100000001</v>
      </c>
      <c r="J1445" s="82">
        <v>109.7</v>
      </c>
      <c r="K1445" s="81">
        <f t="shared" si="119"/>
        <v>1.6614207610000002</v>
      </c>
      <c r="L1445" s="82">
        <v>110</v>
      </c>
    </row>
    <row r="1446" spans="1:12" ht="30" customHeight="1">
      <c r="A1446" s="79" t="s">
        <v>681</v>
      </c>
      <c r="B1446" s="74" t="s">
        <v>1663</v>
      </c>
      <c r="C1446" s="80">
        <v>347.5</v>
      </c>
      <c r="D1446" s="80">
        <v>81.8</v>
      </c>
      <c r="E1446" s="81">
        <f t="shared" si="116"/>
        <v>429.16250000000002</v>
      </c>
      <c r="F1446" s="81">
        <v>123.5</v>
      </c>
      <c r="G1446" s="81">
        <f t="shared" si="117"/>
        <v>470.79126250000002</v>
      </c>
      <c r="H1446" s="82">
        <v>109.7</v>
      </c>
      <c r="I1446" s="81">
        <f t="shared" si="118"/>
        <v>512.6916848625001</v>
      </c>
      <c r="J1446" s="82">
        <v>108.9</v>
      </c>
      <c r="K1446" s="81">
        <f t="shared" si="119"/>
        <v>566.52431177306255</v>
      </c>
      <c r="L1446" s="82">
        <v>110.5</v>
      </c>
    </row>
    <row r="1447" spans="1:12" ht="43.5" customHeight="1">
      <c r="A1447" s="79" t="s">
        <v>584</v>
      </c>
      <c r="B1447" s="74" t="s">
        <v>1663</v>
      </c>
      <c r="C1447" s="80">
        <v>8607.4</v>
      </c>
      <c r="D1447" s="80">
        <v>134.19999999999999</v>
      </c>
      <c r="E1447" s="81">
        <f t="shared" si="116"/>
        <v>10544.065000000001</v>
      </c>
      <c r="F1447" s="81">
        <v>122.5</v>
      </c>
      <c r="G1447" s="81">
        <f t="shared" si="117"/>
        <v>11482.486785000001</v>
      </c>
      <c r="H1447" s="82">
        <v>108.9</v>
      </c>
      <c r="I1447" s="81">
        <f t="shared" si="118"/>
        <v>12469.98064851</v>
      </c>
      <c r="J1447" s="82">
        <v>108.6</v>
      </c>
      <c r="K1447" s="81">
        <f t="shared" si="119"/>
        <v>13679.56877141547</v>
      </c>
      <c r="L1447" s="82">
        <v>109.7</v>
      </c>
    </row>
    <row r="1448" spans="1:12" ht="18" customHeight="1">
      <c r="A1448" s="79" t="s">
        <v>685</v>
      </c>
      <c r="B1448" s="74" t="s">
        <v>1663</v>
      </c>
      <c r="C1448" s="80">
        <v>122.5</v>
      </c>
      <c r="D1448" s="80">
        <v>23.9</v>
      </c>
      <c r="E1448" s="81">
        <f t="shared" si="116"/>
        <v>154.4725</v>
      </c>
      <c r="F1448" s="81">
        <v>126.1</v>
      </c>
      <c r="G1448" s="81">
        <f t="shared" si="117"/>
        <v>167.75713499999998</v>
      </c>
      <c r="H1448" s="82">
        <v>108.6</v>
      </c>
      <c r="I1448" s="81">
        <f t="shared" si="118"/>
        <v>183.52630568999996</v>
      </c>
      <c r="J1448" s="82">
        <v>109.4</v>
      </c>
      <c r="K1448" s="81">
        <f t="shared" si="119"/>
        <v>199.86014689640996</v>
      </c>
      <c r="L1448" s="82">
        <v>108.9</v>
      </c>
    </row>
    <row r="1449" spans="1:12" ht="18" customHeight="1">
      <c r="A1449" s="79" t="s">
        <v>598</v>
      </c>
      <c r="B1449" s="74" t="s">
        <v>1663</v>
      </c>
      <c r="C1449" s="80">
        <v>410</v>
      </c>
      <c r="D1449" s="80">
        <v>102.5</v>
      </c>
      <c r="E1449" s="81">
        <f t="shared" si="116"/>
        <v>512.5</v>
      </c>
      <c r="F1449" s="81">
        <v>125</v>
      </c>
      <c r="G1449" s="81">
        <f t="shared" si="117"/>
        <v>556.57500000000005</v>
      </c>
      <c r="H1449" s="82">
        <v>108.6</v>
      </c>
      <c r="I1449" s="81">
        <f t="shared" si="118"/>
        <v>615.01537500000006</v>
      </c>
      <c r="J1449" s="82">
        <v>110.5</v>
      </c>
      <c r="K1449" s="81">
        <f t="shared" si="119"/>
        <v>667.90669724999998</v>
      </c>
      <c r="L1449" s="82">
        <v>108.6</v>
      </c>
    </row>
    <row r="1450" spans="1:12" ht="30" customHeight="1">
      <c r="A1450" s="79" t="s">
        <v>695</v>
      </c>
      <c r="B1450" s="74" t="s">
        <v>1663</v>
      </c>
      <c r="C1450" s="80">
        <v>642.12</v>
      </c>
      <c r="D1450" s="80">
        <v>0</v>
      </c>
      <c r="E1450" s="81">
        <f t="shared" si="116"/>
        <v>800.08152000000007</v>
      </c>
      <c r="F1450" s="81">
        <v>124.6</v>
      </c>
      <c r="G1450" s="81">
        <f t="shared" si="117"/>
        <v>875.28918288000011</v>
      </c>
      <c r="H1450" s="82">
        <v>109.4</v>
      </c>
      <c r="I1450" s="81">
        <f t="shared" si="118"/>
        <v>960.1922336193602</v>
      </c>
      <c r="J1450" s="82">
        <v>109.7</v>
      </c>
      <c r="K1450" s="81">
        <f t="shared" si="119"/>
        <v>1050.4503035795801</v>
      </c>
      <c r="L1450" s="82">
        <v>109.4</v>
      </c>
    </row>
    <row r="1451" spans="1:12" ht="43.5" customHeight="1">
      <c r="A1451" s="79" t="s">
        <v>574</v>
      </c>
      <c r="B1451" s="74" t="s">
        <v>1663</v>
      </c>
      <c r="C1451" s="80">
        <v>156.4</v>
      </c>
      <c r="D1451" s="80">
        <v>94.9</v>
      </c>
      <c r="E1451" s="81">
        <f t="shared" si="116"/>
        <v>193.15400000000002</v>
      </c>
      <c r="F1451" s="81">
        <v>123.5</v>
      </c>
      <c r="G1451" s="81">
        <f t="shared" si="117"/>
        <v>212.46940000000004</v>
      </c>
      <c r="H1451" s="82">
        <v>110</v>
      </c>
      <c r="I1451" s="81">
        <f t="shared" si="118"/>
        <v>233.71634000000006</v>
      </c>
      <c r="J1451" s="82">
        <v>110</v>
      </c>
      <c r="K1451" s="81">
        <f t="shared" si="119"/>
        <v>253.3485125600001</v>
      </c>
      <c r="L1451" s="82">
        <v>108.4</v>
      </c>
    </row>
    <row r="1452" spans="1:12" ht="18" customHeight="1">
      <c r="A1452" s="79" t="s">
        <v>727</v>
      </c>
      <c r="B1452" s="74" t="s">
        <v>1663</v>
      </c>
      <c r="C1452" s="80">
        <v>77680.399999999994</v>
      </c>
      <c r="D1452" s="80">
        <v>76.3</v>
      </c>
      <c r="E1452" s="81">
        <f t="shared" si="116"/>
        <v>95158.49</v>
      </c>
      <c r="F1452" s="81">
        <v>122.5</v>
      </c>
      <c r="G1452" s="81">
        <f t="shared" si="117"/>
        <v>105150.13145000002</v>
      </c>
      <c r="H1452" s="82">
        <v>110.5</v>
      </c>
      <c r="I1452" s="81">
        <f t="shared" si="118"/>
        <v>116190.89525225002</v>
      </c>
      <c r="J1452" s="82">
        <v>110.5</v>
      </c>
      <c r="K1452" s="81">
        <f t="shared" si="119"/>
        <v>126067.12134869126</v>
      </c>
      <c r="L1452" s="82">
        <v>108.5</v>
      </c>
    </row>
    <row r="1453" spans="1:12" ht="43.5" customHeight="1">
      <c r="A1453" s="79" t="s">
        <v>589</v>
      </c>
      <c r="B1453" s="74" t="s">
        <v>1663</v>
      </c>
      <c r="C1453" s="80">
        <v>18746.2</v>
      </c>
      <c r="D1453" s="80">
        <v>126.1</v>
      </c>
      <c r="E1453" s="81">
        <f t="shared" si="116"/>
        <v>23638.958199999997</v>
      </c>
      <c r="F1453" s="81">
        <v>126.1</v>
      </c>
      <c r="G1453" s="81">
        <f t="shared" si="117"/>
        <v>25931.937145399996</v>
      </c>
      <c r="H1453" s="82">
        <v>109.7</v>
      </c>
      <c r="I1453" s="81">
        <f t="shared" si="118"/>
        <v>28447.335048503795</v>
      </c>
      <c r="J1453" s="82">
        <v>109.7</v>
      </c>
      <c r="K1453" s="81">
        <f t="shared" si="119"/>
        <v>31263.621218305674</v>
      </c>
      <c r="L1453" s="82">
        <v>109.9</v>
      </c>
    </row>
    <row r="1454" spans="1:12" ht="43.5" customHeight="1">
      <c r="A1454" s="79" t="s">
        <v>575</v>
      </c>
      <c r="B1454" s="74" t="s">
        <v>1663</v>
      </c>
      <c r="C1454" s="80">
        <v>1372.5</v>
      </c>
      <c r="D1454" s="80">
        <v>120.7</v>
      </c>
      <c r="E1454" s="81">
        <f t="shared" si="116"/>
        <v>1708.7625</v>
      </c>
      <c r="F1454" s="81">
        <v>124.5</v>
      </c>
      <c r="G1454" s="81">
        <f t="shared" si="117"/>
        <v>1860.8423625000003</v>
      </c>
      <c r="H1454" s="82">
        <v>108.9</v>
      </c>
      <c r="I1454" s="81">
        <f t="shared" si="118"/>
        <v>2026.4573327625005</v>
      </c>
      <c r="J1454" s="82">
        <v>108.9</v>
      </c>
      <c r="K1454" s="81">
        <f t="shared" si="119"/>
        <v>2223.0236940404629</v>
      </c>
      <c r="L1454" s="82">
        <v>109.7</v>
      </c>
    </row>
    <row r="1455" spans="1:12" ht="30" customHeight="1">
      <c r="A1455" s="79" t="s">
        <v>720</v>
      </c>
      <c r="B1455" s="74" t="s">
        <v>1663</v>
      </c>
      <c r="C1455" s="80">
        <v>332.1</v>
      </c>
      <c r="D1455" s="80">
        <v>157</v>
      </c>
      <c r="E1455" s="81">
        <f t="shared" si="116"/>
        <v>409.47930000000002</v>
      </c>
      <c r="F1455" s="81">
        <v>123.3</v>
      </c>
      <c r="G1455" s="81">
        <f t="shared" si="117"/>
        <v>444.69451979999997</v>
      </c>
      <c r="H1455" s="82">
        <v>108.6</v>
      </c>
      <c r="I1455" s="81">
        <f t="shared" si="118"/>
        <v>482.93824850279992</v>
      </c>
      <c r="J1455" s="82">
        <v>108.6</v>
      </c>
      <c r="K1455" s="81">
        <f t="shared" si="119"/>
        <v>525.91975261954906</v>
      </c>
      <c r="L1455" s="82">
        <v>108.9</v>
      </c>
    </row>
    <row r="1456" spans="1:12" ht="30" customHeight="1">
      <c r="A1456" s="79" t="s">
        <v>703</v>
      </c>
      <c r="B1456" s="74" t="s">
        <v>1663</v>
      </c>
      <c r="C1456" s="80">
        <v>200</v>
      </c>
      <c r="D1456" s="80">
        <v>307.7</v>
      </c>
      <c r="E1456" s="81">
        <f t="shared" si="116"/>
        <v>251.4</v>
      </c>
      <c r="F1456" s="81">
        <v>125.7</v>
      </c>
      <c r="G1456" s="81">
        <f t="shared" si="117"/>
        <v>275.03160000000003</v>
      </c>
      <c r="H1456" s="82">
        <v>109.4</v>
      </c>
      <c r="I1456" s="81">
        <f t="shared" si="118"/>
        <v>300.88457040000003</v>
      </c>
      <c r="J1456" s="82">
        <v>109.4</v>
      </c>
      <c r="K1456" s="81">
        <f t="shared" si="119"/>
        <v>326.7606434544</v>
      </c>
      <c r="L1456" s="82">
        <v>108.6</v>
      </c>
    </row>
    <row r="1457" spans="1:12" ht="18" customHeight="1">
      <c r="A1457" s="79" t="s">
        <v>735</v>
      </c>
      <c r="B1457" s="74" t="s">
        <v>1663</v>
      </c>
      <c r="C1457" s="80">
        <v>1728.55</v>
      </c>
      <c r="D1457" s="80">
        <v>76.099999999999994</v>
      </c>
      <c r="E1457" s="81">
        <f t="shared" si="116"/>
        <v>2165.8731499999999</v>
      </c>
      <c r="F1457" s="81">
        <v>125.3</v>
      </c>
      <c r="G1457" s="81">
        <f t="shared" si="117"/>
        <v>2382.4604650000001</v>
      </c>
      <c r="H1457" s="82">
        <v>110</v>
      </c>
      <c r="I1457" s="81">
        <f t="shared" si="118"/>
        <v>2620.7065115</v>
      </c>
      <c r="J1457" s="82">
        <v>110</v>
      </c>
      <c r="K1457" s="81">
        <f t="shared" si="119"/>
        <v>2867.052923581</v>
      </c>
      <c r="L1457" s="82">
        <v>109.4</v>
      </c>
    </row>
    <row r="1458" spans="1:12" ht="18" customHeight="1">
      <c r="A1458" s="79" t="s">
        <v>722</v>
      </c>
      <c r="B1458" s="74" t="s">
        <v>1663</v>
      </c>
      <c r="C1458" s="80">
        <v>2.5</v>
      </c>
      <c r="D1458" s="80">
        <v>0</v>
      </c>
      <c r="E1458" s="81">
        <f t="shared" si="116"/>
        <v>3.1425000000000001</v>
      </c>
      <c r="F1458" s="81">
        <v>125.7</v>
      </c>
      <c r="G1458" s="81">
        <f t="shared" si="117"/>
        <v>3.4127549999999998</v>
      </c>
      <c r="H1458" s="82">
        <v>108.6</v>
      </c>
      <c r="I1458" s="81">
        <f t="shared" si="118"/>
        <v>3.7710942749999998</v>
      </c>
      <c r="J1458" s="82">
        <v>110.5</v>
      </c>
      <c r="K1458" s="81">
        <f t="shared" si="119"/>
        <v>4.1067216654749998</v>
      </c>
      <c r="L1458" s="82">
        <v>108.9</v>
      </c>
    </row>
    <row r="1459" spans="1:12" ht="18" customHeight="1">
      <c r="A1459" s="79" t="s">
        <v>717</v>
      </c>
      <c r="B1459" s="74" t="s">
        <v>1663</v>
      </c>
      <c r="C1459" s="80">
        <v>676.4</v>
      </c>
      <c r="D1459" s="80">
        <v>36.9</v>
      </c>
      <c r="E1459" s="81">
        <f t="shared" si="116"/>
        <v>847.52919999999995</v>
      </c>
      <c r="F1459" s="81">
        <v>125.3</v>
      </c>
      <c r="G1459" s="81">
        <f t="shared" si="117"/>
        <v>927.1969448000001</v>
      </c>
      <c r="H1459" s="82">
        <v>109.4</v>
      </c>
      <c r="I1459" s="81">
        <f t="shared" si="118"/>
        <v>1019.9166392800001</v>
      </c>
      <c r="J1459" s="82">
        <v>110</v>
      </c>
      <c r="K1459" s="81">
        <f t="shared" si="119"/>
        <v>1107.6294702580801</v>
      </c>
      <c r="L1459" s="82">
        <v>108.6</v>
      </c>
    </row>
    <row r="1460" spans="1:12" ht="30" customHeight="1">
      <c r="A1460" s="79" t="s">
        <v>702</v>
      </c>
      <c r="B1460" s="74" t="s">
        <v>1663</v>
      </c>
      <c r="C1460" s="80">
        <v>318.7</v>
      </c>
      <c r="D1460" s="80">
        <v>377.2</v>
      </c>
      <c r="E1460" s="81">
        <f t="shared" si="116"/>
        <v>398.375</v>
      </c>
      <c r="F1460" s="81">
        <v>125</v>
      </c>
      <c r="G1460" s="81">
        <f t="shared" si="117"/>
        <v>438.21249999999998</v>
      </c>
      <c r="H1460" s="82">
        <v>110</v>
      </c>
      <c r="I1460" s="81">
        <f t="shared" si="118"/>
        <v>484.22481249999998</v>
      </c>
      <c r="J1460" s="82">
        <v>110.5</v>
      </c>
      <c r="K1460" s="81">
        <f t="shared" si="119"/>
        <v>529.74194487500006</v>
      </c>
      <c r="L1460" s="82">
        <v>109.4</v>
      </c>
    </row>
    <row r="1461" spans="1:12" ht="18" customHeight="1">
      <c r="A1461" s="79" t="s">
        <v>690</v>
      </c>
      <c r="B1461" s="74" t="s">
        <v>1663</v>
      </c>
      <c r="C1461" s="80">
        <v>5183.6000000000004</v>
      </c>
      <c r="D1461" s="80">
        <v>0</v>
      </c>
      <c r="E1461" s="81">
        <f t="shared" si="116"/>
        <v>6458.7656000000006</v>
      </c>
      <c r="F1461" s="81">
        <v>124.6</v>
      </c>
      <c r="G1461" s="81">
        <f t="shared" si="117"/>
        <v>7136.9359880000002</v>
      </c>
      <c r="H1461" s="82">
        <v>110.5</v>
      </c>
      <c r="I1461" s="81">
        <f t="shared" si="118"/>
        <v>7829.2187788360006</v>
      </c>
      <c r="J1461" s="82">
        <v>109.7</v>
      </c>
      <c r="K1461" s="81">
        <f t="shared" si="119"/>
        <v>8612.1406567196009</v>
      </c>
      <c r="L1461" s="82">
        <v>110</v>
      </c>
    </row>
    <row r="1462" spans="1:12" ht="43.5" customHeight="1">
      <c r="A1462" s="79" t="s">
        <v>579</v>
      </c>
      <c r="B1462" s="74" t="s">
        <v>1663</v>
      </c>
      <c r="C1462" s="80">
        <v>44.2</v>
      </c>
      <c r="D1462" s="80">
        <v>0</v>
      </c>
      <c r="E1462" s="81">
        <f t="shared" si="116"/>
        <v>54.58700000000001</v>
      </c>
      <c r="F1462" s="81">
        <v>123.5</v>
      </c>
      <c r="G1462" s="81">
        <f t="shared" si="117"/>
        <v>59.88193900000001</v>
      </c>
      <c r="H1462" s="82">
        <v>109.7</v>
      </c>
      <c r="I1462" s="81">
        <f t="shared" si="118"/>
        <v>65.211431571000006</v>
      </c>
      <c r="J1462" s="82">
        <v>108.9</v>
      </c>
      <c r="K1462" s="81">
        <f t="shared" si="119"/>
        <v>72.058631885955009</v>
      </c>
      <c r="L1462" s="82">
        <v>110.5</v>
      </c>
    </row>
    <row r="1463" spans="1:12" ht="30" customHeight="1">
      <c r="A1463" s="73" t="s">
        <v>1858</v>
      </c>
      <c r="B1463" s="74" t="s">
        <v>1663</v>
      </c>
      <c r="C1463" s="75">
        <v>7481.79</v>
      </c>
      <c r="D1463" s="75">
        <v>101.2</v>
      </c>
      <c r="E1463" s="76">
        <f>SUM(E1464:E1466)</f>
        <v>9326.7103900000002</v>
      </c>
      <c r="F1463" s="76">
        <f>E1463/C1463*100</f>
        <v>124.65881012431517</v>
      </c>
      <c r="G1463" s="76">
        <f>SUM(G1464:G1466)</f>
        <v>10200.10599586</v>
      </c>
      <c r="H1463" s="78">
        <f>G1463/E1463*100</f>
        <v>109.36445509015103</v>
      </c>
      <c r="I1463" s="76">
        <f>SUM(I1464:I1466)</f>
        <v>11188.893386900119</v>
      </c>
      <c r="J1463" s="78">
        <f>I1463/G1463*100</f>
        <v>109.69389329327997</v>
      </c>
      <c r="K1463" s="76">
        <f>SUM(K1464:K1466)</f>
        <v>12237.964885360765</v>
      </c>
      <c r="L1463" s="78">
        <f>K1463/I1463*100</f>
        <v>109.37600763708136</v>
      </c>
    </row>
    <row r="1464" spans="1:12" ht="18" customHeight="1">
      <c r="A1464" s="79" t="s">
        <v>634</v>
      </c>
      <c r="B1464" s="74" t="s">
        <v>1663</v>
      </c>
      <c r="C1464" s="80">
        <v>280.35000000000002</v>
      </c>
      <c r="D1464" s="80">
        <v>126</v>
      </c>
      <c r="E1464" s="81">
        <f t="shared" si="116"/>
        <v>353.52135000000004</v>
      </c>
      <c r="F1464" s="81">
        <v>126.1</v>
      </c>
      <c r="G1464" s="81">
        <f t="shared" si="117"/>
        <v>383.92418609999999</v>
      </c>
      <c r="H1464" s="82">
        <v>108.6</v>
      </c>
      <c r="I1464" s="81">
        <f t="shared" si="118"/>
        <v>420.01305959340004</v>
      </c>
      <c r="J1464" s="82">
        <v>109.4</v>
      </c>
      <c r="K1464" s="81">
        <f t="shared" si="119"/>
        <v>457.39422189721267</v>
      </c>
      <c r="L1464" s="82">
        <v>108.9</v>
      </c>
    </row>
    <row r="1465" spans="1:12" ht="43.5" customHeight="1">
      <c r="A1465" s="79" t="s">
        <v>573</v>
      </c>
      <c r="B1465" s="74" t="s">
        <v>1663</v>
      </c>
      <c r="C1465" s="80">
        <v>48.7</v>
      </c>
      <c r="D1465" s="80">
        <v>80.5</v>
      </c>
      <c r="E1465" s="81">
        <f t="shared" si="116"/>
        <v>60.875</v>
      </c>
      <c r="F1465" s="81">
        <v>125</v>
      </c>
      <c r="G1465" s="81">
        <f t="shared" si="117"/>
        <v>66.110249999999994</v>
      </c>
      <c r="H1465" s="82">
        <v>108.6</v>
      </c>
      <c r="I1465" s="81">
        <f t="shared" si="118"/>
        <v>73.051826249999991</v>
      </c>
      <c r="J1465" s="82">
        <v>110.5</v>
      </c>
      <c r="K1465" s="81">
        <f t="shared" si="119"/>
        <v>79.334283307499987</v>
      </c>
      <c r="L1465" s="82">
        <v>108.6</v>
      </c>
    </row>
    <row r="1466" spans="1:12" ht="18" customHeight="1">
      <c r="A1466" s="79" t="s">
        <v>714</v>
      </c>
      <c r="B1466" s="74" t="s">
        <v>1663</v>
      </c>
      <c r="C1466" s="80">
        <v>7152.74</v>
      </c>
      <c r="D1466" s="80">
        <v>100.6</v>
      </c>
      <c r="E1466" s="81">
        <f t="shared" si="116"/>
        <v>8912.3140399999993</v>
      </c>
      <c r="F1466" s="81">
        <v>124.6</v>
      </c>
      <c r="G1466" s="81">
        <f t="shared" si="117"/>
        <v>9750.0715597599992</v>
      </c>
      <c r="H1466" s="82">
        <v>109.4</v>
      </c>
      <c r="I1466" s="81">
        <f t="shared" si="118"/>
        <v>10695.82850105672</v>
      </c>
      <c r="J1466" s="82">
        <v>109.7</v>
      </c>
      <c r="K1466" s="81">
        <f t="shared" si="119"/>
        <v>11701.236380156053</v>
      </c>
      <c r="L1466" s="82">
        <v>109.4</v>
      </c>
    </row>
    <row r="1467" spans="1:12" ht="43.5" customHeight="1">
      <c r="A1467" s="73" t="s">
        <v>1699</v>
      </c>
      <c r="B1467" s="74" t="s">
        <v>1663</v>
      </c>
      <c r="C1467" s="75">
        <v>40200.990000000005</v>
      </c>
      <c r="D1467" s="75">
        <v>107.8</v>
      </c>
      <c r="E1467" s="76">
        <f>SUM(E1468:E1527)</f>
        <v>50011.520900000003</v>
      </c>
      <c r="F1467" s="76">
        <f>E1467/C1467*100</f>
        <v>124.40370473463464</v>
      </c>
      <c r="G1467" s="76">
        <f>SUM(G1468:G1527)</f>
        <v>54671.353413459998</v>
      </c>
      <c r="H1467" s="78">
        <f>G1467/E1467*100</f>
        <v>109.31751810303372</v>
      </c>
      <c r="I1467" s="76">
        <f>SUM(I1468:I1527)</f>
        <v>59932.78945310838</v>
      </c>
      <c r="J1467" s="78">
        <f>I1467/G1467*100</f>
        <v>109.62375304642271</v>
      </c>
      <c r="K1467" s="76">
        <f>SUM(K1468:K1527)</f>
        <v>65520.216174339395</v>
      </c>
      <c r="L1467" s="78">
        <f>K1467/I1467*100</f>
        <v>109.32282106709323</v>
      </c>
    </row>
    <row r="1468" spans="1:12" ht="36" customHeight="1">
      <c r="A1468" s="79" t="s">
        <v>728</v>
      </c>
      <c r="B1468" s="74" t="s">
        <v>1663</v>
      </c>
      <c r="C1468" s="80">
        <v>57.6</v>
      </c>
      <c r="D1468" s="80">
        <v>0</v>
      </c>
      <c r="E1468" s="81">
        <f t="shared" si="116"/>
        <v>70.56</v>
      </c>
      <c r="F1468" s="81">
        <v>122.5</v>
      </c>
      <c r="G1468" s="81">
        <f t="shared" si="117"/>
        <v>77.968800000000002</v>
      </c>
      <c r="H1468" s="82">
        <v>110.5</v>
      </c>
      <c r="I1468" s="81">
        <f t="shared" si="118"/>
        <v>86.155524</v>
      </c>
      <c r="J1468" s="82">
        <v>110.5</v>
      </c>
      <c r="K1468" s="81">
        <f t="shared" si="119"/>
        <v>93.478743539999996</v>
      </c>
      <c r="L1468" s="82">
        <v>108.5</v>
      </c>
    </row>
    <row r="1469" spans="1:12" ht="36" customHeight="1">
      <c r="A1469" s="79" t="s">
        <v>693</v>
      </c>
      <c r="B1469" s="74" t="s">
        <v>1663</v>
      </c>
      <c r="C1469" s="80">
        <v>367.1</v>
      </c>
      <c r="D1469" s="80">
        <v>47.5</v>
      </c>
      <c r="E1469" s="81">
        <f t="shared" si="116"/>
        <v>462.91309999999999</v>
      </c>
      <c r="F1469" s="81">
        <v>126.1</v>
      </c>
      <c r="G1469" s="81">
        <f t="shared" si="117"/>
        <v>507.8156707</v>
      </c>
      <c r="H1469" s="82">
        <v>109.7</v>
      </c>
      <c r="I1469" s="81">
        <f t="shared" si="118"/>
        <v>557.07379075790004</v>
      </c>
      <c r="J1469" s="82">
        <v>109.7</v>
      </c>
      <c r="K1469" s="81">
        <f t="shared" si="119"/>
        <v>612.22409604293216</v>
      </c>
      <c r="L1469" s="82">
        <v>109.9</v>
      </c>
    </row>
    <row r="1470" spans="1:12" ht="36" customHeight="1">
      <c r="A1470" s="79" t="s">
        <v>733</v>
      </c>
      <c r="B1470" s="74" t="s">
        <v>1663</v>
      </c>
      <c r="C1470" s="80">
        <v>481.7</v>
      </c>
      <c r="D1470" s="80">
        <v>92.2</v>
      </c>
      <c r="E1470" s="81">
        <f t="shared" si="116"/>
        <v>599.7165</v>
      </c>
      <c r="F1470" s="81">
        <v>124.5</v>
      </c>
      <c r="G1470" s="81">
        <f t="shared" si="117"/>
        <v>653.09126849999996</v>
      </c>
      <c r="H1470" s="82">
        <v>108.9</v>
      </c>
      <c r="I1470" s="81">
        <f t="shared" si="118"/>
        <v>711.21639139649994</v>
      </c>
      <c r="J1470" s="82">
        <v>108.9</v>
      </c>
      <c r="K1470" s="81">
        <f t="shared" si="119"/>
        <v>780.20438136196037</v>
      </c>
      <c r="L1470" s="82">
        <v>109.7</v>
      </c>
    </row>
    <row r="1471" spans="1:12" ht="36" customHeight="1">
      <c r="A1471" s="79" t="s">
        <v>735</v>
      </c>
      <c r="B1471" s="74" t="s">
        <v>1663</v>
      </c>
      <c r="C1471" s="80">
        <v>42.9</v>
      </c>
      <c r="D1471" s="80">
        <v>145.4</v>
      </c>
      <c r="E1471" s="81">
        <f t="shared" si="116"/>
        <v>52.895699999999998</v>
      </c>
      <c r="F1471" s="81">
        <v>123.3</v>
      </c>
      <c r="G1471" s="81">
        <f t="shared" si="117"/>
        <v>57.444730199999995</v>
      </c>
      <c r="H1471" s="82">
        <v>108.6</v>
      </c>
      <c r="I1471" s="81">
        <f t="shared" si="118"/>
        <v>62.384976997199992</v>
      </c>
      <c r="J1471" s="82">
        <v>108.6</v>
      </c>
      <c r="K1471" s="81">
        <f t="shared" si="119"/>
        <v>67.937239949950794</v>
      </c>
      <c r="L1471" s="82">
        <v>108.9</v>
      </c>
    </row>
    <row r="1472" spans="1:12" ht="36" customHeight="1">
      <c r="A1472" s="79" t="s">
        <v>600</v>
      </c>
      <c r="B1472" s="74" t="s">
        <v>1663</v>
      </c>
      <c r="C1472" s="80">
        <v>317.10000000000002</v>
      </c>
      <c r="D1472" s="80">
        <v>0</v>
      </c>
      <c r="E1472" s="81">
        <f t="shared" si="116"/>
        <v>398.59469999999999</v>
      </c>
      <c r="F1472" s="81">
        <v>125.7</v>
      </c>
      <c r="G1472" s="81">
        <f t="shared" si="117"/>
        <v>436.06260179999998</v>
      </c>
      <c r="H1472" s="82">
        <v>109.4</v>
      </c>
      <c r="I1472" s="81">
        <f t="shared" si="118"/>
        <v>477.05248636919998</v>
      </c>
      <c r="J1472" s="82">
        <v>109.4</v>
      </c>
      <c r="K1472" s="81">
        <f t="shared" si="119"/>
        <v>518.07900019695114</v>
      </c>
      <c r="L1472" s="82">
        <v>108.6</v>
      </c>
    </row>
    <row r="1473" spans="1:12" ht="36" customHeight="1">
      <c r="A1473" s="79" t="s">
        <v>587</v>
      </c>
      <c r="B1473" s="74" t="s">
        <v>1663</v>
      </c>
      <c r="C1473" s="80">
        <v>1689.7</v>
      </c>
      <c r="D1473" s="80">
        <v>330.2</v>
      </c>
      <c r="E1473" s="81">
        <f t="shared" si="116"/>
        <v>2117.1941000000002</v>
      </c>
      <c r="F1473" s="81">
        <v>125.3</v>
      </c>
      <c r="G1473" s="81">
        <f t="shared" si="117"/>
        <v>2328.9135100000003</v>
      </c>
      <c r="H1473" s="82">
        <v>110</v>
      </c>
      <c r="I1473" s="81">
        <f t="shared" si="118"/>
        <v>2561.8048610000005</v>
      </c>
      <c r="J1473" s="82">
        <v>110</v>
      </c>
      <c r="K1473" s="81">
        <f t="shared" si="119"/>
        <v>2802.6145179340006</v>
      </c>
      <c r="L1473" s="82">
        <v>109.4</v>
      </c>
    </row>
    <row r="1474" spans="1:12" ht="36" customHeight="1">
      <c r="A1474" s="79" t="s">
        <v>663</v>
      </c>
      <c r="B1474" s="74" t="s">
        <v>1663</v>
      </c>
      <c r="C1474" s="80">
        <v>88.1</v>
      </c>
      <c r="D1474" s="80">
        <v>0</v>
      </c>
      <c r="E1474" s="81">
        <f t="shared" si="116"/>
        <v>110.74169999999999</v>
      </c>
      <c r="F1474" s="81">
        <v>125.7</v>
      </c>
      <c r="G1474" s="81">
        <f t="shared" si="117"/>
        <v>120.2654862</v>
      </c>
      <c r="H1474" s="82">
        <v>108.6</v>
      </c>
      <c r="I1474" s="81">
        <f t="shared" si="118"/>
        <v>132.89336225099999</v>
      </c>
      <c r="J1474" s="82">
        <v>110.5</v>
      </c>
      <c r="K1474" s="81">
        <f t="shared" si="119"/>
        <v>144.72087149133898</v>
      </c>
      <c r="L1474" s="82">
        <v>108.9</v>
      </c>
    </row>
    <row r="1475" spans="1:12" ht="36" customHeight="1">
      <c r="A1475" s="79" t="s">
        <v>716</v>
      </c>
      <c r="B1475" s="74" t="s">
        <v>1663</v>
      </c>
      <c r="C1475" s="80">
        <v>737.11</v>
      </c>
      <c r="D1475" s="80">
        <v>111.5</v>
      </c>
      <c r="E1475" s="81">
        <f t="shared" si="116"/>
        <v>923.59883000000002</v>
      </c>
      <c r="F1475" s="81">
        <v>125.3</v>
      </c>
      <c r="G1475" s="81">
        <f t="shared" si="117"/>
        <v>1010.4171200200002</v>
      </c>
      <c r="H1475" s="82">
        <v>109.4</v>
      </c>
      <c r="I1475" s="81">
        <f t="shared" si="118"/>
        <v>1111.4588320220003</v>
      </c>
      <c r="J1475" s="82">
        <v>110</v>
      </c>
      <c r="K1475" s="81">
        <f t="shared" si="119"/>
        <v>1207.0442915758922</v>
      </c>
      <c r="L1475" s="82">
        <v>108.6</v>
      </c>
    </row>
    <row r="1476" spans="1:12" ht="36" customHeight="1">
      <c r="A1476" s="79" t="s">
        <v>589</v>
      </c>
      <c r="B1476" s="74" t="s">
        <v>1663</v>
      </c>
      <c r="C1476" s="80">
        <v>414</v>
      </c>
      <c r="D1476" s="80">
        <v>481.4</v>
      </c>
      <c r="E1476" s="81">
        <f t="shared" si="116"/>
        <v>517.5</v>
      </c>
      <c r="F1476" s="81">
        <v>125</v>
      </c>
      <c r="G1476" s="81">
        <f t="shared" si="117"/>
        <v>569.25</v>
      </c>
      <c r="H1476" s="82">
        <v>110</v>
      </c>
      <c r="I1476" s="81">
        <f t="shared" si="118"/>
        <v>629.02125000000001</v>
      </c>
      <c r="J1476" s="82">
        <v>110.5</v>
      </c>
      <c r="K1476" s="81">
        <f t="shared" si="119"/>
        <v>688.1492475</v>
      </c>
      <c r="L1476" s="82">
        <v>109.4</v>
      </c>
    </row>
    <row r="1477" spans="1:12" ht="36" customHeight="1">
      <c r="A1477" s="79" t="s">
        <v>725</v>
      </c>
      <c r="B1477" s="74" t="s">
        <v>1663</v>
      </c>
      <c r="C1477" s="80">
        <v>440</v>
      </c>
      <c r="D1477" s="80">
        <v>79.900000000000006</v>
      </c>
      <c r="E1477" s="81">
        <f t="shared" si="116"/>
        <v>548.24</v>
      </c>
      <c r="F1477" s="81">
        <v>124.6</v>
      </c>
      <c r="G1477" s="81">
        <f t="shared" si="117"/>
        <v>605.80520000000001</v>
      </c>
      <c r="H1477" s="82">
        <v>110.5</v>
      </c>
      <c r="I1477" s="81">
        <f t="shared" si="118"/>
        <v>664.5683044000001</v>
      </c>
      <c r="J1477" s="82">
        <v>109.7</v>
      </c>
      <c r="K1477" s="81">
        <f t="shared" si="119"/>
        <v>731.02513484000008</v>
      </c>
      <c r="L1477" s="82">
        <v>110</v>
      </c>
    </row>
    <row r="1478" spans="1:12" ht="36" customHeight="1">
      <c r="A1478" s="79" t="s">
        <v>738</v>
      </c>
      <c r="B1478" s="74" t="s">
        <v>1663</v>
      </c>
      <c r="C1478" s="80">
        <v>370.6</v>
      </c>
      <c r="D1478" s="80">
        <v>87.1</v>
      </c>
      <c r="E1478" s="81">
        <f t="shared" si="116"/>
        <v>457.69100000000003</v>
      </c>
      <c r="F1478" s="81">
        <v>123.5</v>
      </c>
      <c r="G1478" s="81">
        <f t="shared" si="117"/>
        <v>502.08702700000003</v>
      </c>
      <c r="H1478" s="82">
        <v>109.7</v>
      </c>
      <c r="I1478" s="81">
        <f t="shared" si="118"/>
        <v>546.77277240300009</v>
      </c>
      <c r="J1478" s="82">
        <v>108.9</v>
      </c>
      <c r="K1478" s="81">
        <f t="shared" si="119"/>
        <v>604.1839135053151</v>
      </c>
      <c r="L1478" s="82">
        <v>110.5</v>
      </c>
    </row>
    <row r="1479" spans="1:12" ht="36" customHeight="1">
      <c r="A1479" s="79" t="s">
        <v>697</v>
      </c>
      <c r="B1479" s="74" t="s">
        <v>1663</v>
      </c>
      <c r="C1479" s="80">
        <v>400.5</v>
      </c>
      <c r="D1479" s="80">
        <v>118.3</v>
      </c>
      <c r="E1479" s="81">
        <f t="shared" si="116"/>
        <v>490.61250000000001</v>
      </c>
      <c r="F1479" s="81">
        <v>122.5</v>
      </c>
      <c r="G1479" s="81">
        <f t="shared" si="117"/>
        <v>534.27701250000007</v>
      </c>
      <c r="H1479" s="82">
        <v>108.9</v>
      </c>
      <c r="I1479" s="81">
        <f t="shared" si="118"/>
        <v>580.22483557500004</v>
      </c>
      <c r="J1479" s="82">
        <v>108.6</v>
      </c>
      <c r="K1479" s="81">
        <f t="shared" si="119"/>
        <v>636.50664462577504</v>
      </c>
      <c r="L1479" s="82">
        <v>109.7</v>
      </c>
    </row>
    <row r="1480" spans="1:12" ht="36" customHeight="1">
      <c r="A1480" s="79" t="s">
        <v>581</v>
      </c>
      <c r="B1480" s="74" t="s">
        <v>1663</v>
      </c>
      <c r="C1480" s="80">
        <v>437.8</v>
      </c>
      <c r="D1480" s="80">
        <v>169.1</v>
      </c>
      <c r="E1480" s="81">
        <f t="shared" si="116"/>
        <v>547.25</v>
      </c>
      <c r="F1480" s="81">
        <v>125</v>
      </c>
      <c r="G1480" s="81">
        <f t="shared" si="117"/>
        <v>594.31349999999998</v>
      </c>
      <c r="H1480" s="82">
        <v>108.6</v>
      </c>
      <c r="I1480" s="81">
        <f t="shared" si="118"/>
        <v>656.71641749999992</v>
      </c>
      <c r="J1480" s="82">
        <v>110.5</v>
      </c>
      <c r="K1480" s="81">
        <f t="shared" si="119"/>
        <v>713.19402940499992</v>
      </c>
      <c r="L1480" s="82">
        <v>108.6</v>
      </c>
    </row>
    <row r="1481" spans="1:12" ht="36" customHeight="1">
      <c r="A1481" s="79" t="s">
        <v>715</v>
      </c>
      <c r="B1481" s="74" t="s">
        <v>1663</v>
      </c>
      <c r="C1481" s="80">
        <v>504.3</v>
      </c>
      <c r="D1481" s="80">
        <v>65.2</v>
      </c>
      <c r="E1481" s="81">
        <f t="shared" si="116"/>
        <v>628.3578</v>
      </c>
      <c r="F1481" s="81">
        <v>124.6</v>
      </c>
      <c r="G1481" s="81">
        <f t="shared" si="117"/>
        <v>687.42343319999998</v>
      </c>
      <c r="H1481" s="82">
        <v>109.4</v>
      </c>
      <c r="I1481" s="81">
        <f t="shared" si="118"/>
        <v>754.10350622040005</v>
      </c>
      <c r="J1481" s="82">
        <v>109.7</v>
      </c>
      <c r="K1481" s="81">
        <f t="shared" si="119"/>
        <v>824.98923580511769</v>
      </c>
      <c r="L1481" s="82">
        <v>109.4</v>
      </c>
    </row>
    <row r="1482" spans="1:12" ht="36" customHeight="1">
      <c r="A1482" s="79" t="s">
        <v>726</v>
      </c>
      <c r="B1482" s="74" t="s">
        <v>1663</v>
      </c>
      <c r="C1482" s="80">
        <v>1223</v>
      </c>
      <c r="D1482" s="80">
        <v>87.1</v>
      </c>
      <c r="E1482" s="81">
        <f t="shared" si="116"/>
        <v>1510.405</v>
      </c>
      <c r="F1482" s="81">
        <v>123.5</v>
      </c>
      <c r="G1482" s="81">
        <f t="shared" si="117"/>
        <v>1661.4454999999998</v>
      </c>
      <c r="H1482" s="82">
        <v>110</v>
      </c>
      <c r="I1482" s="81">
        <f t="shared" si="118"/>
        <v>1827.5900499999998</v>
      </c>
      <c r="J1482" s="82">
        <v>110</v>
      </c>
      <c r="K1482" s="81">
        <f t="shared" si="119"/>
        <v>1981.1076141999999</v>
      </c>
      <c r="L1482" s="82">
        <v>108.4</v>
      </c>
    </row>
    <row r="1483" spans="1:12" ht="36" customHeight="1">
      <c r="A1483" s="79" t="s">
        <v>704</v>
      </c>
      <c r="B1483" s="74" t="s">
        <v>1663</v>
      </c>
      <c r="C1483" s="80">
        <v>519</v>
      </c>
      <c r="D1483" s="80">
        <v>117.2</v>
      </c>
      <c r="E1483" s="81">
        <f t="shared" si="116"/>
        <v>635.77499999999998</v>
      </c>
      <c r="F1483" s="81">
        <v>122.5</v>
      </c>
      <c r="G1483" s="81">
        <f t="shared" si="117"/>
        <v>702.53137500000003</v>
      </c>
      <c r="H1483" s="82">
        <v>110.5</v>
      </c>
      <c r="I1483" s="81">
        <f t="shared" si="118"/>
        <v>776.29716937500007</v>
      </c>
      <c r="J1483" s="82">
        <v>110.5</v>
      </c>
      <c r="K1483" s="81">
        <f t="shared" si="119"/>
        <v>842.28242877187517</v>
      </c>
      <c r="L1483" s="82">
        <v>108.5</v>
      </c>
    </row>
    <row r="1484" spans="1:12" ht="36" customHeight="1">
      <c r="A1484" s="79" t="s">
        <v>578</v>
      </c>
      <c r="B1484" s="74" t="s">
        <v>1663</v>
      </c>
      <c r="C1484" s="80">
        <v>778.9</v>
      </c>
      <c r="D1484" s="80">
        <v>155.5</v>
      </c>
      <c r="E1484" s="81">
        <f t="shared" ref="E1484:E1547" si="120">C1484*F1484/100</f>
        <v>982.1928999999999</v>
      </c>
      <c r="F1484" s="81">
        <v>126.1</v>
      </c>
      <c r="G1484" s="81">
        <f t="shared" ref="G1484:G1547" si="121">E1484*H1484/100</f>
        <v>1077.4656112999999</v>
      </c>
      <c r="H1484" s="82">
        <v>109.7</v>
      </c>
      <c r="I1484" s="81">
        <f t="shared" ref="I1484:I1547" si="122">G1484*J1484/100</f>
        <v>1181.9797755960999</v>
      </c>
      <c r="J1484" s="82">
        <v>109.7</v>
      </c>
      <c r="K1484" s="81">
        <f t="shared" ref="K1484:K1547" si="123">I1484*L1484/100</f>
        <v>1298.9957733801139</v>
      </c>
      <c r="L1484" s="82">
        <v>109.9</v>
      </c>
    </row>
    <row r="1485" spans="1:12" ht="36" customHeight="1">
      <c r="A1485" s="79" t="s">
        <v>673</v>
      </c>
      <c r="B1485" s="74" t="s">
        <v>1663</v>
      </c>
      <c r="C1485" s="80">
        <v>43.6</v>
      </c>
      <c r="D1485" s="80">
        <v>40.700000000000003</v>
      </c>
      <c r="E1485" s="81">
        <f t="shared" si="120"/>
        <v>54.281999999999996</v>
      </c>
      <c r="F1485" s="81">
        <v>124.5</v>
      </c>
      <c r="G1485" s="81">
        <f t="shared" si="121"/>
        <v>59.113098000000001</v>
      </c>
      <c r="H1485" s="82">
        <v>108.9</v>
      </c>
      <c r="I1485" s="81">
        <f t="shared" si="122"/>
        <v>64.374163722000006</v>
      </c>
      <c r="J1485" s="82">
        <v>108.9</v>
      </c>
      <c r="K1485" s="81">
        <f t="shared" si="123"/>
        <v>70.618457603034017</v>
      </c>
      <c r="L1485" s="82">
        <v>109.7</v>
      </c>
    </row>
    <row r="1486" spans="1:12" ht="36" customHeight="1">
      <c r="A1486" s="79" t="s">
        <v>708</v>
      </c>
      <c r="B1486" s="74" t="s">
        <v>1663</v>
      </c>
      <c r="C1486" s="80">
        <v>394.8</v>
      </c>
      <c r="D1486" s="80">
        <v>79.400000000000006</v>
      </c>
      <c r="E1486" s="81">
        <f t="shared" si="120"/>
        <v>496.2636</v>
      </c>
      <c r="F1486" s="81">
        <v>125.7</v>
      </c>
      <c r="G1486" s="81">
        <f t="shared" si="121"/>
        <v>542.91237839999997</v>
      </c>
      <c r="H1486" s="82">
        <v>109.4</v>
      </c>
      <c r="I1486" s="81">
        <f t="shared" si="122"/>
        <v>593.94614196960003</v>
      </c>
      <c r="J1486" s="82">
        <v>109.4</v>
      </c>
      <c r="K1486" s="81">
        <f t="shared" si="123"/>
        <v>645.02551017898554</v>
      </c>
      <c r="L1486" s="82">
        <v>108.6</v>
      </c>
    </row>
    <row r="1487" spans="1:12" ht="36" customHeight="1">
      <c r="A1487" s="79" t="s">
        <v>674</v>
      </c>
      <c r="B1487" s="74" t="s">
        <v>1663</v>
      </c>
      <c r="C1487" s="80">
        <v>782.4</v>
      </c>
      <c r="D1487" s="80">
        <v>99</v>
      </c>
      <c r="E1487" s="81">
        <f t="shared" si="120"/>
        <v>983.47679999999991</v>
      </c>
      <c r="F1487" s="81">
        <v>125.7</v>
      </c>
      <c r="G1487" s="81">
        <f t="shared" si="121"/>
        <v>1068.0558047999998</v>
      </c>
      <c r="H1487" s="82">
        <v>108.6</v>
      </c>
      <c r="I1487" s="81">
        <f t="shared" si="122"/>
        <v>1180.2016643039997</v>
      </c>
      <c r="J1487" s="82">
        <v>110.5</v>
      </c>
      <c r="K1487" s="81">
        <f t="shared" si="123"/>
        <v>1285.2396124270556</v>
      </c>
      <c r="L1487" s="82">
        <v>108.9</v>
      </c>
    </row>
    <row r="1488" spans="1:12" ht="36" customHeight="1">
      <c r="A1488" s="79" t="s">
        <v>574</v>
      </c>
      <c r="B1488" s="74" t="s">
        <v>1663</v>
      </c>
      <c r="C1488" s="80">
        <v>1085.55</v>
      </c>
      <c r="D1488" s="80">
        <v>115.6</v>
      </c>
      <c r="E1488" s="81">
        <f t="shared" si="120"/>
        <v>1356.9375</v>
      </c>
      <c r="F1488" s="81">
        <v>125</v>
      </c>
      <c r="G1488" s="81">
        <f t="shared" si="121"/>
        <v>1492.6312499999999</v>
      </c>
      <c r="H1488" s="82">
        <v>110</v>
      </c>
      <c r="I1488" s="81">
        <f t="shared" si="122"/>
        <v>1649.35753125</v>
      </c>
      <c r="J1488" s="82">
        <v>110.5</v>
      </c>
      <c r="K1488" s="81">
        <f t="shared" si="123"/>
        <v>1804.3971391875</v>
      </c>
      <c r="L1488" s="82">
        <v>109.4</v>
      </c>
    </row>
    <row r="1489" spans="1:12" ht="36" customHeight="1">
      <c r="A1489" s="79" t="s">
        <v>734</v>
      </c>
      <c r="B1489" s="74" t="s">
        <v>1663</v>
      </c>
      <c r="C1489" s="80">
        <v>10</v>
      </c>
      <c r="D1489" s="80">
        <v>0</v>
      </c>
      <c r="E1489" s="81">
        <f t="shared" si="120"/>
        <v>12.46</v>
      </c>
      <c r="F1489" s="81">
        <v>124.6</v>
      </c>
      <c r="G1489" s="81">
        <f t="shared" si="121"/>
        <v>13.768300000000002</v>
      </c>
      <c r="H1489" s="82">
        <v>110.5</v>
      </c>
      <c r="I1489" s="81">
        <f t="shared" si="122"/>
        <v>15.103825100000002</v>
      </c>
      <c r="J1489" s="82">
        <v>109.7</v>
      </c>
      <c r="K1489" s="81">
        <f t="shared" si="123"/>
        <v>16.614207610000001</v>
      </c>
      <c r="L1489" s="82">
        <v>110</v>
      </c>
    </row>
    <row r="1490" spans="1:12" ht="36" customHeight="1">
      <c r="A1490" s="79" t="s">
        <v>66</v>
      </c>
      <c r="B1490" s="74" t="s">
        <v>1663</v>
      </c>
      <c r="C1490" s="80">
        <v>263.89999999999998</v>
      </c>
      <c r="D1490" s="80">
        <v>369.6</v>
      </c>
      <c r="E1490" s="81">
        <f t="shared" si="120"/>
        <v>325.91649999999998</v>
      </c>
      <c r="F1490" s="81">
        <v>123.5</v>
      </c>
      <c r="G1490" s="81">
        <f t="shared" si="121"/>
        <v>357.53040049999998</v>
      </c>
      <c r="H1490" s="82">
        <v>109.7</v>
      </c>
      <c r="I1490" s="81">
        <f t="shared" si="122"/>
        <v>389.35060614449998</v>
      </c>
      <c r="J1490" s="82">
        <v>108.9</v>
      </c>
      <c r="K1490" s="81">
        <f t="shared" si="123"/>
        <v>430.23241978967252</v>
      </c>
      <c r="L1490" s="82">
        <v>110.5</v>
      </c>
    </row>
    <row r="1491" spans="1:12" ht="36" customHeight="1">
      <c r="A1491" s="79" t="s">
        <v>579</v>
      </c>
      <c r="B1491" s="74" t="s">
        <v>1663</v>
      </c>
      <c r="C1491" s="80">
        <v>3604</v>
      </c>
      <c r="D1491" s="80">
        <v>300.3</v>
      </c>
      <c r="E1491" s="81">
        <f t="shared" si="120"/>
        <v>4414.8999999999996</v>
      </c>
      <c r="F1491" s="81">
        <v>122.5</v>
      </c>
      <c r="G1491" s="81">
        <f t="shared" si="121"/>
        <v>4807.8261000000002</v>
      </c>
      <c r="H1491" s="82">
        <v>108.9</v>
      </c>
      <c r="I1491" s="81">
        <f t="shared" si="122"/>
        <v>5221.2991445999996</v>
      </c>
      <c r="J1491" s="82">
        <v>108.6</v>
      </c>
      <c r="K1491" s="81">
        <f t="shared" si="123"/>
        <v>5727.7651616261992</v>
      </c>
      <c r="L1491" s="82">
        <v>109.7</v>
      </c>
    </row>
    <row r="1492" spans="1:12" ht="36" customHeight="1">
      <c r="A1492" s="79" t="s">
        <v>711</v>
      </c>
      <c r="B1492" s="74" t="s">
        <v>1663</v>
      </c>
      <c r="C1492" s="80">
        <v>810</v>
      </c>
      <c r="D1492" s="80">
        <v>86.7</v>
      </c>
      <c r="E1492" s="81">
        <f t="shared" si="120"/>
        <v>1021.41</v>
      </c>
      <c r="F1492" s="81">
        <v>126.1</v>
      </c>
      <c r="G1492" s="81">
        <f t="shared" si="121"/>
        <v>1109.25126</v>
      </c>
      <c r="H1492" s="82">
        <v>108.6</v>
      </c>
      <c r="I1492" s="81">
        <f t="shared" si="122"/>
        <v>1213.5208784400002</v>
      </c>
      <c r="J1492" s="82">
        <v>109.4</v>
      </c>
      <c r="K1492" s="81">
        <f t="shared" si="123"/>
        <v>1321.5242366211603</v>
      </c>
      <c r="L1492" s="82">
        <v>108.9</v>
      </c>
    </row>
    <row r="1493" spans="1:12" ht="36" customHeight="1">
      <c r="A1493" s="79" t="s">
        <v>633</v>
      </c>
      <c r="B1493" s="74" t="s">
        <v>1663</v>
      </c>
      <c r="C1493" s="80">
        <v>532</v>
      </c>
      <c r="D1493" s="80">
        <v>0</v>
      </c>
      <c r="E1493" s="81">
        <f t="shared" si="120"/>
        <v>665</v>
      </c>
      <c r="F1493" s="81">
        <v>125</v>
      </c>
      <c r="G1493" s="81">
        <f t="shared" si="121"/>
        <v>722.19</v>
      </c>
      <c r="H1493" s="82">
        <v>108.6</v>
      </c>
      <c r="I1493" s="81">
        <f t="shared" si="122"/>
        <v>798.01995000000011</v>
      </c>
      <c r="J1493" s="82">
        <v>110.5</v>
      </c>
      <c r="K1493" s="81">
        <f t="shared" si="123"/>
        <v>866.64966570000001</v>
      </c>
      <c r="L1493" s="82">
        <v>108.6</v>
      </c>
    </row>
    <row r="1494" spans="1:12" ht="36" customHeight="1">
      <c r="A1494" s="79" t="s">
        <v>721</v>
      </c>
      <c r="B1494" s="74" t="s">
        <v>1663</v>
      </c>
      <c r="C1494" s="80">
        <v>65.59</v>
      </c>
      <c r="D1494" s="80">
        <v>71.900000000000006</v>
      </c>
      <c r="E1494" s="81">
        <f t="shared" si="120"/>
        <v>81.725139999999996</v>
      </c>
      <c r="F1494" s="81">
        <v>124.6</v>
      </c>
      <c r="G1494" s="81">
        <f t="shared" si="121"/>
        <v>89.407303159999998</v>
      </c>
      <c r="H1494" s="82">
        <v>109.4</v>
      </c>
      <c r="I1494" s="81">
        <f t="shared" si="122"/>
        <v>98.079811566520007</v>
      </c>
      <c r="J1494" s="82">
        <v>109.7</v>
      </c>
      <c r="K1494" s="81">
        <f t="shared" si="123"/>
        <v>107.29931385377289</v>
      </c>
      <c r="L1494" s="82">
        <v>109.4</v>
      </c>
    </row>
    <row r="1495" spans="1:12" ht="36" customHeight="1">
      <c r="A1495" s="79" t="s">
        <v>1353</v>
      </c>
      <c r="B1495" s="74" t="s">
        <v>1663</v>
      </c>
      <c r="C1495" s="80">
        <v>63</v>
      </c>
      <c r="D1495" s="80">
        <v>7.2</v>
      </c>
      <c r="E1495" s="81">
        <f t="shared" si="120"/>
        <v>77.805000000000007</v>
      </c>
      <c r="F1495" s="81">
        <v>123.5</v>
      </c>
      <c r="G1495" s="81">
        <f t="shared" si="121"/>
        <v>85.58550000000001</v>
      </c>
      <c r="H1495" s="82">
        <v>110</v>
      </c>
      <c r="I1495" s="81">
        <f t="shared" si="122"/>
        <v>94.144050000000007</v>
      </c>
      <c r="J1495" s="82">
        <v>110</v>
      </c>
      <c r="K1495" s="81">
        <f t="shared" si="123"/>
        <v>102.05215020000001</v>
      </c>
      <c r="L1495" s="82">
        <v>108.4</v>
      </c>
    </row>
    <row r="1496" spans="1:12" ht="36" customHeight="1">
      <c r="A1496" s="79" t="s">
        <v>686</v>
      </c>
      <c r="B1496" s="74" t="s">
        <v>1663</v>
      </c>
      <c r="C1496" s="80">
        <v>922.2</v>
      </c>
      <c r="D1496" s="80">
        <v>116.5</v>
      </c>
      <c r="E1496" s="81">
        <f t="shared" si="120"/>
        <v>1129.6949999999999</v>
      </c>
      <c r="F1496" s="81">
        <v>122.5</v>
      </c>
      <c r="G1496" s="81">
        <f t="shared" si="121"/>
        <v>1248.3129749999998</v>
      </c>
      <c r="H1496" s="82">
        <v>110.5</v>
      </c>
      <c r="I1496" s="81">
        <f t="shared" si="122"/>
        <v>1379.3858373749999</v>
      </c>
      <c r="J1496" s="82">
        <v>110.5</v>
      </c>
      <c r="K1496" s="81">
        <f t="shared" si="123"/>
        <v>1496.6336335518749</v>
      </c>
      <c r="L1496" s="82">
        <v>108.5</v>
      </c>
    </row>
    <row r="1497" spans="1:12" ht="36" customHeight="1">
      <c r="A1497" s="79" t="s">
        <v>688</v>
      </c>
      <c r="B1497" s="74" t="s">
        <v>1663</v>
      </c>
      <c r="C1497" s="80">
        <v>1.5</v>
      </c>
      <c r="D1497" s="80">
        <v>1.3</v>
      </c>
      <c r="E1497" s="81">
        <f t="shared" si="120"/>
        <v>1.8914999999999997</v>
      </c>
      <c r="F1497" s="81">
        <v>126.1</v>
      </c>
      <c r="G1497" s="81">
        <f t="shared" si="121"/>
        <v>2.0749754999999999</v>
      </c>
      <c r="H1497" s="82">
        <v>109.7</v>
      </c>
      <c r="I1497" s="81">
        <f t="shared" si="122"/>
        <v>2.2762481234999998</v>
      </c>
      <c r="J1497" s="82">
        <v>109.7</v>
      </c>
      <c r="K1497" s="81">
        <f t="shared" si="123"/>
        <v>2.5015966877264999</v>
      </c>
      <c r="L1497" s="82">
        <v>109.9</v>
      </c>
    </row>
    <row r="1498" spans="1:12" ht="36" customHeight="1">
      <c r="A1498" s="79" t="s">
        <v>694</v>
      </c>
      <c r="B1498" s="74" t="s">
        <v>1663</v>
      </c>
      <c r="C1498" s="80">
        <v>1210</v>
      </c>
      <c r="D1498" s="80">
        <v>40.799999999999997</v>
      </c>
      <c r="E1498" s="81">
        <f t="shared" si="120"/>
        <v>1506.45</v>
      </c>
      <c r="F1498" s="81">
        <v>124.5</v>
      </c>
      <c r="G1498" s="81">
        <f t="shared" si="121"/>
        <v>1640.5240500000002</v>
      </c>
      <c r="H1498" s="82">
        <v>108.9</v>
      </c>
      <c r="I1498" s="81">
        <f t="shared" si="122"/>
        <v>1786.5306904500003</v>
      </c>
      <c r="J1498" s="82">
        <v>108.9</v>
      </c>
      <c r="K1498" s="81">
        <f t="shared" si="123"/>
        <v>1959.8241674236506</v>
      </c>
      <c r="L1498" s="82">
        <v>109.7</v>
      </c>
    </row>
    <row r="1499" spans="1:12" ht="36" customHeight="1">
      <c r="A1499" s="79" t="s">
        <v>586</v>
      </c>
      <c r="B1499" s="74" t="s">
        <v>1663</v>
      </c>
      <c r="C1499" s="80">
        <v>301.8</v>
      </c>
      <c r="D1499" s="80">
        <v>82.5</v>
      </c>
      <c r="E1499" s="81">
        <f t="shared" si="120"/>
        <v>372.11940000000004</v>
      </c>
      <c r="F1499" s="81">
        <v>123.3</v>
      </c>
      <c r="G1499" s="81">
        <f t="shared" si="121"/>
        <v>404.12166840000003</v>
      </c>
      <c r="H1499" s="82">
        <v>108.6</v>
      </c>
      <c r="I1499" s="81">
        <f t="shared" si="122"/>
        <v>438.87613188239999</v>
      </c>
      <c r="J1499" s="82">
        <v>108.6</v>
      </c>
      <c r="K1499" s="81">
        <f t="shared" si="123"/>
        <v>477.93610761993364</v>
      </c>
      <c r="L1499" s="82">
        <v>108.9</v>
      </c>
    </row>
    <row r="1500" spans="1:12" ht="36" customHeight="1">
      <c r="A1500" s="79" t="s">
        <v>573</v>
      </c>
      <c r="B1500" s="74" t="s">
        <v>1663</v>
      </c>
      <c r="C1500" s="80">
        <v>287.8</v>
      </c>
      <c r="D1500" s="80">
        <v>120</v>
      </c>
      <c r="E1500" s="81">
        <f t="shared" si="120"/>
        <v>361.76459999999997</v>
      </c>
      <c r="F1500" s="81">
        <v>125.7</v>
      </c>
      <c r="G1500" s="81">
        <f t="shared" si="121"/>
        <v>395.77047240000002</v>
      </c>
      <c r="H1500" s="82">
        <v>109.4</v>
      </c>
      <c r="I1500" s="81">
        <f t="shared" si="122"/>
        <v>432.97289680560004</v>
      </c>
      <c r="J1500" s="82">
        <v>109.4</v>
      </c>
      <c r="K1500" s="81">
        <f t="shared" si="123"/>
        <v>470.2085659308816</v>
      </c>
      <c r="L1500" s="82">
        <v>108.6</v>
      </c>
    </row>
    <row r="1501" spans="1:12" ht="36" customHeight="1">
      <c r="A1501" s="79" t="s">
        <v>696</v>
      </c>
      <c r="B1501" s="74" t="s">
        <v>1663</v>
      </c>
      <c r="C1501" s="80">
        <v>626.89</v>
      </c>
      <c r="D1501" s="80">
        <v>0</v>
      </c>
      <c r="E1501" s="81">
        <f t="shared" si="120"/>
        <v>785.49316999999996</v>
      </c>
      <c r="F1501" s="81">
        <v>125.3</v>
      </c>
      <c r="G1501" s="81">
        <f t="shared" si="121"/>
        <v>864.04248699999994</v>
      </c>
      <c r="H1501" s="82">
        <v>110</v>
      </c>
      <c r="I1501" s="81">
        <f t="shared" si="122"/>
        <v>950.44673569999998</v>
      </c>
      <c r="J1501" s="82">
        <v>110</v>
      </c>
      <c r="K1501" s="81">
        <f t="shared" si="123"/>
        <v>1039.7887288557999</v>
      </c>
      <c r="L1501" s="82">
        <v>109.4</v>
      </c>
    </row>
    <row r="1502" spans="1:12" ht="36" customHeight="1">
      <c r="A1502" s="79" t="s">
        <v>705</v>
      </c>
      <c r="B1502" s="74" t="s">
        <v>1663</v>
      </c>
      <c r="C1502" s="80">
        <v>5252.5</v>
      </c>
      <c r="D1502" s="80">
        <v>108</v>
      </c>
      <c r="E1502" s="81">
        <f t="shared" si="120"/>
        <v>6602.3924999999999</v>
      </c>
      <c r="F1502" s="81">
        <v>125.7</v>
      </c>
      <c r="G1502" s="81">
        <f t="shared" si="121"/>
        <v>7170.1982549999993</v>
      </c>
      <c r="H1502" s="82">
        <v>108.6</v>
      </c>
      <c r="I1502" s="81">
        <f t="shared" si="122"/>
        <v>7923.0690717749994</v>
      </c>
      <c r="J1502" s="82">
        <v>110.5</v>
      </c>
      <c r="K1502" s="81">
        <f t="shared" si="123"/>
        <v>8628.2222191629753</v>
      </c>
      <c r="L1502" s="82">
        <v>108.9</v>
      </c>
    </row>
    <row r="1503" spans="1:12" ht="36" customHeight="1">
      <c r="A1503" s="79" t="s">
        <v>722</v>
      </c>
      <c r="B1503" s="74" t="s">
        <v>1663</v>
      </c>
      <c r="C1503" s="80">
        <v>0</v>
      </c>
      <c r="D1503" s="80">
        <v>0</v>
      </c>
      <c r="E1503" s="81">
        <f t="shared" si="120"/>
        <v>0</v>
      </c>
      <c r="F1503" s="81">
        <v>125.3</v>
      </c>
      <c r="G1503" s="81">
        <f t="shared" si="121"/>
        <v>0</v>
      </c>
      <c r="H1503" s="82">
        <v>109.4</v>
      </c>
      <c r="I1503" s="81">
        <f t="shared" si="122"/>
        <v>0</v>
      </c>
      <c r="J1503" s="82">
        <v>110</v>
      </c>
      <c r="K1503" s="81">
        <f t="shared" si="123"/>
        <v>0</v>
      </c>
      <c r="L1503" s="82">
        <v>108.6</v>
      </c>
    </row>
    <row r="1504" spans="1:12" ht="36" customHeight="1">
      <c r="A1504" s="79" t="s">
        <v>584</v>
      </c>
      <c r="B1504" s="74" t="s">
        <v>1663</v>
      </c>
      <c r="C1504" s="80">
        <v>240.95</v>
      </c>
      <c r="D1504" s="80">
        <v>66.8</v>
      </c>
      <c r="E1504" s="81">
        <f t="shared" si="120"/>
        <v>301.1875</v>
      </c>
      <c r="F1504" s="81">
        <v>125</v>
      </c>
      <c r="G1504" s="81">
        <f t="shared" si="121"/>
        <v>331.30624999999998</v>
      </c>
      <c r="H1504" s="82">
        <v>110</v>
      </c>
      <c r="I1504" s="81">
        <f t="shared" si="122"/>
        <v>366.09340624999999</v>
      </c>
      <c r="J1504" s="82">
        <v>110.5</v>
      </c>
      <c r="K1504" s="81">
        <f t="shared" si="123"/>
        <v>400.50618643749999</v>
      </c>
      <c r="L1504" s="82">
        <v>109.4</v>
      </c>
    </row>
    <row r="1505" spans="1:12" ht="36" customHeight="1">
      <c r="A1505" s="79" t="s">
        <v>683</v>
      </c>
      <c r="B1505" s="74" t="s">
        <v>1663</v>
      </c>
      <c r="C1505" s="80">
        <v>129.80000000000001</v>
      </c>
      <c r="D1505" s="80">
        <v>0</v>
      </c>
      <c r="E1505" s="81">
        <f t="shared" si="120"/>
        <v>161.73079999999999</v>
      </c>
      <c r="F1505" s="81">
        <v>124.6</v>
      </c>
      <c r="G1505" s="81">
        <f t="shared" si="121"/>
        <v>178.71253399999998</v>
      </c>
      <c r="H1505" s="82">
        <v>110.5</v>
      </c>
      <c r="I1505" s="81">
        <f t="shared" si="122"/>
        <v>196.04764979799998</v>
      </c>
      <c r="J1505" s="82">
        <v>109.7</v>
      </c>
      <c r="K1505" s="81">
        <f t="shared" si="123"/>
        <v>215.65241477779998</v>
      </c>
      <c r="L1505" s="82">
        <v>110</v>
      </c>
    </row>
    <row r="1506" spans="1:12" ht="36" customHeight="1">
      <c r="A1506" s="79" t="s">
        <v>695</v>
      </c>
      <c r="B1506" s="74" t="s">
        <v>1663</v>
      </c>
      <c r="C1506" s="80">
        <v>4409.55</v>
      </c>
      <c r="D1506" s="80">
        <v>79.8</v>
      </c>
      <c r="E1506" s="81">
        <f t="shared" si="120"/>
        <v>5445.7942500000008</v>
      </c>
      <c r="F1506" s="81">
        <v>123.5</v>
      </c>
      <c r="G1506" s="81">
        <f t="shared" si="121"/>
        <v>5974.0362922500017</v>
      </c>
      <c r="H1506" s="82">
        <v>109.7</v>
      </c>
      <c r="I1506" s="81">
        <f t="shared" si="122"/>
        <v>6505.7255222602525</v>
      </c>
      <c r="J1506" s="82">
        <v>108.9</v>
      </c>
      <c r="K1506" s="81">
        <f t="shared" si="123"/>
        <v>7188.8267020975791</v>
      </c>
      <c r="L1506" s="82">
        <v>110.5</v>
      </c>
    </row>
    <row r="1507" spans="1:12" ht="36" customHeight="1">
      <c r="A1507" s="79" t="s">
        <v>689</v>
      </c>
      <c r="B1507" s="74" t="s">
        <v>1663</v>
      </c>
      <c r="C1507" s="80">
        <v>179.44</v>
      </c>
      <c r="D1507" s="80">
        <v>70.900000000000006</v>
      </c>
      <c r="E1507" s="81">
        <f t="shared" si="120"/>
        <v>219.81400000000002</v>
      </c>
      <c r="F1507" s="81">
        <v>122.5</v>
      </c>
      <c r="G1507" s="81">
        <f t="shared" si="121"/>
        <v>239.37744600000002</v>
      </c>
      <c r="H1507" s="82">
        <v>108.9</v>
      </c>
      <c r="I1507" s="81">
        <f t="shared" si="122"/>
        <v>259.963906356</v>
      </c>
      <c r="J1507" s="82">
        <v>108.6</v>
      </c>
      <c r="K1507" s="81">
        <f t="shared" si="123"/>
        <v>285.18040527253203</v>
      </c>
      <c r="L1507" s="82">
        <v>109.7</v>
      </c>
    </row>
    <row r="1508" spans="1:12" ht="36" customHeight="1">
      <c r="A1508" s="79" t="s">
        <v>698</v>
      </c>
      <c r="B1508" s="74" t="s">
        <v>1663</v>
      </c>
      <c r="C1508" s="80">
        <v>179.6</v>
      </c>
      <c r="D1508" s="80">
        <v>0</v>
      </c>
      <c r="E1508" s="81">
        <f t="shared" si="120"/>
        <v>226.47559999999999</v>
      </c>
      <c r="F1508" s="81">
        <v>126.1</v>
      </c>
      <c r="G1508" s="81">
        <f t="shared" si="121"/>
        <v>245.95250159999995</v>
      </c>
      <c r="H1508" s="82">
        <v>108.6</v>
      </c>
      <c r="I1508" s="81">
        <f t="shared" si="122"/>
        <v>269.07203675039995</v>
      </c>
      <c r="J1508" s="82">
        <v>109.4</v>
      </c>
      <c r="K1508" s="81">
        <f t="shared" si="123"/>
        <v>293.01944802118555</v>
      </c>
      <c r="L1508" s="82">
        <v>108.9</v>
      </c>
    </row>
    <row r="1509" spans="1:12" ht="36" customHeight="1">
      <c r="A1509" s="79" t="s">
        <v>1398</v>
      </c>
      <c r="B1509" s="74" t="s">
        <v>1663</v>
      </c>
      <c r="C1509" s="80">
        <v>42.5</v>
      </c>
      <c r="D1509" s="80">
        <v>0</v>
      </c>
      <c r="E1509" s="81">
        <f t="shared" si="120"/>
        <v>53.125</v>
      </c>
      <c r="F1509" s="81">
        <v>125</v>
      </c>
      <c r="G1509" s="81">
        <f t="shared" si="121"/>
        <v>57.693750000000001</v>
      </c>
      <c r="H1509" s="82">
        <v>108.6</v>
      </c>
      <c r="I1509" s="81">
        <f t="shared" si="122"/>
        <v>63.751593750000005</v>
      </c>
      <c r="J1509" s="82">
        <v>110.5</v>
      </c>
      <c r="K1509" s="81">
        <f t="shared" si="123"/>
        <v>69.234230812500002</v>
      </c>
      <c r="L1509" s="82">
        <v>108.6</v>
      </c>
    </row>
    <row r="1510" spans="1:12" ht="36" customHeight="1">
      <c r="A1510" s="79" t="s">
        <v>731</v>
      </c>
      <c r="B1510" s="74" t="s">
        <v>1663</v>
      </c>
      <c r="C1510" s="80">
        <v>547</v>
      </c>
      <c r="D1510" s="80">
        <v>130.19999999999999</v>
      </c>
      <c r="E1510" s="81">
        <f t="shared" si="120"/>
        <v>681.56200000000001</v>
      </c>
      <c r="F1510" s="81">
        <v>124.6</v>
      </c>
      <c r="G1510" s="81">
        <f t="shared" si="121"/>
        <v>745.62882800000011</v>
      </c>
      <c r="H1510" s="82">
        <v>109.4</v>
      </c>
      <c r="I1510" s="81">
        <f t="shared" si="122"/>
        <v>817.95482431600021</v>
      </c>
      <c r="J1510" s="82">
        <v>109.7</v>
      </c>
      <c r="K1510" s="81">
        <f t="shared" si="123"/>
        <v>894.84257780170435</v>
      </c>
      <c r="L1510" s="82">
        <v>109.4</v>
      </c>
    </row>
    <row r="1511" spans="1:12" ht="36" customHeight="1">
      <c r="A1511" s="79" t="s">
        <v>709</v>
      </c>
      <c r="B1511" s="74" t="s">
        <v>1663</v>
      </c>
      <c r="C1511" s="80">
        <v>861.8</v>
      </c>
      <c r="D1511" s="80">
        <v>95.8</v>
      </c>
      <c r="E1511" s="81">
        <f t="shared" si="120"/>
        <v>1064.3229999999999</v>
      </c>
      <c r="F1511" s="81">
        <v>123.5</v>
      </c>
      <c r="G1511" s="81">
        <f t="shared" si="121"/>
        <v>1170.7552999999998</v>
      </c>
      <c r="H1511" s="82">
        <v>110</v>
      </c>
      <c r="I1511" s="81">
        <f t="shared" si="122"/>
        <v>1287.8308299999999</v>
      </c>
      <c r="J1511" s="82">
        <v>110</v>
      </c>
      <c r="K1511" s="81">
        <f t="shared" si="123"/>
        <v>1396.0086197199998</v>
      </c>
      <c r="L1511" s="82">
        <v>108.4</v>
      </c>
    </row>
    <row r="1512" spans="1:12" ht="36" customHeight="1">
      <c r="A1512" s="79" t="s">
        <v>576</v>
      </c>
      <c r="B1512" s="74" t="s">
        <v>1663</v>
      </c>
      <c r="C1512" s="80">
        <v>531.20000000000005</v>
      </c>
      <c r="D1512" s="80">
        <v>0</v>
      </c>
      <c r="E1512" s="81">
        <f t="shared" si="120"/>
        <v>650.72</v>
      </c>
      <c r="F1512" s="81">
        <v>122.5</v>
      </c>
      <c r="G1512" s="81">
        <f t="shared" si="121"/>
        <v>719.04559999999992</v>
      </c>
      <c r="H1512" s="82">
        <v>110.5</v>
      </c>
      <c r="I1512" s="81">
        <f t="shared" si="122"/>
        <v>794.545388</v>
      </c>
      <c r="J1512" s="82">
        <v>110.5</v>
      </c>
      <c r="K1512" s="81">
        <f t="shared" si="123"/>
        <v>862.08174597999994</v>
      </c>
      <c r="L1512" s="82">
        <v>108.5</v>
      </c>
    </row>
    <row r="1513" spans="1:12" ht="36" customHeight="1">
      <c r="A1513" s="79" t="s">
        <v>1453</v>
      </c>
      <c r="B1513" s="74" t="s">
        <v>1663</v>
      </c>
      <c r="C1513" s="80">
        <v>585.33000000000004</v>
      </c>
      <c r="D1513" s="80">
        <v>178.5</v>
      </c>
      <c r="E1513" s="81">
        <f t="shared" si="120"/>
        <v>738.10113000000001</v>
      </c>
      <c r="F1513" s="81">
        <v>126.1</v>
      </c>
      <c r="G1513" s="81">
        <f t="shared" si="121"/>
        <v>809.69693960999996</v>
      </c>
      <c r="H1513" s="82">
        <v>109.7</v>
      </c>
      <c r="I1513" s="81">
        <f t="shared" si="122"/>
        <v>888.23754275216993</v>
      </c>
      <c r="J1513" s="82">
        <v>109.7</v>
      </c>
      <c r="K1513" s="81">
        <f t="shared" si="123"/>
        <v>976.1730594846349</v>
      </c>
      <c r="L1513" s="82">
        <v>109.9</v>
      </c>
    </row>
    <row r="1514" spans="1:12" ht="36" customHeight="1">
      <c r="A1514" s="79" t="s">
        <v>691</v>
      </c>
      <c r="B1514" s="74" t="s">
        <v>1663</v>
      </c>
      <c r="C1514" s="80">
        <v>831</v>
      </c>
      <c r="D1514" s="80">
        <v>107.4</v>
      </c>
      <c r="E1514" s="81">
        <f t="shared" si="120"/>
        <v>1034.595</v>
      </c>
      <c r="F1514" s="81">
        <v>124.5</v>
      </c>
      <c r="G1514" s="81">
        <f t="shared" si="121"/>
        <v>1126.6739550000002</v>
      </c>
      <c r="H1514" s="82">
        <v>108.9</v>
      </c>
      <c r="I1514" s="81">
        <f t="shared" si="122"/>
        <v>1226.9479369950004</v>
      </c>
      <c r="J1514" s="82">
        <v>108.9</v>
      </c>
      <c r="K1514" s="81">
        <f t="shared" si="123"/>
        <v>1345.9618868835155</v>
      </c>
      <c r="L1514" s="82">
        <v>109.7</v>
      </c>
    </row>
    <row r="1515" spans="1:12" ht="36" customHeight="1">
      <c r="A1515" s="79" t="s">
        <v>724</v>
      </c>
      <c r="B1515" s="74" t="s">
        <v>1663</v>
      </c>
      <c r="C1515" s="80">
        <v>984.6</v>
      </c>
      <c r="D1515" s="80">
        <v>110.3</v>
      </c>
      <c r="E1515" s="81">
        <f t="shared" si="120"/>
        <v>1214.0118</v>
      </c>
      <c r="F1515" s="81">
        <v>123.3</v>
      </c>
      <c r="G1515" s="81">
        <f t="shared" si="121"/>
        <v>1318.4168147999999</v>
      </c>
      <c r="H1515" s="82">
        <v>108.6</v>
      </c>
      <c r="I1515" s="81">
        <f t="shared" si="122"/>
        <v>1431.8006608727999</v>
      </c>
      <c r="J1515" s="82">
        <v>108.6</v>
      </c>
      <c r="K1515" s="81">
        <f t="shared" si="123"/>
        <v>1559.2309196904791</v>
      </c>
      <c r="L1515" s="82">
        <v>108.9</v>
      </c>
    </row>
    <row r="1516" spans="1:12" ht="36" customHeight="1">
      <c r="A1516" s="79" t="s">
        <v>588</v>
      </c>
      <c r="B1516" s="74" t="s">
        <v>1663</v>
      </c>
      <c r="C1516" s="80">
        <v>307.7</v>
      </c>
      <c r="D1516" s="80">
        <v>0</v>
      </c>
      <c r="E1516" s="81">
        <f t="shared" si="120"/>
        <v>386.77890000000002</v>
      </c>
      <c r="F1516" s="81">
        <v>125.7</v>
      </c>
      <c r="G1516" s="81">
        <f t="shared" si="121"/>
        <v>423.13611660000004</v>
      </c>
      <c r="H1516" s="82">
        <v>109.4</v>
      </c>
      <c r="I1516" s="81">
        <f t="shared" si="122"/>
        <v>462.91091156040005</v>
      </c>
      <c r="J1516" s="82">
        <v>109.4</v>
      </c>
      <c r="K1516" s="81">
        <f t="shared" si="123"/>
        <v>502.72124995459444</v>
      </c>
      <c r="L1516" s="82">
        <v>108.6</v>
      </c>
    </row>
    <row r="1517" spans="1:12" ht="36" customHeight="1">
      <c r="A1517" s="79" t="s">
        <v>577</v>
      </c>
      <c r="B1517" s="74" t="s">
        <v>1663</v>
      </c>
      <c r="C1517" s="80">
        <v>361.9</v>
      </c>
      <c r="D1517" s="80">
        <v>39.200000000000003</v>
      </c>
      <c r="E1517" s="81">
        <f t="shared" si="120"/>
        <v>453.46069999999997</v>
      </c>
      <c r="F1517" s="81">
        <v>125.3</v>
      </c>
      <c r="G1517" s="81">
        <f t="shared" si="121"/>
        <v>498.80676999999997</v>
      </c>
      <c r="H1517" s="82">
        <v>110</v>
      </c>
      <c r="I1517" s="81">
        <f t="shared" si="122"/>
        <v>548.68744699999991</v>
      </c>
      <c r="J1517" s="82">
        <v>110</v>
      </c>
      <c r="K1517" s="81">
        <f t="shared" si="123"/>
        <v>600.26406701799988</v>
      </c>
      <c r="L1517" s="82">
        <v>109.4</v>
      </c>
    </row>
    <row r="1518" spans="1:12" ht="36" customHeight="1">
      <c r="A1518" s="79" t="s">
        <v>624</v>
      </c>
      <c r="B1518" s="74" t="s">
        <v>1663</v>
      </c>
      <c r="C1518" s="80">
        <v>301.7</v>
      </c>
      <c r="D1518" s="80">
        <v>107.6</v>
      </c>
      <c r="E1518" s="81">
        <f t="shared" si="120"/>
        <v>379.23690000000005</v>
      </c>
      <c r="F1518" s="81">
        <v>125.7</v>
      </c>
      <c r="G1518" s="81">
        <f t="shared" si="121"/>
        <v>411.85127340000008</v>
      </c>
      <c r="H1518" s="82">
        <v>108.6</v>
      </c>
      <c r="I1518" s="81">
        <f t="shared" si="122"/>
        <v>455.09565710700008</v>
      </c>
      <c r="J1518" s="82">
        <v>110.5</v>
      </c>
      <c r="K1518" s="81">
        <f t="shared" si="123"/>
        <v>495.59917058952311</v>
      </c>
      <c r="L1518" s="82">
        <v>108.9</v>
      </c>
    </row>
    <row r="1519" spans="1:12" ht="36" customHeight="1">
      <c r="A1519" s="79" t="s">
        <v>618</v>
      </c>
      <c r="B1519" s="74" t="s">
        <v>1663</v>
      </c>
      <c r="C1519" s="80">
        <v>0</v>
      </c>
      <c r="D1519" s="80">
        <v>0</v>
      </c>
      <c r="E1519" s="81">
        <f t="shared" si="120"/>
        <v>0</v>
      </c>
      <c r="F1519" s="81">
        <v>125.3</v>
      </c>
      <c r="G1519" s="81">
        <f t="shared" si="121"/>
        <v>0</v>
      </c>
      <c r="H1519" s="82">
        <v>109.4</v>
      </c>
      <c r="I1519" s="81">
        <f t="shared" si="122"/>
        <v>0</v>
      </c>
      <c r="J1519" s="82">
        <v>110</v>
      </c>
      <c r="K1519" s="81">
        <f t="shared" si="123"/>
        <v>0</v>
      </c>
      <c r="L1519" s="82">
        <v>108.6</v>
      </c>
    </row>
    <row r="1520" spans="1:12" ht="36" customHeight="1">
      <c r="A1520" s="79" t="s">
        <v>692</v>
      </c>
      <c r="B1520" s="74" t="s">
        <v>1663</v>
      </c>
      <c r="C1520" s="80">
        <v>228</v>
      </c>
      <c r="D1520" s="80">
        <v>131.1</v>
      </c>
      <c r="E1520" s="81">
        <f t="shared" si="120"/>
        <v>285</v>
      </c>
      <c r="F1520" s="81">
        <v>125</v>
      </c>
      <c r="G1520" s="81">
        <f t="shared" si="121"/>
        <v>313.5</v>
      </c>
      <c r="H1520" s="82">
        <v>110</v>
      </c>
      <c r="I1520" s="81">
        <f t="shared" si="122"/>
        <v>346.41750000000002</v>
      </c>
      <c r="J1520" s="82">
        <v>110.5</v>
      </c>
      <c r="K1520" s="81">
        <f t="shared" si="123"/>
        <v>378.98074500000001</v>
      </c>
      <c r="L1520" s="82">
        <v>109.4</v>
      </c>
    </row>
    <row r="1521" spans="1:12" ht="36" customHeight="1">
      <c r="A1521" s="79" t="s">
        <v>702</v>
      </c>
      <c r="B1521" s="74" t="s">
        <v>1663</v>
      </c>
      <c r="C1521" s="80">
        <v>29.5</v>
      </c>
      <c r="D1521" s="80">
        <v>0</v>
      </c>
      <c r="E1521" s="81">
        <f t="shared" si="120"/>
        <v>36.756999999999998</v>
      </c>
      <c r="F1521" s="81">
        <v>124.6</v>
      </c>
      <c r="G1521" s="81">
        <f t="shared" si="121"/>
        <v>40.616484999999997</v>
      </c>
      <c r="H1521" s="82">
        <v>110.5</v>
      </c>
      <c r="I1521" s="81">
        <f t="shared" si="122"/>
        <v>44.556284045000005</v>
      </c>
      <c r="J1521" s="82">
        <v>109.7</v>
      </c>
      <c r="K1521" s="81">
        <f t="shared" si="123"/>
        <v>49.011912449500002</v>
      </c>
      <c r="L1521" s="82">
        <v>110</v>
      </c>
    </row>
    <row r="1522" spans="1:12" ht="36" customHeight="1">
      <c r="A1522" s="79" t="s">
        <v>730</v>
      </c>
      <c r="B1522" s="74" t="s">
        <v>1663</v>
      </c>
      <c r="C1522" s="80">
        <v>221.9</v>
      </c>
      <c r="D1522" s="80">
        <v>73.2</v>
      </c>
      <c r="E1522" s="81">
        <f t="shared" si="120"/>
        <v>274.04650000000004</v>
      </c>
      <c r="F1522" s="81">
        <v>123.5</v>
      </c>
      <c r="G1522" s="81">
        <f t="shared" si="121"/>
        <v>300.62901050000005</v>
      </c>
      <c r="H1522" s="82">
        <v>109.7</v>
      </c>
      <c r="I1522" s="81">
        <f t="shared" si="122"/>
        <v>327.38499243450008</v>
      </c>
      <c r="J1522" s="82">
        <v>108.9</v>
      </c>
      <c r="K1522" s="81">
        <f t="shared" si="123"/>
        <v>361.76041664012257</v>
      </c>
      <c r="L1522" s="82">
        <v>110.5</v>
      </c>
    </row>
    <row r="1523" spans="1:12" ht="36" customHeight="1">
      <c r="A1523" s="79" t="s">
        <v>703</v>
      </c>
      <c r="B1523" s="74" t="s">
        <v>1663</v>
      </c>
      <c r="C1523" s="80">
        <v>940.8</v>
      </c>
      <c r="D1523" s="80">
        <v>163.6</v>
      </c>
      <c r="E1523" s="81">
        <f t="shared" si="120"/>
        <v>1152.48</v>
      </c>
      <c r="F1523" s="81">
        <v>122.5</v>
      </c>
      <c r="G1523" s="81">
        <f t="shared" si="121"/>
        <v>1255.0507200000002</v>
      </c>
      <c r="H1523" s="82">
        <v>108.9</v>
      </c>
      <c r="I1523" s="81">
        <f t="shared" si="122"/>
        <v>1362.9850819200001</v>
      </c>
      <c r="J1523" s="82">
        <v>108.6</v>
      </c>
      <c r="K1523" s="81">
        <f t="shared" si="123"/>
        <v>1495.19463486624</v>
      </c>
      <c r="L1523" s="82">
        <v>109.7</v>
      </c>
    </row>
    <row r="1524" spans="1:12" ht="44.25" customHeight="1">
      <c r="A1524" s="79" t="s">
        <v>580</v>
      </c>
      <c r="B1524" s="74" t="s">
        <v>1663</v>
      </c>
      <c r="C1524" s="80">
        <v>1229.9000000000001</v>
      </c>
      <c r="D1524" s="80">
        <v>143.69999999999999</v>
      </c>
      <c r="E1524" s="81">
        <f t="shared" si="120"/>
        <v>1550.9039000000002</v>
      </c>
      <c r="F1524" s="81">
        <v>126.1</v>
      </c>
      <c r="G1524" s="81">
        <f t="shared" si="121"/>
        <v>1684.2816354000001</v>
      </c>
      <c r="H1524" s="82">
        <v>108.6</v>
      </c>
      <c r="I1524" s="81">
        <f t="shared" si="122"/>
        <v>1842.6041091276004</v>
      </c>
      <c r="J1524" s="82">
        <v>109.4</v>
      </c>
      <c r="K1524" s="81">
        <f t="shared" si="123"/>
        <v>2006.5958748399569</v>
      </c>
      <c r="L1524" s="82">
        <v>108.9</v>
      </c>
    </row>
    <row r="1525" spans="1:12" ht="29.25" customHeight="1">
      <c r="A1525" s="79" t="s">
        <v>681</v>
      </c>
      <c r="B1525" s="74" t="s">
        <v>1663</v>
      </c>
      <c r="C1525" s="80">
        <v>171</v>
      </c>
      <c r="D1525" s="80">
        <v>0</v>
      </c>
      <c r="E1525" s="81">
        <f t="shared" si="120"/>
        <v>213.75</v>
      </c>
      <c r="F1525" s="81">
        <v>125</v>
      </c>
      <c r="G1525" s="81">
        <f t="shared" si="121"/>
        <v>232.13249999999999</v>
      </c>
      <c r="H1525" s="82">
        <v>108.6</v>
      </c>
      <c r="I1525" s="81">
        <f t="shared" si="122"/>
        <v>256.50641250000001</v>
      </c>
      <c r="J1525" s="82">
        <v>110.5</v>
      </c>
      <c r="K1525" s="81">
        <f t="shared" si="123"/>
        <v>278.56596397499999</v>
      </c>
      <c r="L1525" s="82">
        <v>108.6</v>
      </c>
    </row>
    <row r="1526" spans="1:12" ht="44.25" customHeight="1">
      <c r="A1526" s="79" t="s">
        <v>582</v>
      </c>
      <c r="B1526" s="74" t="s">
        <v>1663</v>
      </c>
      <c r="C1526" s="80">
        <v>1020.78</v>
      </c>
      <c r="D1526" s="80">
        <v>88.9</v>
      </c>
      <c r="E1526" s="81">
        <f t="shared" si="120"/>
        <v>1271.8918799999999</v>
      </c>
      <c r="F1526" s="81">
        <v>124.6</v>
      </c>
      <c r="G1526" s="81">
        <f t="shared" si="121"/>
        <v>1391.4497167199997</v>
      </c>
      <c r="H1526" s="82">
        <v>109.4</v>
      </c>
      <c r="I1526" s="81">
        <f t="shared" si="122"/>
        <v>1526.4203392418399</v>
      </c>
      <c r="J1526" s="82">
        <v>109.7</v>
      </c>
      <c r="K1526" s="81">
        <f t="shared" si="123"/>
        <v>1669.903851130573</v>
      </c>
      <c r="L1526" s="82">
        <v>109.4</v>
      </c>
    </row>
    <row r="1527" spans="1:12" ht="43.5" customHeight="1">
      <c r="A1527" s="79" t="s">
        <v>575</v>
      </c>
      <c r="B1527" s="74" t="s">
        <v>1663</v>
      </c>
      <c r="C1527" s="80">
        <v>738.1</v>
      </c>
      <c r="D1527" s="80">
        <v>1023.7</v>
      </c>
      <c r="E1527" s="81">
        <f t="shared" si="120"/>
        <v>911.5535000000001</v>
      </c>
      <c r="F1527" s="81">
        <v>123.5</v>
      </c>
      <c r="G1527" s="81">
        <f t="shared" si="121"/>
        <v>1002.7088500000001</v>
      </c>
      <c r="H1527" s="82">
        <v>110</v>
      </c>
      <c r="I1527" s="81">
        <f t="shared" si="122"/>
        <v>1102.9797350000001</v>
      </c>
      <c r="J1527" s="82">
        <v>110</v>
      </c>
      <c r="K1527" s="81">
        <f t="shared" si="123"/>
        <v>1195.6300327400002</v>
      </c>
      <c r="L1527" s="82">
        <v>108.4</v>
      </c>
    </row>
    <row r="1528" spans="1:12" ht="43.5" customHeight="1">
      <c r="A1528" s="73" t="s">
        <v>1699</v>
      </c>
      <c r="B1528" s="74" t="s">
        <v>1677</v>
      </c>
      <c r="C1528" s="75">
        <v>1038325</v>
      </c>
      <c r="D1528" s="75">
        <v>102.8</v>
      </c>
      <c r="E1528" s="76">
        <f>SUM(E1529:E1587)</f>
        <v>1295042.8549999995</v>
      </c>
      <c r="F1528" s="76">
        <f>E1528/C1528*100</f>
        <v>124.72422940794064</v>
      </c>
      <c r="G1528" s="76">
        <f>SUM(G1529:G1587)</f>
        <v>1416988.2395339997</v>
      </c>
      <c r="H1528" s="78">
        <f>G1528/E1528*100</f>
        <v>109.41632039921956</v>
      </c>
      <c r="I1528" s="76">
        <f>SUM(I1529:I1587)</f>
        <v>1552508.1844898816</v>
      </c>
      <c r="J1528" s="78">
        <f>I1528/G1528*100</f>
        <v>109.56394281722832</v>
      </c>
      <c r="K1528" s="76">
        <f>SUM(K1529:K1587)</f>
        <v>1697686.4651656528</v>
      </c>
      <c r="L1528" s="78">
        <f>K1528/I1528*100</f>
        <v>109.35120871671755</v>
      </c>
    </row>
    <row r="1529" spans="1:12" ht="18" customHeight="1">
      <c r="A1529" s="79" t="s">
        <v>715</v>
      </c>
      <c r="B1529" s="74" t="s">
        <v>1677</v>
      </c>
      <c r="C1529" s="80">
        <v>23204</v>
      </c>
      <c r="D1529" s="80">
        <v>62.7</v>
      </c>
      <c r="E1529" s="81">
        <f t="shared" si="120"/>
        <v>28888.98</v>
      </c>
      <c r="F1529" s="81">
        <v>124.5</v>
      </c>
      <c r="G1529" s="81">
        <f t="shared" si="121"/>
        <v>31460.099220000004</v>
      </c>
      <c r="H1529" s="82">
        <v>108.9</v>
      </c>
      <c r="I1529" s="81">
        <f t="shared" si="122"/>
        <v>34260.048050580008</v>
      </c>
      <c r="J1529" s="82">
        <v>108.9</v>
      </c>
      <c r="K1529" s="81">
        <f t="shared" si="123"/>
        <v>37583.272711486272</v>
      </c>
      <c r="L1529" s="82">
        <v>109.7</v>
      </c>
    </row>
    <row r="1530" spans="1:12" ht="18" customHeight="1">
      <c r="A1530" s="79" t="s">
        <v>600</v>
      </c>
      <c r="B1530" s="74" t="s">
        <v>1677</v>
      </c>
      <c r="C1530" s="80">
        <v>5420</v>
      </c>
      <c r="D1530" s="80">
        <v>0</v>
      </c>
      <c r="E1530" s="81">
        <f t="shared" si="120"/>
        <v>6682.86</v>
      </c>
      <c r="F1530" s="81">
        <v>123.3</v>
      </c>
      <c r="G1530" s="81">
        <f t="shared" si="121"/>
        <v>7257.5859599999994</v>
      </c>
      <c r="H1530" s="82">
        <v>108.6</v>
      </c>
      <c r="I1530" s="81">
        <f t="shared" si="122"/>
        <v>7881.7383525599989</v>
      </c>
      <c r="J1530" s="82">
        <v>108.6</v>
      </c>
      <c r="K1530" s="81">
        <f t="shared" si="123"/>
        <v>8583.2130659378381</v>
      </c>
      <c r="L1530" s="82">
        <v>108.9</v>
      </c>
    </row>
    <row r="1531" spans="1:12" ht="18" customHeight="1">
      <c r="A1531" s="79" t="s">
        <v>686</v>
      </c>
      <c r="B1531" s="74" t="s">
        <v>1677</v>
      </c>
      <c r="C1531" s="80">
        <v>31360</v>
      </c>
      <c r="D1531" s="80">
        <v>128.80000000000001</v>
      </c>
      <c r="E1531" s="81">
        <f t="shared" si="120"/>
        <v>39419.519999999997</v>
      </c>
      <c r="F1531" s="81">
        <v>125.7</v>
      </c>
      <c r="G1531" s="81">
        <f t="shared" si="121"/>
        <v>43124.954879999998</v>
      </c>
      <c r="H1531" s="82">
        <v>109.4</v>
      </c>
      <c r="I1531" s="81">
        <f t="shared" si="122"/>
        <v>47178.700638720002</v>
      </c>
      <c r="J1531" s="82">
        <v>109.4</v>
      </c>
      <c r="K1531" s="81">
        <f t="shared" si="123"/>
        <v>51236.068893649921</v>
      </c>
      <c r="L1531" s="82">
        <v>108.6</v>
      </c>
    </row>
    <row r="1532" spans="1:12" ht="30" customHeight="1">
      <c r="A1532" s="79" t="s">
        <v>693</v>
      </c>
      <c r="B1532" s="74" t="s">
        <v>1677</v>
      </c>
      <c r="C1532" s="80">
        <v>5595</v>
      </c>
      <c r="D1532" s="80">
        <v>56.8</v>
      </c>
      <c r="E1532" s="81">
        <f t="shared" si="120"/>
        <v>7010.5349999999999</v>
      </c>
      <c r="F1532" s="81">
        <v>125.3</v>
      </c>
      <c r="G1532" s="81">
        <f t="shared" si="121"/>
        <v>7711.5884999999998</v>
      </c>
      <c r="H1532" s="82">
        <v>110</v>
      </c>
      <c r="I1532" s="81">
        <f t="shared" si="122"/>
        <v>8482.7473499999996</v>
      </c>
      <c r="J1532" s="82">
        <v>110</v>
      </c>
      <c r="K1532" s="81">
        <f t="shared" si="123"/>
        <v>9280.1256009000008</v>
      </c>
      <c r="L1532" s="82">
        <v>109.4</v>
      </c>
    </row>
    <row r="1533" spans="1:12" ht="29.25" customHeight="1">
      <c r="A1533" s="79" t="s">
        <v>704</v>
      </c>
      <c r="B1533" s="74" t="s">
        <v>1677</v>
      </c>
      <c r="C1533" s="80">
        <v>16900</v>
      </c>
      <c r="D1533" s="80">
        <v>100.4</v>
      </c>
      <c r="E1533" s="81">
        <f t="shared" si="120"/>
        <v>21243.3</v>
      </c>
      <c r="F1533" s="81">
        <v>125.7</v>
      </c>
      <c r="G1533" s="81">
        <f t="shared" si="121"/>
        <v>23070.2238</v>
      </c>
      <c r="H1533" s="82">
        <v>108.6</v>
      </c>
      <c r="I1533" s="81">
        <f t="shared" si="122"/>
        <v>25492.597299000001</v>
      </c>
      <c r="J1533" s="82">
        <v>110.5</v>
      </c>
      <c r="K1533" s="81">
        <f t="shared" si="123"/>
        <v>27761.438458611003</v>
      </c>
      <c r="L1533" s="82">
        <v>108.9</v>
      </c>
    </row>
    <row r="1534" spans="1:12" ht="44.25" customHeight="1">
      <c r="A1534" s="79" t="s">
        <v>580</v>
      </c>
      <c r="B1534" s="74" t="s">
        <v>1677</v>
      </c>
      <c r="C1534" s="80">
        <v>45113</v>
      </c>
      <c r="D1534" s="80">
        <v>183.8</v>
      </c>
      <c r="E1534" s="81">
        <f t="shared" si="120"/>
        <v>56526.588999999993</v>
      </c>
      <c r="F1534" s="81">
        <v>125.3</v>
      </c>
      <c r="G1534" s="81">
        <f t="shared" si="121"/>
        <v>61840.088365999989</v>
      </c>
      <c r="H1534" s="82">
        <v>109.4</v>
      </c>
      <c r="I1534" s="81">
        <f t="shared" si="122"/>
        <v>68024.097202599994</v>
      </c>
      <c r="J1534" s="82">
        <v>110</v>
      </c>
      <c r="K1534" s="81">
        <f t="shared" si="123"/>
        <v>73874.169562023584</v>
      </c>
      <c r="L1534" s="82">
        <v>108.6</v>
      </c>
    </row>
    <row r="1535" spans="1:12" ht="18" customHeight="1">
      <c r="A1535" s="79" t="s">
        <v>738</v>
      </c>
      <c r="B1535" s="74" t="s">
        <v>1677</v>
      </c>
      <c r="C1535" s="80">
        <v>7510</v>
      </c>
      <c r="D1535" s="80">
        <v>100.1</v>
      </c>
      <c r="E1535" s="81">
        <f t="shared" si="120"/>
        <v>9387.5</v>
      </c>
      <c r="F1535" s="81">
        <v>125</v>
      </c>
      <c r="G1535" s="81">
        <f t="shared" si="121"/>
        <v>10326.25</v>
      </c>
      <c r="H1535" s="82">
        <v>110</v>
      </c>
      <c r="I1535" s="81">
        <f t="shared" si="122"/>
        <v>11410.50625</v>
      </c>
      <c r="J1535" s="82">
        <v>110.5</v>
      </c>
      <c r="K1535" s="81">
        <f t="shared" si="123"/>
        <v>12483.093837500001</v>
      </c>
      <c r="L1535" s="82">
        <v>109.4</v>
      </c>
    </row>
    <row r="1536" spans="1:12" ht="43.5" customHeight="1">
      <c r="A1536" s="79" t="s">
        <v>575</v>
      </c>
      <c r="B1536" s="74" t="s">
        <v>1677</v>
      </c>
      <c r="C1536" s="80">
        <v>15500</v>
      </c>
      <c r="D1536" s="80">
        <v>83.3</v>
      </c>
      <c r="E1536" s="81">
        <f t="shared" si="120"/>
        <v>19313</v>
      </c>
      <c r="F1536" s="81">
        <v>124.6</v>
      </c>
      <c r="G1536" s="81">
        <f t="shared" si="121"/>
        <v>21340.865000000002</v>
      </c>
      <c r="H1536" s="82">
        <v>110.5</v>
      </c>
      <c r="I1536" s="81">
        <f t="shared" si="122"/>
        <v>23410.928905000001</v>
      </c>
      <c r="J1536" s="82">
        <v>109.7</v>
      </c>
      <c r="K1536" s="81">
        <f t="shared" si="123"/>
        <v>25752.021795500001</v>
      </c>
      <c r="L1536" s="82">
        <v>110</v>
      </c>
    </row>
    <row r="1537" spans="1:12" ht="30" customHeight="1">
      <c r="A1537" s="79" t="s">
        <v>731</v>
      </c>
      <c r="B1537" s="74" t="s">
        <v>1677</v>
      </c>
      <c r="C1537" s="80">
        <v>20205</v>
      </c>
      <c r="D1537" s="80">
        <v>200.2</v>
      </c>
      <c r="E1537" s="81">
        <f t="shared" si="120"/>
        <v>24953.174999999999</v>
      </c>
      <c r="F1537" s="81">
        <v>123.5</v>
      </c>
      <c r="G1537" s="81">
        <f t="shared" si="121"/>
        <v>27373.632975</v>
      </c>
      <c r="H1537" s="82">
        <v>109.7</v>
      </c>
      <c r="I1537" s="81">
        <f t="shared" si="122"/>
        <v>29809.886309775004</v>
      </c>
      <c r="J1537" s="82">
        <v>108.9</v>
      </c>
      <c r="K1537" s="81">
        <f t="shared" si="123"/>
        <v>32939.924372301379</v>
      </c>
      <c r="L1537" s="82">
        <v>110.5</v>
      </c>
    </row>
    <row r="1538" spans="1:12" ht="18" customHeight="1">
      <c r="A1538" s="79" t="s">
        <v>734</v>
      </c>
      <c r="B1538" s="74" t="s">
        <v>1677</v>
      </c>
      <c r="C1538" s="80">
        <v>170</v>
      </c>
      <c r="D1538" s="80">
        <v>0</v>
      </c>
      <c r="E1538" s="81">
        <f t="shared" si="120"/>
        <v>208.25</v>
      </c>
      <c r="F1538" s="81">
        <v>122.5</v>
      </c>
      <c r="G1538" s="81">
        <f t="shared" si="121"/>
        <v>226.78425000000004</v>
      </c>
      <c r="H1538" s="82">
        <v>108.9</v>
      </c>
      <c r="I1538" s="81">
        <f t="shared" si="122"/>
        <v>246.28769550000004</v>
      </c>
      <c r="J1538" s="82">
        <v>108.6</v>
      </c>
      <c r="K1538" s="81">
        <f t="shared" si="123"/>
        <v>270.17760196350008</v>
      </c>
      <c r="L1538" s="82">
        <v>109.7</v>
      </c>
    </row>
    <row r="1539" spans="1:12" ht="43.5" customHeight="1">
      <c r="A1539" s="79" t="s">
        <v>584</v>
      </c>
      <c r="B1539" s="74" t="s">
        <v>1677</v>
      </c>
      <c r="C1539" s="80">
        <v>12245</v>
      </c>
      <c r="D1539" s="80">
        <v>79.099999999999994</v>
      </c>
      <c r="E1539" s="81">
        <f t="shared" si="120"/>
        <v>15440.945</v>
      </c>
      <c r="F1539" s="81">
        <v>126.1</v>
      </c>
      <c r="G1539" s="81">
        <f t="shared" si="121"/>
        <v>16768.866269999999</v>
      </c>
      <c r="H1539" s="82">
        <v>108.6</v>
      </c>
      <c r="I1539" s="81">
        <f t="shared" si="122"/>
        <v>18345.139699380001</v>
      </c>
      <c r="J1539" s="82">
        <v>109.4</v>
      </c>
      <c r="K1539" s="81">
        <f t="shared" si="123"/>
        <v>19977.85713262482</v>
      </c>
      <c r="L1539" s="82">
        <v>108.9</v>
      </c>
    </row>
    <row r="1540" spans="1:12" ht="18" customHeight="1">
      <c r="A1540" s="79" t="s">
        <v>721</v>
      </c>
      <c r="B1540" s="74" t="s">
        <v>1677</v>
      </c>
      <c r="C1540" s="80">
        <v>1071</v>
      </c>
      <c r="D1540" s="80">
        <v>40.4</v>
      </c>
      <c r="E1540" s="81">
        <f t="shared" si="120"/>
        <v>1338.75</v>
      </c>
      <c r="F1540" s="81">
        <v>125</v>
      </c>
      <c r="G1540" s="81">
        <f t="shared" si="121"/>
        <v>1453.8824999999999</v>
      </c>
      <c r="H1540" s="82">
        <v>108.6</v>
      </c>
      <c r="I1540" s="81">
        <f t="shared" si="122"/>
        <v>1606.5401625</v>
      </c>
      <c r="J1540" s="82">
        <v>110.5</v>
      </c>
      <c r="K1540" s="81">
        <f t="shared" si="123"/>
        <v>1744.7026164749998</v>
      </c>
      <c r="L1540" s="82">
        <v>108.6</v>
      </c>
    </row>
    <row r="1541" spans="1:12" ht="30" customHeight="1">
      <c r="A1541" s="79" t="s">
        <v>728</v>
      </c>
      <c r="B1541" s="74" t="s">
        <v>1677</v>
      </c>
      <c r="C1541" s="80">
        <v>8820</v>
      </c>
      <c r="D1541" s="80">
        <v>0</v>
      </c>
      <c r="E1541" s="81">
        <f t="shared" si="120"/>
        <v>10989.72</v>
      </c>
      <c r="F1541" s="81">
        <v>124.6</v>
      </c>
      <c r="G1541" s="81">
        <f t="shared" si="121"/>
        <v>12022.75368</v>
      </c>
      <c r="H1541" s="82">
        <v>109.4</v>
      </c>
      <c r="I1541" s="81">
        <f t="shared" si="122"/>
        <v>13188.960786959999</v>
      </c>
      <c r="J1541" s="82">
        <v>109.7</v>
      </c>
      <c r="K1541" s="81">
        <f t="shared" si="123"/>
        <v>14428.723100934238</v>
      </c>
      <c r="L1541" s="82">
        <v>109.4</v>
      </c>
    </row>
    <row r="1542" spans="1:12" ht="18" customHeight="1">
      <c r="A1542" s="79" t="s">
        <v>711</v>
      </c>
      <c r="B1542" s="74" t="s">
        <v>1677</v>
      </c>
      <c r="C1542" s="80">
        <v>15700</v>
      </c>
      <c r="D1542" s="80">
        <v>95.4</v>
      </c>
      <c r="E1542" s="81">
        <f t="shared" si="120"/>
        <v>19232.5</v>
      </c>
      <c r="F1542" s="81">
        <v>122.5</v>
      </c>
      <c r="G1542" s="81">
        <f t="shared" si="121"/>
        <v>21251.912499999999</v>
      </c>
      <c r="H1542" s="82">
        <v>110.5</v>
      </c>
      <c r="I1542" s="81">
        <f t="shared" si="122"/>
        <v>23483.363312499998</v>
      </c>
      <c r="J1542" s="82">
        <v>110.5</v>
      </c>
      <c r="K1542" s="81">
        <f t="shared" si="123"/>
        <v>25479.449194062498</v>
      </c>
      <c r="L1542" s="82">
        <v>108.5</v>
      </c>
    </row>
    <row r="1543" spans="1:12" ht="29.25" customHeight="1">
      <c r="A1543" s="79" t="s">
        <v>681</v>
      </c>
      <c r="B1543" s="74" t="s">
        <v>1677</v>
      </c>
      <c r="C1543" s="80">
        <v>7550</v>
      </c>
      <c r="D1543" s="80">
        <v>0</v>
      </c>
      <c r="E1543" s="81">
        <f t="shared" si="120"/>
        <v>9520.5499999999993</v>
      </c>
      <c r="F1543" s="81">
        <v>126.1</v>
      </c>
      <c r="G1543" s="81">
        <f t="shared" si="121"/>
        <v>10444.04335</v>
      </c>
      <c r="H1543" s="82">
        <v>109.7</v>
      </c>
      <c r="I1543" s="81">
        <f t="shared" si="122"/>
        <v>11457.11555495</v>
      </c>
      <c r="J1543" s="82">
        <v>109.7</v>
      </c>
      <c r="K1543" s="81">
        <f t="shared" si="123"/>
        <v>12591.36999489005</v>
      </c>
      <c r="L1543" s="82">
        <v>109.9</v>
      </c>
    </row>
    <row r="1544" spans="1:12" ht="18" customHeight="1">
      <c r="A1544" s="79" t="s">
        <v>705</v>
      </c>
      <c r="B1544" s="74" t="s">
        <v>1677</v>
      </c>
      <c r="C1544" s="80">
        <v>99734</v>
      </c>
      <c r="D1544" s="80">
        <v>99.1</v>
      </c>
      <c r="E1544" s="81">
        <f t="shared" si="120"/>
        <v>124168.83</v>
      </c>
      <c r="F1544" s="81">
        <v>124.5</v>
      </c>
      <c r="G1544" s="81">
        <f t="shared" si="121"/>
        <v>135219.85587</v>
      </c>
      <c r="H1544" s="82">
        <v>108.9</v>
      </c>
      <c r="I1544" s="81">
        <f t="shared" si="122"/>
        <v>147254.42304242999</v>
      </c>
      <c r="J1544" s="82">
        <v>108.9</v>
      </c>
      <c r="K1544" s="81">
        <f t="shared" si="123"/>
        <v>161538.10207754571</v>
      </c>
      <c r="L1544" s="82">
        <v>109.7</v>
      </c>
    </row>
    <row r="1545" spans="1:12" ht="44.25" customHeight="1">
      <c r="A1545" s="79" t="s">
        <v>573</v>
      </c>
      <c r="B1545" s="74" t="s">
        <v>1677</v>
      </c>
      <c r="C1545" s="80">
        <v>20129</v>
      </c>
      <c r="D1545" s="80">
        <v>73.7</v>
      </c>
      <c r="E1545" s="81">
        <f t="shared" si="120"/>
        <v>24819.056999999997</v>
      </c>
      <c r="F1545" s="81">
        <v>123.3</v>
      </c>
      <c r="G1545" s="81">
        <f t="shared" si="121"/>
        <v>26953.495901999995</v>
      </c>
      <c r="H1545" s="82">
        <v>108.6</v>
      </c>
      <c r="I1545" s="81">
        <f t="shared" si="122"/>
        <v>29271.496549571995</v>
      </c>
      <c r="J1545" s="82">
        <v>108.6</v>
      </c>
      <c r="K1545" s="81">
        <f t="shared" si="123"/>
        <v>31876.659742483906</v>
      </c>
      <c r="L1545" s="82">
        <v>108.9</v>
      </c>
    </row>
    <row r="1546" spans="1:12" ht="43.5" customHeight="1">
      <c r="A1546" s="79" t="s">
        <v>587</v>
      </c>
      <c r="B1546" s="74" t="s">
        <v>1677</v>
      </c>
      <c r="C1546" s="80">
        <v>44851</v>
      </c>
      <c r="D1546" s="80">
        <v>136.4</v>
      </c>
      <c r="E1546" s="81">
        <f t="shared" si="120"/>
        <v>56377.707000000002</v>
      </c>
      <c r="F1546" s="81">
        <v>125.7</v>
      </c>
      <c r="G1546" s="81">
        <f t="shared" si="121"/>
        <v>61677.211458000012</v>
      </c>
      <c r="H1546" s="82">
        <v>109.4</v>
      </c>
      <c r="I1546" s="81">
        <f t="shared" si="122"/>
        <v>67474.869335052019</v>
      </c>
      <c r="J1546" s="82">
        <v>109.4</v>
      </c>
      <c r="K1546" s="81">
        <f t="shared" si="123"/>
        <v>73277.708097866489</v>
      </c>
      <c r="L1546" s="82">
        <v>108.6</v>
      </c>
    </row>
    <row r="1547" spans="1:12" ht="30" customHeight="1">
      <c r="A1547" s="79" t="s">
        <v>688</v>
      </c>
      <c r="B1547" s="74" t="s">
        <v>1677</v>
      </c>
      <c r="C1547" s="80">
        <v>10</v>
      </c>
      <c r="D1547" s="80">
        <v>0.7</v>
      </c>
      <c r="E1547" s="81">
        <f t="shared" si="120"/>
        <v>12.53</v>
      </c>
      <c r="F1547" s="81">
        <v>125.3</v>
      </c>
      <c r="G1547" s="81">
        <f t="shared" si="121"/>
        <v>13.782999999999999</v>
      </c>
      <c r="H1547" s="82">
        <v>110</v>
      </c>
      <c r="I1547" s="81">
        <f t="shared" si="122"/>
        <v>15.161299999999999</v>
      </c>
      <c r="J1547" s="82">
        <v>110</v>
      </c>
      <c r="K1547" s="81">
        <f t="shared" si="123"/>
        <v>16.5864622</v>
      </c>
      <c r="L1547" s="82">
        <v>109.4</v>
      </c>
    </row>
    <row r="1548" spans="1:12" ht="43.5" customHeight="1">
      <c r="A1548" s="79" t="s">
        <v>579</v>
      </c>
      <c r="B1548" s="74" t="s">
        <v>1677</v>
      </c>
      <c r="C1548" s="80">
        <v>51486</v>
      </c>
      <c r="D1548" s="80">
        <v>214.5</v>
      </c>
      <c r="E1548" s="81">
        <f t="shared" ref="E1548:E1611" si="124">C1548*F1548/100</f>
        <v>64717.902000000002</v>
      </c>
      <c r="F1548" s="81">
        <v>125.7</v>
      </c>
      <c r="G1548" s="81">
        <f t="shared" ref="G1548:G1611" si="125">E1548*H1548/100</f>
        <v>70283.641572000008</v>
      </c>
      <c r="H1548" s="82">
        <v>108.6</v>
      </c>
      <c r="I1548" s="81">
        <f t="shared" ref="I1548:I1611" si="126">G1548*J1548/100</f>
        <v>77663.423937059997</v>
      </c>
      <c r="J1548" s="82">
        <v>110.5</v>
      </c>
      <c r="K1548" s="81">
        <f t="shared" ref="K1548:K1611" si="127">I1548*L1548/100</f>
        <v>84575.468667458335</v>
      </c>
      <c r="L1548" s="82">
        <v>108.9</v>
      </c>
    </row>
    <row r="1549" spans="1:12" ht="30" customHeight="1">
      <c r="A1549" s="79" t="s">
        <v>694</v>
      </c>
      <c r="B1549" s="74" t="s">
        <v>1677</v>
      </c>
      <c r="C1549" s="80">
        <v>34938</v>
      </c>
      <c r="D1549" s="80">
        <v>82.4</v>
      </c>
      <c r="E1549" s="81">
        <f t="shared" si="124"/>
        <v>43672.5</v>
      </c>
      <c r="F1549" s="81">
        <v>125</v>
      </c>
      <c r="G1549" s="81">
        <f t="shared" si="125"/>
        <v>48039.75</v>
      </c>
      <c r="H1549" s="82">
        <v>110</v>
      </c>
      <c r="I1549" s="81">
        <f t="shared" si="126"/>
        <v>53083.923750000002</v>
      </c>
      <c r="J1549" s="82">
        <v>110.5</v>
      </c>
      <c r="K1549" s="81">
        <f t="shared" si="127"/>
        <v>58073.81258250001</v>
      </c>
      <c r="L1549" s="82">
        <v>109.4</v>
      </c>
    </row>
    <row r="1550" spans="1:12" ht="18" customHeight="1">
      <c r="A1550" s="79" t="s">
        <v>735</v>
      </c>
      <c r="B1550" s="74" t="s">
        <v>1677</v>
      </c>
      <c r="C1550" s="80">
        <v>500</v>
      </c>
      <c r="D1550" s="80">
        <v>142.9</v>
      </c>
      <c r="E1550" s="81">
        <f t="shared" si="124"/>
        <v>623</v>
      </c>
      <c r="F1550" s="81">
        <v>124.6</v>
      </c>
      <c r="G1550" s="81">
        <f t="shared" si="125"/>
        <v>688.41499999999996</v>
      </c>
      <c r="H1550" s="82">
        <v>110.5</v>
      </c>
      <c r="I1550" s="81">
        <f t="shared" si="126"/>
        <v>755.19125499999996</v>
      </c>
      <c r="J1550" s="82">
        <v>109.7</v>
      </c>
      <c r="K1550" s="81">
        <f t="shared" si="127"/>
        <v>830.71038049999993</v>
      </c>
      <c r="L1550" s="82">
        <v>110</v>
      </c>
    </row>
    <row r="1551" spans="1:12" ht="29.25" customHeight="1">
      <c r="A1551" s="79" t="s">
        <v>674</v>
      </c>
      <c r="B1551" s="74" t="s">
        <v>1677</v>
      </c>
      <c r="C1551" s="80">
        <v>45256</v>
      </c>
      <c r="D1551" s="80">
        <v>207.1</v>
      </c>
      <c r="E1551" s="81">
        <f t="shared" si="124"/>
        <v>55891.16</v>
      </c>
      <c r="F1551" s="81">
        <v>123.5</v>
      </c>
      <c r="G1551" s="81">
        <f t="shared" si="125"/>
        <v>61312.60252</v>
      </c>
      <c r="H1551" s="82">
        <v>109.7</v>
      </c>
      <c r="I1551" s="81">
        <f t="shared" si="126"/>
        <v>66769.424144279998</v>
      </c>
      <c r="J1551" s="82">
        <v>108.9</v>
      </c>
      <c r="K1551" s="81">
        <f t="shared" si="127"/>
        <v>73780.213679429391</v>
      </c>
      <c r="L1551" s="82">
        <v>110.5</v>
      </c>
    </row>
    <row r="1552" spans="1:12" ht="18" customHeight="1">
      <c r="A1552" s="79" t="s">
        <v>698</v>
      </c>
      <c r="B1552" s="74" t="s">
        <v>1677</v>
      </c>
      <c r="C1552" s="80">
        <v>7965</v>
      </c>
      <c r="D1552" s="80">
        <v>0</v>
      </c>
      <c r="E1552" s="81">
        <f t="shared" si="124"/>
        <v>9757.125</v>
      </c>
      <c r="F1552" s="81">
        <v>122.5</v>
      </c>
      <c r="G1552" s="81">
        <f t="shared" si="125"/>
        <v>10625.509125</v>
      </c>
      <c r="H1552" s="82">
        <v>108.9</v>
      </c>
      <c r="I1552" s="81">
        <f t="shared" si="126"/>
        <v>11539.30290975</v>
      </c>
      <c r="J1552" s="82">
        <v>108.6</v>
      </c>
      <c r="K1552" s="81">
        <f t="shared" si="127"/>
        <v>12658.615291995751</v>
      </c>
      <c r="L1552" s="82">
        <v>109.7</v>
      </c>
    </row>
    <row r="1553" spans="1:12" ht="18" customHeight="1">
      <c r="A1553" s="79" t="s">
        <v>633</v>
      </c>
      <c r="B1553" s="74" t="s">
        <v>1677</v>
      </c>
      <c r="C1553" s="80">
        <v>17067</v>
      </c>
      <c r="D1553" s="80">
        <v>0</v>
      </c>
      <c r="E1553" s="81">
        <f t="shared" si="124"/>
        <v>21521.486999999997</v>
      </c>
      <c r="F1553" s="81">
        <v>126.1</v>
      </c>
      <c r="G1553" s="81">
        <f t="shared" si="125"/>
        <v>23372.334881999996</v>
      </c>
      <c r="H1553" s="82">
        <v>108.6</v>
      </c>
      <c r="I1553" s="81">
        <f t="shared" si="126"/>
        <v>25569.334360907997</v>
      </c>
      <c r="J1553" s="82">
        <v>109.4</v>
      </c>
      <c r="K1553" s="81">
        <f t="shared" si="127"/>
        <v>27845.005119028807</v>
      </c>
      <c r="L1553" s="82">
        <v>108.9</v>
      </c>
    </row>
    <row r="1554" spans="1:12" ht="44.25" customHeight="1">
      <c r="A1554" s="79" t="s">
        <v>588</v>
      </c>
      <c r="B1554" s="74" t="s">
        <v>1677</v>
      </c>
      <c r="C1554" s="80">
        <v>2850</v>
      </c>
      <c r="D1554" s="80">
        <v>0</v>
      </c>
      <c r="E1554" s="81">
        <f t="shared" si="124"/>
        <v>3562.5</v>
      </c>
      <c r="F1554" s="81">
        <v>125</v>
      </c>
      <c r="G1554" s="81">
        <f t="shared" si="125"/>
        <v>3868.875</v>
      </c>
      <c r="H1554" s="82">
        <v>108.6</v>
      </c>
      <c r="I1554" s="81">
        <f t="shared" si="126"/>
        <v>4275.1068750000004</v>
      </c>
      <c r="J1554" s="82">
        <v>110.5</v>
      </c>
      <c r="K1554" s="81">
        <f t="shared" si="127"/>
        <v>4642.7660662500002</v>
      </c>
      <c r="L1554" s="82">
        <v>108.6</v>
      </c>
    </row>
    <row r="1555" spans="1:12" ht="43.5" customHeight="1">
      <c r="A1555" s="79" t="s">
        <v>586</v>
      </c>
      <c r="B1555" s="74" t="s">
        <v>1677</v>
      </c>
      <c r="C1555" s="80">
        <v>9012</v>
      </c>
      <c r="D1555" s="80">
        <v>100.2</v>
      </c>
      <c r="E1555" s="81">
        <f t="shared" si="124"/>
        <v>11228.951999999999</v>
      </c>
      <c r="F1555" s="81">
        <v>124.6</v>
      </c>
      <c r="G1555" s="81">
        <f t="shared" si="125"/>
        <v>12284.473488</v>
      </c>
      <c r="H1555" s="82">
        <v>109.4</v>
      </c>
      <c r="I1555" s="81">
        <f t="shared" si="126"/>
        <v>13476.067416336002</v>
      </c>
      <c r="J1555" s="82">
        <v>109.7</v>
      </c>
      <c r="K1555" s="81">
        <f t="shared" si="127"/>
        <v>14742.817753471587</v>
      </c>
      <c r="L1555" s="82">
        <v>109.4</v>
      </c>
    </row>
    <row r="1556" spans="1:12" ht="30" customHeight="1">
      <c r="A1556" s="79" t="s">
        <v>696</v>
      </c>
      <c r="B1556" s="74" t="s">
        <v>1677</v>
      </c>
      <c r="C1556" s="80">
        <v>7204</v>
      </c>
      <c r="D1556" s="80">
        <v>0</v>
      </c>
      <c r="E1556" s="81">
        <f t="shared" si="124"/>
        <v>8896.94</v>
      </c>
      <c r="F1556" s="81">
        <v>123.5</v>
      </c>
      <c r="G1556" s="81">
        <f t="shared" si="125"/>
        <v>9786.634</v>
      </c>
      <c r="H1556" s="82">
        <v>110</v>
      </c>
      <c r="I1556" s="81">
        <f t="shared" si="126"/>
        <v>10765.297399999999</v>
      </c>
      <c r="J1556" s="82">
        <v>110</v>
      </c>
      <c r="K1556" s="81">
        <f t="shared" si="127"/>
        <v>11669.582381599999</v>
      </c>
      <c r="L1556" s="82">
        <v>108.4</v>
      </c>
    </row>
    <row r="1557" spans="1:12" ht="18" customHeight="1">
      <c r="A1557" s="79" t="s">
        <v>708</v>
      </c>
      <c r="B1557" s="74" t="s">
        <v>1677</v>
      </c>
      <c r="C1557" s="80">
        <v>2725</v>
      </c>
      <c r="D1557" s="80">
        <v>27.9</v>
      </c>
      <c r="E1557" s="81">
        <f t="shared" si="124"/>
        <v>3338.125</v>
      </c>
      <c r="F1557" s="81">
        <v>122.5</v>
      </c>
      <c r="G1557" s="81">
        <f t="shared" si="125"/>
        <v>3688.6281250000002</v>
      </c>
      <c r="H1557" s="82">
        <v>110.5</v>
      </c>
      <c r="I1557" s="81">
        <f t="shared" si="126"/>
        <v>4075.9340781250003</v>
      </c>
      <c r="J1557" s="82">
        <v>110.5</v>
      </c>
      <c r="K1557" s="81">
        <f t="shared" si="127"/>
        <v>4422.3884747656257</v>
      </c>
      <c r="L1557" s="82">
        <v>108.5</v>
      </c>
    </row>
    <row r="1558" spans="1:12" ht="29.25" customHeight="1">
      <c r="A1558" s="79" t="s">
        <v>673</v>
      </c>
      <c r="B1558" s="74" t="s">
        <v>1677</v>
      </c>
      <c r="C1558" s="80">
        <v>1584</v>
      </c>
      <c r="D1558" s="80">
        <v>100</v>
      </c>
      <c r="E1558" s="81">
        <f t="shared" si="124"/>
        <v>1997.424</v>
      </c>
      <c r="F1558" s="81">
        <v>126.1</v>
      </c>
      <c r="G1558" s="81">
        <f t="shared" si="125"/>
        <v>2191.1741280000001</v>
      </c>
      <c r="H1558" s="82">
        <v>109.7</v>
      </c>
      <c r="I1558" s="81">
        <f t="shared" si="126"/>
        <v>2403.7180184160002</v>
      </c>
      <c r="J1558" s="82">
        <v>109.7</v>
      </c>
      <c r="K1558" s="81">
        <f t="shared" si="127"/>
        <v>2641.6861022391845</v>
      </c>
      <c r="L1558" s="82">
        <v>109.9</v>
      </c>
    </row>
    <row r="1559" spans="1:12" ht="30" customHeight="1">
      <c r="A1559" s="79" t="s">
        <v>691</v>
      </c>
      <c r="B1559" s="74" t="s">
        <v>1677</v>
      </c>
      <c r="C1559" s="80">
        <v>33376</v>
      </c>
      <c r="D1559" s="80">
        <v>139.1</v>
      </c>
      <c r="E1559" s="81">
        <f t="shared" si="124"/>
        <v>41553.120000000003</v>
      </c>
      <c r="F1559" s="81">
        <v>124.5</v>
      </c>
      <c r="G1559" s="81">
        <f t="shared" si="125"/>
        <v>45251.347679999999</v>
      </c>
      <c r="H1559" s="82">
        <v>108.9</v>
      </c>
      <c r="I1559" s="81">
        <f t="shared" si="126"/>
        <v>49278.717623520002</v>
      </c>
      <c r="J1559" s="82">
        <v>108.9</v>
      </c>
      <c r="K1559" s="81">
        <f t="shared" si="127"/>
        <v>54058.753233001444</v>
      </c>
      <c r="L1559" s="82">
        <v>109.7</v>
      </c>
    </row>
    <row r="1560" spans="1:12" ht="18" customHeight="1">
      <c r="A1560" s="79" t="s">
        <v>730</v>
      </c>
      <c r="B1560" s="74" t="s">
        <v>1677</v>
      </c>
      <c r="C1560" s="80">
        <v>9900</v>
      </c>
      <c r="D1560" s="80">
        <v>107</v>
      </c>
      <c r="E1560" s="81">
        <f t="shared" si="124"/>
        <v>12206.7</v>
      </c>
      <c r="F1560" s="81">
        <v>123.3</v>
      </c>
      <c r="G1560" s="81">
        <f t="shared" si="125"/>
        <v>13256.476200000001</v>
      </c>
      <c r="H1560" s="82">
        <v>108.6</v>
      </c>
      <c r="I1560" s="81">
        <f t="shared" si="126"/>
        <v>14396.5331532</v>
      </c>
      <c r="J1560" s="82">
        <v>108.6</v>
      </c>
      <c r="K1560" s="81">
        <f t="shared" si="127"/>
        <v>15677.824603834802</v>
      </c>
      <c r="L1560" s="82">
        <v>108.9</v>
      </c>
    </row>
    <row r="1561" spans="1:12" ht="43.5" customHeight="1">
      <c r="A1561" s="79" t="s">
        <v>577</v>
      </c>
      <c r="B1561" s="74" t="s">
        <v>1677</v>
      </c>
      <c r="C1561" s="80">
        <v>19741</v>
      </c>
      <c r="D1561" s="80">
        <v>58.9</v>
      </c>
      <c r="E1561" s="81">
        <f t="shared" si="124"/>
        <v>24814.437000000002</v>
      </c>
      <c r="F1561" s="81">
        <v>125.7</v>
      </c>
      <c r="G1561" s="81">
        <f t="shared" si="125"/>
        <v>27146.994078000003</v>
      </c>
      <c r="H1561" s="82">
        <v>109.4</v>
      </c>
      <c r="I1561" s="81">
        <f t="shared" si="126"/>
        <v>29698.811521332002</v>
      </c>
      <c r="J1561" s="82">
        <v>109.4</v>
      </c>
      <c r="K1561" s="81">
        <f t="shared" si="127"/>
        <v>32252.909312166554</v>
      </c>
      <c r="L1561" s="82">
        <v>108.6</v>
      </c>
    </row>
    <row r="1562" spans="1:12" ht="30" customHeight="1">
      <c r="A1562" s="79" t="s">
        <v>725</v>
      </c>
      <c r="B1562" s="74" t="s">
        <v>1677</v>
      </c>
      <c r="C1562" s="80">
        <v>12200</v>
      </c>
      <c r="D1562" s="80">
        <v>134</v>
      </c>
      <c r="E1562" s="81">
        <f t="shared" si="124"/>
        <v>15286.6</v>
      </c>
      <c r="F1562" s="81">
        <v>125.3</v>
      </c>
      <c r="G1562" s="81">
        <f t="shared" si="125"/>
        <v>16815.259999999998</v>
      </c>
      <c r="H1562" s="82">
        <v>110</v>
      </c>
      <c r="I1562" s="81">
        <f t="shared" si="126"/>
        <v>18496.786</v>
      </c>
      <c r="J1562" s="82">
        <v>110</v>
      </c>
      <c r="K1562" s="81">
        <f t="shared" si="127"/>
        <v>20235.483884000001</v>
      </c>
      <c r="L1562" s="82">
        <v>109.4</v>
      </c>
    </row>
    <row r="1563" spans="1:12" ht="30" customHeight="1">
      <c r="A1563" s="79" t="s">
        <v>697</v>
      </c>
      <c r="B1563" s="74" t="s">
        <v>1677</v>
      </c>
      <c r="C1563" s="80">
        <v>6400</v>
      </c>
      <c r="D1563" s="80">
        <v>104.9</v>
      </c>
      <c r="E1563" s="81">
        <f t="shared" si="124"/>
        <v>8044.8</v>
      </c>
      <c r="F1563" s="81">
        <v>125.7</v>
      </c>
      <c r="G1563" s="81">
        <f t="shared" si="125"/>
        <v>8736.6527999999998</v>
      </c>
      <c r="H1563" s="82">
        <v>108.6</v>
      </c>
      <c r="I1563" s="81">
        <f t="shared" si="126"/>
        <v>9654.0013440000002</v>
      </c>
      <c r="J1563" s="82">
        <v>110.5</v>
      </c>
      <c r="K1563" s="81">
        <f t="shared" si="127"/>
        <v>10513.207463616</v>
      </c>
      <c r="L1563" s="82">
        <v>108.9</v>
      </c>
    </row>
    <row r="1564" spans="1:12" ht="18" customHeight="1">
      <c r="A1564" s="79" t="s">
        <v>1353</v>
      </c>
      <c r="B1564" s="74" t="s">
        <v>1677</v>
      </c>
      <c r="C1564" s="80">
        <v>1200</v>
      </c>
      <c r="D1564" s="80">
        <v>4.2</v>
      </c>
      <c r="E1564" s="81">
        <f t="shared" si="124"/>
        <v>1503.6</v>
      </c>
      <c r="F1564" s="81">
        <v>125.3</v>
      </c>
      <c r="G1564" s="81">
        <f t="shared" si="125"/>
        <v>1644.9384</v>
      </c>
      <c r="H1564" s="82">
        <v>109.4</v>
      </c>
      <c r="I1564" s="81">
        <f t="shared" si="126"/>
        <v>1809.4322399999999</v>
      </c>
      <c r="J1564" s="82">
        <v>110</v>
      </c>
      <c r="K1564" s="81">
        <f t="shared" si="127"/>
        <v>1965.0434126399998</v>
      </c>
      <c r="L1564" s="82">
        <v>108.6</v>
      </c>
    </row>
    <row r="1565" spans="1:12" ht="30" customHeight="1">
      <c r="A1565" s="79" t="s">
        <v>733</v>
      </c>
      <c r="B1565" s="74" t="s">
        <v>1677</v>
      </c>
      <c r="C1565" s="80">
        <v>10124</v>
      </c>
      <c r="D1565" s="80">
        <v>75.900000000000006</v>
      </c>
      <c r="E1565" s="81">
        <f t="shared" si="124"/>
        <v>12655</v>
      </c>
      <c r="F1565" s="81">
        <v>125</v>
      </c>
      <c r="G1565" s="81">
        <f t="shared" si="125"/>
        <v>13920.5</v>
      </c>
      <c r="H1565" s="82">
        <v>110</v>
      </c>
      <c r="I1565" s="81">
        <f t="shared" si="126"/>
        <v>15382.1525</v>
      </c>
      <c r="J1565" s="82">
        <v>110.5</v>
      </c>
      <c r="K1565" s="81">
        <f t="shared" si="127"/>
        <v>16828.074834999999</v>
      </c>
      <c r="L1565" s="82">
        <v>109.4</v>
      </c>
    </row>
    <row r="1566" spans="1:12" ht="30" customHeight="1">
      <c r="A1566" s="79" t="s">
        <v>695</v>
      </c>
      <c r="B1566" s="74" t="s">
        <v>1677</v>
      </c>
      <c r="C1566" s="80">
        <v>94307</v>
      </c>
      <c r="D1566" s="80">
        <v>84.2</v>
      </c>
      <c r="E1566" s="81">
        <f t="shared" si="124"/>
        <v>117506.522</v>
      </c>
      <c r="F1566" s="81">
        <v>124.6</v>
      </c>
      <c r="G1566" s="81">
        <f t="shared" si="125"/>
        <v>129844.70681</v>
      </c>
      <c r="H1566" s="82">
        <v>110.5</v>
      </c>
      <c r="I1566" s="81">
        <f t="shared" si="126"/>
        <v>142439.64337057</v>
      </c>
      <c r="J1566" s="82">
        <v>109.7</v>
      </c>
      <c r="K1566" s="81">
        <f t="shared" si="127"/>
        <v>156683.607707627</v>
      </c>
      <c r="L1566" s="82">
        <v>110</v>
      </c>
    </row>
    <row r="1567" spans="1:12" ht="29.25" customHeight="1">
      <c r="A1567" s="79" t="s">
        <v>709</v>
      </c>
      <c r="B1567" s="74" t="s">
        <v>1677</v>
      </c>
      <c r="C1567" s="80">
        <v>19095</v>
      </c>
      <c r="D1567" s="80">
        <v>90.8</v>
      </c>
      <c r="E1567" s="81">
        <f t="shared" si="124"/>
        <v>23582.325000000001</v>
      </c>
      <c r="F1567" s="81">
        <v>123.5</v>
      </c>
      <c r="G1567" s="81">
        <f t="shared" si="125"/>
        <v>25869.810525000001</v>
      </c>
      <c r="H1567" s="82">
        <v>109.7</v>
      </c>
      <c r="I1567" s="81">
        <f t="shared" si="126"/>
        <v>28172.223661725006</v>
      </c>
      <c r="J1567" s="82">
        <v>108.9</v>
      </c>
      <c r="K1567" s="81">
        <f t="shared" si="127"/>
        <v>31130.307146206131</v>
      </c>
      <c r="L1567" s="82">
        <v>110.5</v>
      </c>
    </row>
    <row r="1568" spans="1:12" ht="30" customHeight="1">
      <c r="A1568" s="79" t="s">
        <v>1398</v>
      </c>
      <c r="B1568" s="74" t="s">
        <v>1677</v>
      </c>
      <c r="C1568" s="80">
        <v>8505</v>
      </c>
      <c r="D1568" s="80">
        <v>0</v>
      </c>
      <c r="E1568" s="81">
        <f t="shared" si="124"/>
        <v>10418.625</v>
      </c>
      <c r="F1568" s="81">
        <v>122.5</v>
      </c>
      <c r="G1568" s="81">
        <f t="shared" si="125"/>
        <v>11345.882625</v>
      </c>
      <c r="H1568" s="82">
        <v>108.9</v>
      </c>
      <c r="I1568" s="81">
        <f t="shared" si="126"/>
        <v>12321.62853075</v>
      </c>
      <c r="J1568" s="82">
        <v>108.6</v>
      </c>
      <c r="K1568" s="81">
        <f t="shared" si="127"/>
        <v>13516.826498232751</v>
      </c>
      <c r="L1568" s="82">
        <v>109.7</v>
      </c>
    </row>
    <row r="1569" spans="1:12" ht="18" customHeight="1">
      <c r="A1569" s="79" t="s">
        <v>656</v>
      </c>
      <c r="B1569" s="74" t="s">
        <v>1677</v>
      </c>
      <c r="C1569" s="80">
        <v>0</v>
      </c>
      <c r="D1569" s="80">
        <v>0</v>
      </c>
      <c r="E1569" s="81">
        <f t="shared" si="124"/>
        <v>0</v>
      </c>
      <c r="F1569" s="81">
        <v>126.1</v>
      </c>
      <c r="G1569" s="81">
        <f t="shared" si="125"/>
        <v>0</v>
      </c>
      <c r="H1569" s="82">
        <v>108.6</v>
      </c>
      <c r="I1569" s="81">
        <f t="shared" si="126"/>
        <v>0</v>
      </c>
      <c r="J1569" s="82">
        <v>109.4</v>
      </c>
      <c r="K1569" s="81">
        <f t="shared" si="127"/>
        <v>0</v>
      </c>
      <c r="L1569" s="82">
        <v>108.9</v>
      </c>
    </row>
    <row r="1570" spans="1:12" ht="43.5" customHeight="1">
      <c r="A1570" s="79" t="s">
        <v>578</v>
      </c>
      <c r="B1570" s="74" t="s">
        <v>1677</v>
      </c>
      <c r="C1570" s="80">
        <v>11558</v>
      </c>
      <c r="D1570" s="80">
        <v>123</v>
      </c>
      <c r="E1570" s="81">
        <f t="shared" si="124"/>
        <v>14447.5</v>
      </c>
      <c r="F1570" s="81">
        <v>125</v>
      </c>
      <c r="G1570" s="81">
        <f t="shared" si="125"/>
        <v>15689.985000000001</v>
      </c>
      <c r="H1570" s="82">
        <v>108.6</v>
      </c>
      <c r="I1570" s="81">
        <f t="shared" si="126"/>
        <v>17337.433424999999</v>
      </c>
      <c r="J1570" s="82">
        <v>110.5</v>
      </c>
      <c r="K1570" s="81">
        <f t="shared" si="127"/>
        <v>18828.452699549998</v>
      </c>
      <c r="L1570" s="82">
        <v>108.6</v>
      </c>
    </row>
    <row r="1571" spans="1:12" ht="44.25" customHeight="1">
      <c r="A1571" s="79" t="s">
        <v>574</v>
      </c>
      <c r="B1571" s="74" t="s">
        <v>1677</v>
      </c>
      <c r="C1571" s="80">
        <v>42160</v>
      </c>
      <c r="D1571" s="80">
        <v>94.4</v>
      </c>
      <c r="E1571" s="81">
        <f t="shared" si="124"/>
        <v>52531.360000000001</v>
      </c>
      <c r="F1571" s="81">
        <v>124.6</v>
      </c>
      <c r="G1571" s="81">
        <f t="shared" si="125"/>
        <v>57469.307840000001</v>
      </c>
      <c r="H1571" s="82">
        <v>109.4</v>
      </c>
      <c r="I1571" s="81">
        <f t="shared" si="126"/>
        <v>63043.830700480008</v>
      </c>
      <c r="J1571" s="82">
        <v>109.7</v>
      </c>
      <c r="K1571" s="81">
        <f t="shared" si="127"/>
        <v>68969.950786325135</v>
      </c>
      <c r="L1571" s="82">
        <v>109.4</v>
      </c>
    </row>
    <row r="1572" spans="1:12" ht="18" customHeight="1">
      <c r="A1572" s="79" t="s">
        <v>1453</v>
      </c>
      <c r="B1572" s="74" t="s">
        <v>1677</v>
      </c>
      <c r="C1572" s="80">
        <v>7137</v>
      </c>
      <c r="D1572" s="80">
        <v>173.4</v>
      </c>
      <c r="E1572" s="81">
        <f t="shared" si="124"/>
        <v>8814.1949999999997</v>
      </c>
      <c r="F1572" s="81">
        <v>123.5</v>
      </c>
      <c r="G1572" s="81">
        <f t="shared" si="125"/>
        <v>9695.6144999999997</v>
      </c>
      <c r="H1572" s="82">
        <v>110</v>
      </c>
      <c r="I1572" s="81">
        <f t="shared" si="126"/>
        <v>10665.175949999999</v>
      </c>
      <c r="J1572" s="82">
        <v>110</v>
      </c>
      <c r="K1572" s="81">
        <f t="shared" si="127"/>
        <v>11561.050729799999</v>
      </c>
      <c r="L1572" s="82">
        <v>108.4</v>
      </c>
    </row>
    <row r="1573" spans="1:12" ht="29.25" customHeight="1">
      <c r="A1573" s="79" t="s">
        <v>702</v>
      </c>
      <c r="B1573" s="74" t="s">
        <v>1677</v>
      </c>
      <c r="C1573" s="80">
        <v>5900</v>
      </c>
      <c r="D1573" s="80">
        <v>0</v>
      </c>
      <c r="E1573" s="81">
        <f t="shared" si="124"/>
        <v>7439.9</v>
      </c>
      <c r="F1573" s="81">
        <v>126.1</v>
      </c>
      <c r="G1573" s="81">
        <f t="shared" si="125"/>
        <v>8161.5703000000003</v>
      </c>
      <c r="H1573" s="82">
        <v>109.7</v>
      </c>
      <c r="I1573" s="81">
        <f t="shared" si="126"/>
        <v>8953.2426190999995</v>
      </c>
      <c r="J1573" s="82">
        <v>109.7</v>
      </c>
      <c r="K1573" s="81">
        <f t="shared" si="127"/>
        <v>9839.6136383908997</v>
      </c>
      <c r="L1573" s="82">
        <v>109.9</v>
      </c>
    </row>
    <row r="1574" spans="1:12" ht="30" customHeight="1">
      <c r="A1574" s="79" t="s">
        <v>716</v>
      </c>
      <c r="B1574" s="74" t="s">
        <v>1677</v>
      </c>
      <c r="C1574" s="80">
        <v>22662</v>
      </c>
      <c r="D1574" s="80">
        <v>62.8</v>
      </c>
      <c r="E1574" s="81">
        <f t="shared" si="124"/>
        <v>28214.19</v>
      </c>
      <c r="F1574" s="81">
        <v>124.5</v>
      </c>
      <c r="G1574" s="81">
        <f t="shared" si="125"/>
        <v>30725.252910000003</v>
      </c>
      <c r="H1574" s="82">
        <v>108.9</v>
      </c>
      <c r="I1574" s="81">
        <f t="shared" si="126"/>
        <v>33459.800418990002</v>
      </c>
      <c r="J1574" s="82">
        <v>108.9</v>
      </c>
      <c r="K1574" s="81">
        <f t="shared" si="127"/>
        <v>36705.40105963203</v>
      </c>
      <c r="L1574" s="82">
        <v>109.7</v>
      </c>
    </row>
    <row r="1575" spans="1:12" ht="43.5" customHeight="1">
      <c r="A1575" s="79" t="s">
        <v>581</v>
      </c>
      <c r="B1575" s="74" t="s">
        <v>1677</v>
      </c>
      <c r="C1575" s="80">
        <v>9732</v>
      </c>
      <c r="D1575" s="80">
        <v>124.1</v>
      </c>
      <c r="E1575" s="81">
        <f t="shared" si="124"/>
        <v>11999.555999999999</v>
      </c>
      <c r="F1575" s="81">
        <v>123.3</v>
      </c>
      <c r="G1575" s="81">
        <f t="shared" si="125"/>
        <v>13031.517816</v>
      </c>
      <c r="H1575" s="82">
        <v>108.6</v>
      </c>
      <c r="I1575" s="81">
        <f t="shared" si="126"/>
        <v>14152.228348176001</v>
      </c>
      <c r="J1575" s="82">
        <v>108.6</v>
      </c>
      <c r="K1575" s="81">
        <f t="shared" si="127"/>
        <v>15411.776671163665</v>
      </c>
      <c r="L1575" s="82">
        <v>108.9</v>
      </c>
    </row>
    <row r="1576" spans="1:12" ht="43.5" customHeight="1">
      <c r="A1576" s="79" t="s">
        <v>576</v>
      </c>
      <c r="B1576" s="74" t="s">
        <v>1677</v>
      </c>
      <c r="C1576" s="80">
        <v>33850</v>
      </c>
      <c r="D1576" s="80">
        <v>0</v>
      </c>
      <c r="E1576" s="81">
        <f t="shared" si="124"/>
        <v>42549.45</v>
      </c>
      <c r="F1576" s="81">
        <v>125.7</v>
      </c>
      <c r="G1576" s="81">
        <f t="shared" si="125"/>
        <v>46549.098299999998</v>
      </c>
      <c r="H1576" s="82">
        <v>109.4</v>
      </c>
      <c r="I1576" s="81">
        <f t="shared" si="126"/>
        <v>50924.713540200006</v>
      </c>
      <c r="J1576" s="82">
        <v>109.4</v>
      </c>
      <c r="K1576" s="81">
        <f t="shared" si="127"/>
        <v>55304.238904657206</v>
      </c>
      <c r="L1576" s="82">
        <v>108.6</v>
      </c>
    </row>
    <row r="1577" spans="1:12" ht="30" customHeight="1">
      <c r="A1577" s="79" t="s">
        <v>724</v>
      </c>
      <c r="B1577" s="74" t="s">
        <v>1677</v>
      </c>
      <c r="C1577" s="80">
        <v>19502</v>
      </c>
      <c r="D1577" s="80">
        <v>48.8</v>
      </c>
      <c r="E1577" s="81">
        <f t="shared" si="124"/>
        <v>24436.006000000001</v>
      </c>
      <c r="F1577" s="81">
        <v>125.3</v>
      </c>
      <c r="G1577" s="81">
        <f t="shared" si="125"/>
        <v>26879.606600000003</v>
      </c>
      <c r="H1577" s="82">
        <v>110</v>
      </c>
      <c r="I1577" s="81">
        <f t="shared" si="126"/>
        <v>29567.567260000003</v>
      </c>
      <c r="J1577" s="82">
        <v>110</v>
      </c>
      <c r="K1577" s="81">
        <f t="shared" si="127"/>
        <v>32346.918582440005</v>
      </c>
      <c r="L1577" s="82">
        <v>109.4</v>
      </c>
    </row>
    <row r="1578" spans="1:12" ht="30" customHeight="1">
      <c r="A1578" s="79" t="s">
        <v>689</v>
      </c>
      <c r="B1578" s="74" t="s">
        <v>1677</v>
      </c>
      <c r="C1578" s="80">
        <v>14640</v>
      </c>
      <c r="D1578" s="80">
        <v>140.9</v>
      </c>
      <c r="E1578" s="81">
        <f t="shared" si="124"/>
        <v>18402.48</v>
      </c>
      <c r="F1578" s="81">
        <v>125.7</v>
      </c>
      <c r="G1578" s="81">
        <f t="shared" si="125"/>
        <v>19985.093279999997</v>
      </c>
      <c r="H1578" s="82">
        <v>108.6</v>
      </c>
      <c r="I1578" s="81">
        <f t="shared" si="126"/>
        <v>22083.528074399997</v>
      </c>
      <c r="J1578" s="82">
        <v>110.5</v>
      </c>
      <c r="K1578" s="81">
        <f t="shared" si="127"/>
        <v>24048.962073021597</v>
      </c>
      <c r="L1578" s="82">
        <v>108.9</v>
      </c>
    </row>
    <row r="1579" spans="1:12" ht="43.5" customHeight="1">
      <c r="A1579" s="79" t="s">
        <v>582</v>
      </c>
      <c r="B1579" s="74" t="s">
        <v>1677</v>
      </c>
      <c r="C1579" s="80">
        <v>14612</v>
      </c>
      <c r="D1579" s="80">
        <v>72.7</v>
      </c>
      <c r="E1579" s="81">
        <f t="shared" si="124"/>
        <v>18308.835999999999</v>
      </c>
      <c r="F1579" s="81">
        <v>125.3</v>
      </c>
      <c r="G1579" s="81">
        <f t="shared" si="125"/>
        <v>20029.866583999999</v>
      </c>
      <c r="H1579" s="82">
        <v>109.4</v>
      </c>
      <c r="I1579" s="81">
        <f t="shared" si="126"/>
        <v>22032.8532424</v>
      </c>
      <c r="J1579" s="82">
        <v>110</v>
      </c>
      <c r="K1579" s="81">
        <f t="shared" si="127"/>
        <v>23927.678621246399</v>
      </c>
      <c r="L1579" s="82">
        <v>108.6</v>
      </c>
    </row>
    <row r="1580" spans="1:12" ht="18" customHeight="1">
      <c r="A1580" s="79" t="s">
        <v>66</v>
      </c>
      <c r="B1580" s="74" t="s">
        <v>1677</v>
      </c>
      <c r="C1580" s="80">
        <v>5004</v>
      </c>
      <c r="D1580" s="80">
        <v>108.4</v>
      </c>
      <c r="E1580" s="81">
        <f t="shared" si="124"/>
        <v>6255</v>
      </c>
      <c r="F1580" s="81">
        <v>125</v>
      </c>
      <c r="G1580" s="81">
        <f t="shared" si="125"/>
        <v>6880.5</v>
      </c>
      <c r="H1580" s="82">
        <v>110</v>
      </c>
      <c r="I1580" s="81">
        <f t="shared" si="126"/>
        <v>7602.9525000000003</v>
      </c>
      <c r="J1580" s="82">
        <v>110.5</v>
      </c>
      <c r="K1580" s="81">
        <f t="shared" si="127"/>
        <v>8317.630035000002</v>
      </c>
      <c r="L1580" s="82">
        <v>109.4</v>
      </c>
    </row>
    <row r="1581" spans="1:12" ht="30" customHeight="1">
      <c r="A1581" s="79" t="s">
        <v>703</v>
      </c>
      <c r="B1581" s="74" t="s">
        <v>1677</v>
      </c>
      <c r="C1581" s="80">
        <v>22900</v>
      </c>
      <c r="D1581" s="80">
        <v>103.6</v>
      </c>
      <c r="E1581" s="81">
        <f t="shared" si="124"/>
        <v>28533.4</v>
      </c>
      <c r="F1581" s="81">
        <v>124.6</v>
      </c>
      <c r="G1581" s="81">
        <f t="shared" si="125"/>
        <v>31529.407000000003</v>
      </c>
      <c r="H1581" s="82">
        <v>110.5</v>
      </c>
      <c r="I1581" s="81">
        <f t="shared" si="126"/>
        <v>34587.759479000008</v>
      </c>
      <c r="J1581" s="82">
        <v>109.7</v>
      </c>
      <c r="K1581" s="81">
        <f t="shared" si="127"/>
        <v>38046.535426900009</v>
      </c>
      <c r="L1581" s="82">
        <v>110</v>
      </c>
    </row>
    <row r="1582" spans="1:12" ht="30" customHeight="1">
      <c r="A1582" s="79" t="s">
        <v>624</v>
      </c>
      <c r="B1582" s="74" t="s">
        <v>1677</v>
      </c>
      <c r="C1582" s="80">
        <v>13950</v>
      </c>
      <c r="D1582" s="80">
        <v>101.7</v>
      </c>
      <c r="E1582" s="81">
        <f t="shared" si="124"/>
        <v>17228.25</v>
      </c>
      <c r="F1582" s="81">
        <v>123.5</v>
      </c>
      <c r="G1582" s="81">
        <f t="shared" si="125"/>
        <v>18899.39025</v>
      </c>
      <c r="H1582" s="82">
        <v>109.7</v>
      </c>
      <c r="I1582" s="81">
        <f t="shared" si="126"/>
        <v>20581.435982250001</v>
      </c>
      <c r="J1582" s="82">
        <v>108.9</v>
      </c>
      <c r="K1582" s="81">
        <f t="shared" si="127"/>
        <v>22742.486760386251</v>
      </c>
      <c r="L1582" s="82">
        <v>110.5</v>
      </c>
    </row>
    <row r="1583" spans="1:12" ht="30" customHeight="1">
      <c r="A1583" s="79" t="s">
        <v>683</v>
      </c>
      <c r="B1583" s="74" t="s">
        <v>1677</v>
      </c>
      <c r="C1583" s="80">
        <v>5790</v>
      </c>
      <c r="D1583" s="80">
        <v>0</v>
      </c>
      <c r="E1583" s="81">
        <f t="shared" si="124"/>
        <v>7301.19</v>
      </c>
      <c r="F1583" s="81">
        <v>126.1</v>
      </c>
      <c r="G1583" s="81">
        <f t="shared" si="125"/>
        <v>7929.0923399999992</v>
      </c>
      <c r="H1583" s="82">
        <v>108.6</v>
      </c>
      <c r="I1583" s="81">
        <f t="shared" si="126"/>
        <v>8674.4270199599996</v>
      </c>
      <c r="J1583" s="82">
        <v>109.4</v>
      </c>
      <c r="K1583" s="81">
        <f t="shared" si="127"/>
        <v>9446.4510247364396</v>
      </c>
      <c r="L1583" s="82">
        <v>108.9</v>
      </c>
    </row>
    <row r="1584" spans="1:12" ht="18" customHeight="1">
      <c r="A1584" s="79" t="s">
        <v>692</v>
      </c>
      <c r="B1584" s="74" t="s">
        <v>1677</v>
      </c>
      <c r="C1584" s="80">
        <v>14236</v>
      </c>
      <c r="D1584" s="80">
        <v>121.1</v>
      </c>
      <c r="E1584" s="81">
        <f t="shared" si="124"/>
        <v>17795</v>
      </c>
      <c r="F1584" s="81">
        <v>125</v>
      </c>
      <c r="G1584" s="81">
        <f t="shared" si="125"/>
        <v>19325.37</v>
      </c>
      <c r="H1584" s="82">
        <v>108.6</v>
      </c>
      <c r="I1584" s="81">
        <f t="shared" si="126"/>
        <v>21354.533849999996</v>
      </c>
      <c r="J1584" s="82">
        <v>110.5</v>
      </c>
      <c r="K1584" s="81">
        <f t="shared" si="127"/>
        <v>23191.023761099998</v>
      </c>
      <c r="L1584" s="82">
        <v>108.6</v>
      </c>
    </row>
    <row r="1585" spans="1:12" ht="43.5" customHeight="1">
      <c r="A1585" s="79" t="s">
        <v>589</v>
      </c>
      <c r="B1585" s="74" t="s">
        <v>1677</v>
      </c>
      <c r="C1585" s="80">
        <v>7000</v>
      </c>
      <c r="D1585" s="80">
        <v>560</v>
      </c>
      <c r="E1585" s="81">
        <f t="shared" si="124"/>
        <v>8722</v>
      </c>
      <c r="F1585" s="81">
        <v>124.6</v>
      </c>
      <c r="G1585" s="81">
        <f t="shared" si="125"/>
        <v>9541.8680000000004</v>
      </c>
      <c r="H1585" s="82">
        <v>109.4</v>
      </c>
      <c r="I1585" s="81">
        <f t="shared" si="126"/>
        <v>10467.429196000001</v>
      </c>
      <c r="J1585" s="82">
        <v>109.7</v>
      </c>
      <c r="K1585" s="81">
        <f t="shared" si="127"/>
        <v>11451.367540424002</v>
      </c>
      <c r="L1585" s="82">
        <v>109.4</v>
      </c>
    </row>
    <row r="1586" spans="1:12" ht="18" customHeight="1">
      <c r="A1586" s="79" t="s">
        <v>726</v>
      </c>
      <c r="B1586" s="74" t="s">
        <v>1677</v>
      </c>
      <c r="C1586" s="80">
        <v>6815</v>
      </c>
      <c r="D1586" s="80">
        <v>35.700000000000003</v>
      </c>
      <c r="E1586" s="81">
        <f t="shared" si="124"/>
        <v>8416.5249999999996</v>
      </c>
      <c r="F1586" s="81">
        <v>123.5</v>
      </c>
      <c r="G1586" s="81">
        <f t="shared" si="125"/>
        <v>9258.1774999999998</v>
      </c>
      <c r="H1586" s="82">
        <v>110</v>
      </c>
      <c r="I1586" s="81">
        <f t="shared" si="126"/>
        <v>10183.99525</v>
      </c>
      <c r="J1586" s="82">
        <v>110</v>
      </c>
      <c r="K1586" s="81">
        <f t="shared" si="127"/>
        <v>11039.450851</v>
      </c>
      <c r="L1586" s="82">
        <v>108.4</v>
      </c>
    </row>
    <row r="1587" spans="1:12" ht="18" customHeight="1">
      <c r="A1587" s="79" t="s">
        <v>663</v>
      </c>
      <c r="B1587" s="74" t="s">
        <v>1677</v>
      </c>
      <c r="C1587" s="80">
        <v>4355</v>
      </c>
      <c r="D1587" s="80">
        <v>0</v>
      </c>
      <c r="E1587" s="81">
        <f t="shared" si="124"/>
        <v>5334.875</v>
      </c>
      <c r="F1587" s="81">
        <v>122.5</v>
      </c>
      <c r="G1587" s="81">
        <f t="shared" si="125"/>
        <v>5895.0368749999998</v>
      </c>
      <c r="H1587" s="82">
        <v>110.5</v>
      </c>
      <c r="I1587" s="81">
        <f t="shared" si="126"/>
        <v>6514.0157468750003</v>
      </c>
      <c r="J1587" s="82">
        <v>110.5</v>
      </c>
      <c r="K1587" s="81">
        <f t="shared" si="127"/>
        <v>7067.7070853593759</v>
      </c>
      <c r="L1587" s="82">
        <v>108.5</v>
      </c>
    </row>
    <row r="1588" spans="1:12" ht="18" customHeight="1">
      <c r="A1588" s="73" t="s">
        <v>1859</v>
      </c>
      <c r="B1588" s="74" t="s">
        <v>1677</v>
      </c>
      <c r="C1588" s="75">
        <v>3901</v>
      </c>
      <c r="D1588" s="75">
        <v>81.2</v>
      </c>
      <c r="E1588" s="76">
        <v>4903.5569999999998</v>
      </c>
      <c r="F1588" s="76">
        <v>125.7</v>
      </c>
      <c r="G1588" s="76">
        <v>5364.4913580000002</v>
      </c>
      <c r="H1588" s="78">
        <v>109.4</v>
      </c>
      <c r="I1588" s="76">
        <v>5868.7535456520009</v>
      </c>
      <c r="J1588" s="78">
        <v>109.4</v>
      </c>
      <c r="K1588" s="76">
        <v>6373.4663505780736</v>
      </c>
      <c r="L1588" s="78">
        <v>108.6</v>
      </c>
    </row>
    <row r="1589" spans="1:12" ht="30" customHeight="1">
      <c r="A1589" s="79" t="s">
        <v>707</v>
      </c>
      <c r="B1589" s="74" t="s">
        <v>1677</v>
      </c>
      <c r="C1589" s="80">
        <v>3901</v>
      </c>
      <c r="D1589" s="80">
        <v>91.6</v>
      </c>
      <c r="E1589" s="81">
        <f t="shared" si="124"/>
        <v>4903.5569999999998</v>
      </c>
      <c r="F1589" s="81">
        <v>125.7</v>
      </c>
      <c r="G1589" s="81">
        <f t="shared" si="125"/>
        <v>5364.4913580000002</v>
      </c>
      <c r="H1589" s="82">
        <v>109.4</v>
      </c>
      <c r="I1589" s="81">
        <f t="shared" si="126"/>
        <v>5868.7535456520009</v>
      </c>
      <c r="J1589" s="82">
        <v>109.4</v>
      </c>
      <c r="K1589" s="81">
        <f t="shared" si="127"/>
        <v>6373.4663505780736</v>
      </c>
      <c r="L1589" s="82">
        <v>108.6</v>
      </c>
    </row>
    <row r="1590" spans="1:12" ht="18" customHeight="1">
      <c r="A1590" s="73" t="s">
        <v>1860</v>
      </c>
      <c r="B1590" s="74" t="s">
        <v>1677</v>
      </c>
      <c r="C1590" s="75">
        <v>2218</v>
      </c>
      <c r="D1590" s="75">
        <v>72</v>
      </c>
      <c r="E1590" s="76">
        <v>2788.0260000000003</v>
      </c>
      <c r="F1590" s="76">
        <v>125.7</v>
      </c>
      <c r="G1590" s="76">
        <v>3027.7962360000001</v>
      </c>
      <c r="H1590" s="78">
        <v>108.6</v>
      </c>
      <c r="I1590" s="76">
        <v>3345.71484078</v>
      </c>
      <c r="J1590" s="78">
        <v>110.5</v>
      </c>
      <c r="K1590" s="76">
        <v>3643.4834616094204</v>
      </c>
      <c r="L1590" s="78">
        <v>108.9</v>
      </c>
    </row>
    <row r="1591" spans="1:12" ht="30" customHeight="1">
      <c r="A1591" s="79" t="s">
        <v>707</v>
      </c>
      <c r="B1591" s="74" t="s">
        <v>1677</v>
      </c>
      <c r="C1591" s="80">
        <v>2218</v>
      </c>
      <c r="D1591" s="80">
        <v>72</v>
      </c>
      <c r="E1591" s="81">
        <f t="shared" si="124"/>
        <v>2788.0260000000003</v>
      </c>
      <c r="F1591" s="81">
        <v>125.7</v>
      </c>
      <c r="G1591" s="81">
        <f t="shared" si="125"/>
        <v>3027.7962360000001</v>
      </c>
      <c r="H1591" s="82">
        <v>108.6</v>
      </c>
      <c r="I1591" s="81">
        <f t="shared" si="126"/>
        <v>3345.71484078</v>
      </c>
      <c r="J1591" s="82">
        <v>110.5</v>
      </c>
      <c r="K1591" s="81">
        <f t="shared" si="127"/>
        <v>3643.4834616094204</v>
      </c>
      <c r="L1591" s="82">
        <v>108.9</v>
      </c>
    </row>
    <row r="1592" spans="1:12" ht="18" customHeight="1">
      <c r="A1592" s="73" t="s">
        <v>1861</v>
      </c>
      <c r="B1592" s="74" t="s">
        <v>1677</v>
      </c>
      <c r="C1592" s="75">
        <v>20</v>
      </c>
      <c r="D1592" s="75">
        <v>6.3</v>
      </c>
      <c r="E1592" s="76">
        <v>25</v>
      </c>
      <c r="F1592" s="76">
        <v>125</v>
      </c>
      <c r="G1592" s="76">
        <v>27.5</v>
      </c>
      <c r="H1592" s="78">
        <v>110</v>
      </c>
      <c r="I1592" s="76">
        <v>30.387499999999999</v>
      </c>
      <c r="J1592" s="78">
        <v>110.5</v>
      </c>
      <c r="K1592" s="76">
        <v>33.243924999999997</v>
      </c>
      <c r="L1592" s="78">
        <v>109.4</v>
      </c>
    </row>
    <row r="1593" spans="1:12" ht="43.5" customHeight="1">
      <c r="A1593" s="79" t="s">
        <v>573</v>
      </c>
      <c r="B1593" s="74" t="s">
        <v>1677</v>
      </c>
      <c r="C1593" s="80">
        <v>20</v>
      </c>
      <c r="D1593" s="80">
        <v>6.3</v>
      </c>
      <c r="E1593" s="81">
        <f t="shared" si="124"/>
        <v>25</v>
      </c>
      <c r="F1593" s="81">
        <v>125</v>
      </c>
      <c r="G1593" s="81">
        <f t="shared" si="125"/>
        <v>27.5</v>
      </c>
      <c r="H1593" s="82">
        <v>110</v>
      </c>
      <c r="I1593" s="81">
        <f t="shared" si="126"/>
        <v>30.387499999999999</v>
      </c>
      <c r="J1593" s="82">
        <v>110.5</v>
      </c>
      <c r="K1593" s="81">
        <f t="shared" si="127"/>
        <v>33.243924999999997</v>
      </c>
      <c r="L1593" s="82">
        <v>109.4</v>
      </c>
    </row>
    <row r="1594" spans="1:12" ht="43.5" customHeight="1">
      <c r="A1594" s="73" t="s">
        <v>1862</v>
      </c>
      <c r="B1594" s="74" t="s">
        <v>1863</v>
      </c>
      <c r="C1594" s="75">
        <v>85.49</v>
      </c>
      <c r="D1594" s="75">
        <v>340.2</v>
      </c>
      <c r="E1594" s="76">
        <f>SUM(E1595:E1596)</f>
        <v>104.73925</v>
      </c>
      <c r="F1594" s="76">
        <f>E1594/C1594*100</f>
        <v>122.51637618434906</v>
      </c>
      <c r="G1594" s="76">
        <f>SUM(G1595:G1596)</f>
        <v>114.07487525000001</v>
      </c>
      <c r="H1594" s="78">
        <f>G1594/E1594*100</f>
        <v>108.91320612855257</v>
      </c>
      <c r="I1594" s="76">
        <f>SUM(I1595:I1596)</f>
        <v>123.8910046605</v>
      </c>
      <c r="J1594" s="78">
        <f>I1594/G1594*100</f>
        <v>108.60498807383092</v>
      </c>
      <c r="K1594" s="76">
        <f>SUM(K1595:K1596)</f>
        <v>135.92495627622449</v>
      </c>
      <c r="L1594" s="78">
        <f>K1594/I1594*100</f>
        <v>109.71333766216624</v>
      </c>
    </row>
    <row r="1595" spans="1:12" ht="43.5" customHeight="1">
      <c r="A1595" s="79" t="s">
        <v>579</v>
      </c>
      <c r="B1595" s="74" t="s">
        <v>1863</v>
      </c>
      <c r="C1595" s="80">
        <v>1.4</v>
      </c>
      <c r="D1595" s="80">
        <v>0</v>
      </c>
      <c r="E1595" s="81">
        <f t="shared" si="124"/>
        <v>1.7289999999999999</v>
      </c>
      <c r="F1595" s="81">
        <v>123.5</v>
      </c>
      <c r="G1595" s="81">
        <f t="shared" si="125"/>
        <v>1.8967130000000001</v>
      </c>
      <c r="H1595" s="82">
        <v>109.7</v>
      </c>
      <c r="I1595" s="81">
        <f t="shared" si="126"/>
        <v>2.0655204569999999</v>
      </c>
      <c r="J1595" s="82">
        <v>108.9</v>
      </c>
      <c r="K1595" s="81">
        <f t="shared" si="127"/>
        <v>2.2824001049849998</v>
      </c>
      <c r="L1595" s="82">
        <v>110.5</v>
      </c>
    </row>
    <row r="1596" spans="1:12" ht="34.5" customHeight="1">
      <c r="A1596" s="79" t="s">
        <v>651</v>
      </c>
      <c r="B1596" s="74" t="s">
        <v>1863</v>
      </c>
      <c r="C1596" s="80">
        <v>84.09</v>
      </c>
      <c r="D1596" s="80">
        <v>334.6</v>
      </c>
      <c r="E1596" s="81">
        <f t="shared" si="124"/>
        <v>103.01025</v>
      </c>
      <c r="F1596" s="81">
        <v>122.5</v>
      </c>
      <c r="G1596" s="81">
        <f t="shared" si="125"/>
        <v>112.17816225</v>
      </c>
      <c r="H1596" s="82">
        <v>108.9</v>
      </c>
      <c r="I1596" s="81">
        <f t="shared" si="126"/>
        <v>121.8254842035</v>
      </c>
      <c r="J1596" s="82">
        <v>108.6</v>
      </c>
      <c r="K1596" s="81">
        <f t="shared" si="127"/>
        <v>133.64255617123951</v>
      </c>
      <c r="L1596" s="82">
        <v>109.7</v>
      </c>
    </row>
    <row r="1597" spans="1:12" ht="18" customHeight="1">
      <c r="A1597" s="73" t="s">
        <v>1864</v>
      </c>
      <c r="B1597" s="74" t="s">
        <v>1677</v>
      </c>
      <c r="C1597" s="75">
        <v>441458</v>
      </c>
      <c r="D1597" s="75">
        <v>108.7</v>
      </c>
      <c r="E1597" s="76">
        <f>SUM(E1598:E1599)</f>
        <v>551688.73600000003</v>
      </c>
      <c r="F1597" s="76">
        <f>E1597/C1597*100</f>
        <v>124.96969949576177</v>
      </c>
      <c r="G1597" s="76">
        <f>SUM(G1598:G1599)</f>
        <v>599467.30718400003</v>
      </c>
      <c r="H1597" s="78">
        <f>G1597/E1597*100</f>
        <v>108.66042173172083</v>
      </c>
      <c r="I1597" s="76">
        <f>SUM(I1598:I1599)</f>
        <v>662046.70060084807</v>
      </c>
      <c r="J1597" s="78">
        <f>I1597/G1597*100</f>
        <v>110.43916701826744</v>
      </c>
      <c r="K1597" s="76">
        <f>SUM(K1598:K1599)</f>
        <v>719382.76405222761</v>
      </c>
      <c r="L1597" s="78">
        <f>K1597/I1597*100</f>
        <v>108.66042582786737</v>
      </c>
    </row>
    <row r="1598" spans="1:12" ht="18" customHeight="1">
      <c r="A1598" s="79" t="s">
        <v>750</v>
      </c>
      <c r="B1598" s="74" t="s">
        <v>1677</v>
      </c>
      <c r="C1598" s="80">
        <v>408017</v>
      </c>
      <c r="D1598" s="80">
        <v>100.5</v>
      </c>
      <c r="E1598" s="81">
        <f t="shared" si="124"/>
        <v>510021.25</v>
      </c>
      <c r="F1598" s="81">
        <v>125</v>
      </c>
      <c r="G1598" s="81">
        <f t="shared" si="125"/>
        <v>553883.07750000001</v>
      </c>
      <c r="H1598" s="82">
        <v>108.6</v>
      </c>
      <c r="I1598" s="81">
        <f t="shared" si="126"/>
        <v>612040.80063750001</v>
      </c>
      <c r="J1598" s="82">
        <v>110.5</v>
      </c>
      <c r="K1598" s="81">
        <f t="shared" si="127"/>
        <v>664676.30949232494</v>
      </c>
      <c r="L1598" s="82">
        <v>108.6</v>
      </c>
    </row>
    <row r="1599" spans="1:12" ht="18" customHeight="1">
      <c r="A1599" s="79" t="s">
        <v>754</v>
      </c>
      <c r="B1599" s="74" t="s">
        <v>1677</v>
      </c>
      <c r="C1599" s="80">
        <v>33441</v>
      </c>
      <c r="D1599" s="80">
        <v>0</v>
      </c>
      <c r="E1599" s="81">
        <f t="shared" si="124"/>
        <v>41667.485999999997</v>
      </c>
      <c r="F1599" s="81">
        <v>124.6</v>
      </c>
      <c r="G1599" s="81">
        <f t="shared" si="125"/>
        <v>45584.229683999998</v>
      </c>
      <c r="H1599" s="82">
        <v>109.4</v>
      </c>
      <c r="I1599" s="81">
        <f t="shared" si="126"/>
        <v>50005.899963347998</v>
      </c>
      <c r="J1599" s="82">
        <v>109.7</v>
      </c>
      <c r="K1599" s="81">
        <f t="shared" si="127"/>
        <v>54706.454559902719</v>
      </c>
      <c r="L1599" s="82">
        <v>109.4</v>
      </c>
    </row>
    <row r="1600" spans="1:12" ht="37.5" customHeight="1">
      <c r="A1600" s="73" t="s">
        <v>1865</v>
      </c>
      <c r="B1600" s="74" t="s">
        <v>1866</v>
      </c>
      <c r="C1600" s="75">
        <v>36.200000000000003</v>
      </c>
      <c r="D1600" s="75">
        <v>147.80000000000001</v>
      </c>
      <c r="E1600" s="76">
        <v>44.344999999999999</v>
      </c>
      <c r="F1600" s="76">
        <v>122.5</v>
      </c>
      <c r="G1600" s="76">
        <v>49.001224999999998</v>
      </c>
      <c r="H1600" s="78">
        <v>110.5</v>
      </c>
      <c r="I1600" s="76">
        <v>54.146353625000003</v>
      </c>
      <c r="J1600" s="78">
        <v>110.5</v>
      </c>
      <c r="K1600" s="76">
        <v>58.748793683125001</v>
      </c>
      <c r="L1600" s="78">
        <v>108.5</v>
      </c>
    </row>
    <row r="1601" spans="1:12" ht="37.5" customHeight="1">
      <c r="A1601" s="79" t="s">
        <v>744</v>
      </c>
      <c r="B1601" s="74" t="s">
        <v>1866</v>
      </c>
      <c r="C1601" s="80">
        <v>36.200000000000003</v>
      </c>
      <c r="D1601" s="80">
        <v>147.80000000000001</v>
      </c>
      <c r="E1601" s="81">
        <f t="shared" si="124"/>
        <v>44.344999999999999</v>
      </c>
      <c r="F1601" s="81">
        <v>122.5</v>
      </c>
      <c r="G1601" s="81">
        <f t="shared" si="125"/>
        <v>49.001224999999998</v>
      </c>
      <c r="H1601" s="82">
        <v>110.5</v>
      </c>
      <c r="I1601" s="81">
        <f t="shared" si="126"/>
        <v>54.146353625000003</v>
      </c>
      <c r="J1601" s="82">
        <v>110.5</v>
      </c>
      <c r="K1601" s="81">
        <f t="shared" si="127"/>
        <v>58.748793683125001</v>
      </c>
      <c r="L1601" s="82">
        <v>108.5</v>
      </c>
    </row>
    <row r="1602" spans="1:12" ht="18" customHeight="1">
      <c r="A1602" s="73" t="s">
        <v>1867</v>
      </c>
      <c r="B1602" s="74" t="s">
        <v>1623</v>
      </c>
      <c r="C1602" s="75">
        <v>23000</v>
      </c>
      <c r="D1602" s="75">
        <v>0</v>
      </c>
      <c r="E1602" s="76">
        <v>28635</v>
      </c>
      <c r="F1602" s="76">
        <v>124.5</v>
      </c>
      <c r="G1602" s="76">
        <v>31183.514999999999</v>
      </c>
      <c r="H1602" s="78">
        <v>108.9</v>
      </c>
      <c r="I1602" s="76">
        <v>33958.847835</v>
      </c>
      <c r="J1602" s="78">
        <v>108.9</v>
      </c>
      <c r="K1602" s="76">
        <v>37252.856074995005</v>
      </c>
      <c r="L1602" s="78">
        <v>109.7</v>
      </c>
    </row>
    <row r="1603" spans="1:12" ht="18" customHeight="1">
      <c r="A1603" s="79" t="s">
        <v>754</v>
      </c>
      <c r="B1603" s="74" t="s">
        <v>1623</v>
      </c>
      <c r="C1603" s="80">
        <v>23000</v>
      </c>
      <c r="D1603" s="80">
        <v>0</v>
      </c>
      <c r="E1603" s="81">
        <f t="shared" si="124"/>
        <v>28635</v>
      </c>
      <c r="F1603" s="81">
        <v>124.5</v>
      </c>
      <c r="G1603" s="81">
        <f t="shared" si="125"/>
        <v>31183.514999999999</v>
      </c>
      <c r="H1603" s="82">
        <v>108.9</v>
      </c>
      <c r="I1603" s="81">
        <f t="shared" si="126"/>
        <v>33958.847835</v>
      </c>
      <c r="J1603" s="82">
        <v>108.9</v>
      </c>
      <c r="K1603" s="81">
        <f t="shared" si="127"/>
        <v>37252.856074995005</v>
      </c>
      <c r="L1603" s="82">
        <v>109.7</v>
      </c>
    </row>
    <row r="1604" spans="1:12" ht="39.75" customHeight="1">
      <c r="A1604" s="73" t="s">
        <v>1865</v>
      </c>
      <c r="B1604" s="73" t="s">
        <v>1710</v>
      </c>
      <c r="C1604" s="75">
        <v>115.35</v>
      </c>
      <c r="D1604" s="75">
        <v>96.9</v>
      </c>
      <c r="E1604" s="76">
        <f>SUM(E1605:E1607)</f>
        <v>144.53654999999998</v>
      </c>
      <c r="F1604" s="76">
        <f>E1604/C1604*100</f>
        <v>125.30260078023406</v>
      </c>
      <c r="G1604" s="76">
        <f>SUM(G1605:G1607)</f>
        <v>158.12057225999999</v>
      </c>
      <c r="H1604" s="78">
        <f>G1604/E1604*100</f>
        <v>109.39833022166367</v>
      </c>
      <c r="I1604" s="76">
        <f>SUM(I1605:I1607)</f>
        <v>173.93005962492001</v>
      </c>
      <c r="J1604" s="78">
        <f>I1604/G1604*100</f>
        <v>109.99837474590228</v>
      </c>
      <c r="K1604" s="76">
        <f>SUM(K1605:K1607)</f>
        <v>188.88913082781431</v>
      </c>
      <c r="L1604" s="78">
        <f>K1604/I1604*100</f>
        <v>108.60062443211571</v>
      </c>
    </row>
    <row r="1605" spans="1:12" ht="39.75" customHeight="1">
      <c r="A1605" s="79" t="s">
        <v>704</v>
      </c>
      <c r="B1605" s="73" t="s">
        <v>1710</v>
      </c>
      <c r="C1605" s="80">
        <v>0.51</v>
      </c>
      <c r="D1605" s="80">
        <v>10.1</v>
      </c>
      <c r="E1605" s="81">
        <f t="shared" si="124"/>
        <v>0.64107000000000003</v>
      </c>
      <c r="F1605" s="81">
        <v>125.7</v>
      </c>
      <c r="G1605" s="81">
        <f t="shared" si="125"/>
        <v>0.70133058000000004</v>
      </c>
      <c r="H1605" s="82">
        <v>109.4</v>
      </c>
      <c r="I1605" s="81">
        <f t="shared" si="126"/>
        <v>0.76725565452000011</v>
      </c>
      <c r="J1605" s="82">
        <v>109.4</v>
      </c>
      <c r="K1605" s="81">
        <f t="shared" si="127"/>
        <v>0.83323964080872004</v>
      </c>
      <c r="L1605" s="82">
        <v>108.6</v>
      </c>
    </row>
    <row r="1606" spans="1:12" ht="39.75" customHeight="1">
      <c r="A1606" s="79" t="s">
        <v>744</v>
      </c>
      <c r="B1606" s="73" t="s">
        <v>1710</v>
      </c>
      <c r="C1606" s="80">
        <v>0.24</v>
      </c>
      <c r="D1606" s="80">
        <v>171.4</v>
      </c>
      <c r="E1606" s="81">
        <f t="shared" si="124"/>
        <v>0.30168</v>
      </c>
      <c r="F1606" s="81">
        <v>125.7</v>
      </c>
      <c r="G1606" s="81">
        <f t="shared" si="125"/>
        <v>0.32762448</v>
      </c>
      <c r="H1606" s="82">
        <v>108.6</v>
      </c>
      <c r="I1606" s="81">
        <f t="shared" si="126"/>
        <v>0.36202505039999999</v>
      </c>
      <c r="J1606" s="82">
        <v>110.5</v>
      </c>
      <c r="K1606" s="81">
        <f t="shared" si="127"/>
        <v>0.39424527988559999</v>
      </c>
      <c r="L1606" s="82">
        <v>108.9</v>
      </c>
    </row>
    <row r="1607" spans="1:12" ht="39.75" customHeight="1">
      <c r="A1607" s="79" t="s">
        <v>747</v>
      </c>
      <c r="B1607" s="73" t="s">
        <v>1710</v>
      </c>
      <c r="C1607" s="80">
        <v>114.6</v>
      </c>
      <c r="D1607" s="80">
        <v>105.8</v>
      </c>
      <c r="E1607" s="81">
        <f t="shared" si="124"/>
        <v>143.59379999999999</v>
      </c>
      <c r="F1607" s="81">
        <v>125.3</v>
      </c>
      <c r="G1607" s="81">
        <f t="shared" si="125"/>
        <v>157.0916172</v>
      </c>
      <c r="H1607" s="82">
        <v>109.4</v>
      </c>
      <c r="I1607" s="81">
        <f t="shared" si="126"/>
        <v>172.80077892</v>
      </c>
      <c r="J1607" s="82">
        <v>110</v>
      </c>
      <c r="K1607" s="81">
        <f t="shared" si="127"/>
        <v>187.66164590712</v>
      </c>
      <c r="L1607" s="82">
        <v>108.6</v>
      </c>
    </row>
    <row r="1608" spans="1:12" ht="43.5" customHeight="1">
      <c r="A1608" s="73" t="s">
        <v>1868</v>
      </c>
      <c r="B1608" s="74" t="s">
        <v>1677</v>
      </c>
      <c r="C1608" s="75">
        <v>8177</v>
      </c>
      <c r="D1608" s="75">
        <v>74.2</v>
      </c>
      <c r="E1608" s="76">
        <f>SUM(E1609:E1621)</f>
        <v>10189.237999999999</v>
      </c>
      <c r="F1608" s="76">
        <f>E1608/C1608*100</f>
        <v>124.60851167909991</v>
      </c>
      <c r="G1608" s="76">
        <f>SUM(G1609:G1621)</f>
        <v>11187.382971000001</v>
      </c>
      <c r="H1608" s="78">
        <f>G1608/E1608*100</f>
        <v>109.79607082492333</v>
      </c>
      <c r="I1608" s="76">
        <f>SUM(I1609:I1621)</f>
        <v>12270.094059992</v>
      </c>
      <c r="J1608" s="78">
        <f>I1608/G1608*100</f>
        <v>109.67796572083577</v>
      </c>
      <c r="K1608" s="76">
        <f>SUM(K1609:K1621)</f>
        <v>13449.078327408395</v>
      </c>
      <c r="L1608" s="78">
        <f>K1608/I1608*100</f>
        <v>109.60860007797825</v>
      </c>
    </row>
    <row r="1609" spans="1:12" ht="43.5" customHeight="1">
      <c r="A1609" s="79" t="s">
        <v>579</v>
      </c>
      <c r="B1609" s="74" t="s">
        <v>1677</v>
      </c>
      <c r="C1609" s="80">
        <v>2600</v>
      </c>
      <c r="D1609" s="80">
        <v>63.8</v>
      </c>
      <c r="E1609" s="81">
        <f t="shared" si="124"/>
        <v>3239.6</v>
      </c>
      <c r="F1609" s="81">
        <v>124.6</v>
      </c>
      <c r="G1609" s="81">
        <f t="shared" si="125"/>
        <v>3579.7579999999998</v>
      </c>
      <c r="H1609" s="82">
        <v>110.5</v>
      </c>
      <c r="I1609" s="81">
        <f t="shared" si="126"/>
        <v>3926.9945259999995</v>
      </c>
      <c r="J1609" s="82">
        <v>109.7</v>
      </c>
      <c r="K1609" s="81">
        <f t="shared" si="127"/>
        <v>4319.6939785999994</v>
      </c>
      <c r="L1609" s="82">
        <v>110</v>
      </c>
    </row>
    <row r="1610" spans="1:12" ht="43.5" customHeight="1">
      <c r="A1610" s="79" t="s">
        <v>589</v>
      </c>
      <c r="B1610" s="74" t="s">
        <v>1677</v>
      </c>
      <c r="C1610" s="80">
        <v>376</v>
      </c>
      <c r="D1610" s="80">
        <v>75</v>
      </c>
      <c r="E1610" s="81">
        <f t="shared" si="124"/>
        <v>464.36</v>
      </c>
      <c r="F1610" s="81">
        <v>123.5</v>
      </c>
      <c r="G1610" s="81">
        <f t="shared" si="125"/>
        <v>509.40291999999999</v>
      </c>
      <c r="H1610" s="82">
        <v>109.7</v>
      </c>
      <c r="I1610" s="81">
        <f t="shared" si="126"/>
        <v>554.73977988000001</v>
      </c>
      <c r="J1610" s="82">
        <v>108.9</v>
      </c>
      <c r="K1610" s="81">
        <f t="shared" si="127"/>
        <v>612.98745676739998</v>
      </c>
      <c r="L1610" s="82">
        <v>110.5</v>
      </c>
    </row>
    <row r="1611" spans="1:12" ht="39" customHeight="1">
      <c r="A1611" s="79" t="s">
        <v>581</v>
      </c>
      <c r="B1611" s="74" t="s">
        <v>1677</v>
      </c>
      <c r="C1611" s="80">
        <v>87</v>
      </c>
      <c r="D1611" s="80">
        <v>0</v>
      </c>
      <c r="E1611" s="81">
        <f t="shared" si="124"/>
        <v>106.575</v>
      </c>
      <c r="F1611" s="81">
        <v>122.5</v>
      </c>
      <c r="G1611" s="81">
        <f t="shared" si="125"/>
        <v>116.06017500000002</v>
      </c>
      <c r="H1611" s="82">
        <v>108.9</v>
      </c>
      <c r="I1611" s="81">
        <f t="shared" si="126"/>
        <v>126.04135005000001</v>
      </c>
      <c r="J1611" s="82">
        <v>108.6</v>
      </c>
      <c r="K1611" s="81">
        <f t="shared" si="127"/>
        <v>138.26736100485002</v>
      </c>
      <c r="L1611" s="82">
        <v>109.7</v>
      </c>
    </row>
    <row r="1612" spans="1:12" ht="43.5" customHeight="1">
      <c r="A1612" s="79" t="s">
        <v>572</v>
      </c>
      <c r="B1612" s="74" t="s">
        <v>1677</v>
      </c>
      <c r="C1612" s="80">
        <v>2121</v>
      </c>
      <c r="D1612" s="80">
        <v>89</v>
      </c>
      <c r="E1612" s="81">
        <f t="shared" ref="E1612:E1675" si="128">C1612*F1612/100</f>
        <v>2642.7659999999996</v>
      </c>
      <c r="F1612" s="81">
        <v>124.6</v>
      </c>
      <c r="G1612" s="81">
        <f t="shared" ref="G1612:G1675" si="129">E1612*H1612/100</f>
        <v>2891.1860040000001</v>
      </c>
      <c r="H1612" s="82">
        <v>109.4</v>
      </c>
      <c r="I1612" s="81">
        <f t="shared" ref="I1612:I1675" si="130">G1612*J1612/100</f>
        <v>3171.6310463880004</v>
      </c>
      <c r="J1612" s="82">
        <v>109.7</v>
      </c>
      <c r="K1612" s="81">
        <f t="shared" ref="K1612:K1675" si="131">I1612*L1612/100</f>
        <v>3469.7643647484724</v>
      </c>
      <c r="L1612" s="82">
        <v>109.4</v>
      </c>
    </row>
    <row r="1613" spans="1:12" ht="30" customHeight="1">
      <c r="A1613" s="79" t="s">
        <v>680</v>
      </c>
      <c r="B1613" s="74" t="s">
        <v>1677</v>
      </c>
      <c r="C1613" s="80">
        <v>227</v>
      </c>
      <c r="D1613" s="80">
        <v>105.1</v>
      </c>
      <c r="E1613" s="81">
        <f t="shared" si="128"/>
        <v>280.34500000000003</v>
      </c>
      <c r="F1613" s="81">
        <v>123.5</v>
      </c>
      <c r="G1613" s="81">
        <f t="shared" si="129"/>
        <v>308.37950000000006</v>
      </c>
      <c r="H1613" s="82">
        <v>110</v>
      </c>
      <c r="I1613" s="81">
        <f t="shared" si="130"/>
        <v>339.2174500000001</v>
      </c>
      <c r="J1613" s="82">
        <v>110</v>
      </c>
      <c r="K1613" s="81">
        <f t="shared" si="131"/>
        <v>367.71171580000009</v>
      </c>
      <c r="L1613" s="82">
        <v>108.4</v>
      </c>
    </row>
    <row r="1614" spans="1:12" ht="43.5" customHeight="1">
      <c r="A1614" s="79" t="s">
        <v>588</v>
      </c>
      <c r="B1614" s="74" t="s">
        <v>1677</v>
      </c>
      <c r="C1614" s="80">
        <v>260</v>
      </c>
      <c r="D1614" s="80">
        <v>136.80000000000001</v>
      </c>
      <c r="E1614" s="81">
        <f t="shared" si="128"/>
        <v>318.5</v>
      </c>
      <c r="F1614" s="81">
        <v>122.5</v>
      </c>
      <c r="G1614" s="81">
        <f t="shared" si="129"/>
        <v>351.9425</v>
      </c>
      <c r="H1614" s="82">
        <v>110.5</v>
      </c>
      <c r="I1614" s="81">
        <f t="shared" si="130"/>
        <v>388.89646249999998</v>
      </c>
      <c r="J1614" s="82">
        <v>110.5</v>
      </c>
      <c r="K1614" s="81">
        <f t="shared" si="131"/>
        <v>421.95266181250003</v>
      </c>
      <c r="L1614" s="82">
        <v>108.5</v>
      </c>
    </row>
    <row r="1615" spans="1:12" ht="43.5" customHeight="1">
      <c r="A1615" s="79" t="s">
        <v>583</v>
      </c>
      <c r="B1615" s="74" t="s">
        <v>1677</v>
      </c>
      <c r="C1615" s="80">
        <v>625</v>
      </c>
      <c r="D1615" s="80">
        <v>71.8</v>
      </c>
      <c r="E1615" s="81">
        <f t="shared" si="128"/>
        <v>788.125</v>
      </c>
      <c r="F1615" s="81">
        <v>126.1</v>
      </c>
      <c r="G1615" s="81">
        <f t="shared" si="129"/>
        <v>864.573125</v>
      </c>
      <c r="H1615" s="82">
        <v>109.7</v>
      </c>
      <c r="I1615" s="81">
        <f t="shared" si="130"/>
        <v>948.43671812500008</v>
      </c>
      <c r="J1615" s="82">
        <v>109.7</v>
      </c>
      <c r="K1615" s="81">
        <f t="shared" si="131"/>
        <v>1042.3319532193752</v>
      </c>
      <c r="L1615" s="82">
        <v>109.9</v>
      </c>
    </row>
    <row r="1616" spans="1:12" ht="43.5" customHeight="1">
      <c r="A1616" s="79" t="s">
        <v>577</v>
      </c>
      <c r="B1616" s="74" t="s">
        <v>1677</v>
      </c>
      <c r="C1616" s="80">
        <v>695</v>
      </c>
      <c r="D1616" s="80">
        <v>106.1</v>
      </c>
      <c r="E1616" s="81">
        <f t="shared" si="128"/>
        <v>865.27499999999998</v>
      </c>
      <c r="F1616" s="81">
        <v>124.5</v>
      </c>
      <c r="G1616" s="81">
        <f t="shared" si="129"/>
        <v>942.28447500000004</v>
      </c>
      <c r="H1616" s="82">
        <v>108.9</v>
      </c>
      <c r="I1616" s="81">
        <f t="shared" si="130"/>
        <v>1026.1477932750001</v>
      </c>
      <c r="J1616" s="82">
        <v>108.9</v>
      </c>
      <c r="K1616" s="81">
        <f t="shared" si="131"/>
        <v>1125.6841292226752</v>
      </c>
      <c r="L1616" s="82">
        <v>109.7</v>
      </c>
    </row>
    <row r="1617" spans="1:12" ht="44.25" customHeight="1">
      <c r="A1617" s="79" t="s">
        <v>582</v>
      </c>
      <c r="B1617" s="74" t="s">
        <v>1677</v>
      </c>
      <c r="C1617" s="80">
        <v>123</v>
      </c>
      <c r="D1617" s="80">
        <v>83.1</v>
      </c>
      <c r="E1617" s="81">
        <f t="shared" si="128"/>
        <v>151.65899999999999</v>
      </c>
      <c r="F1617" s="81">
        <v>123.3</v>
      </c>
      <c r="G1617" s="81">
        <f t="shared" si="129"/>
        <v>164.701674</v>
      </c>
      <c r="H1617" s="82">
        <v>108.6</v>
      </c>
      <c r="I1617" s="81">
        <f t="shared" si="130"/>
        <v>178.86601796399998</v>
      </c>
      <c r="J1617" s="82">
        <v>108.6</v>
      </c>
      <c r="K1617" s="81">
        <f t="shared" si="131"/>
        <v>194.78509356279599</v>
      </c>
      <c r="L1617" s="82">
        <v>108.9</v>
      </c>
    </row>
    <row r="1618" spans="1:12" ht="43.5" customHeight="1">
      <c r="A1618" s="79" t="s">
        <v>585</v>
      </c>
      <c r="B1618" s="74" t="s">
        <v>1677</v>
      </c>
      <c r="C1618" s="80">
        <v>210</v>
      </c>
      <c r="D1618" s="80">
        <v>192.7</v>
      </c>
      <c r="E1618" s="81">
        <f t="shared" si="128"/>
        <v>263.97000000000003</v>
      </c>
      <c r="F1618" s="81">
        <v>125.7</v>
      </c>
      <c r="G1618" s="81">
        <f t="shared" si="129"/>
        <v>288.78318000000002</v>
      </c>
      <c r="H1618" s="82">
        <v>109.4</v>
      </c>
      <c r="I1618" s="81">
        <f t="shared" si="130"/>
        <v>315.92879892000002</v>
      </c>
      <c r="J1618" s="82">
        <v>109.4</v>
      </c>
      <c r="K1618" s="81">
        <f t="shared" si="131"/>
        <v>343.09867562712003</v>
      </c>
      <c r="L1618" s="82">
        <v>108.6</v>
      </c>
    </row>
    <row r="1619" spans="1:12" ht="43.5" customHeight="1">
      <c r="A1619" s="79" t="s">
        <v>586</v>
      </c>
      <c r="B1619" s="74" t="s">
        <v>1677</v>
      </c>
      <c r="C1619" s="80">
        <v>0</v>
      </c>
      <c r="D1619" s="80">
        <v>0</v>
      </c>
      <c r="E1619" s="81">
        <f t="shared" si="128"/>
        <v>0</v>
      </c>
      <c r="F1619" s="81">
        <v>125.3</v>
      </c>
      <c r="G1619" s="81">
        <f t="shared" si="129"/>
        <v>0</v>
      </c>
      <c r="H1619" s="82">
        <v>110</v>
      </c>
      <c r="I1619" s="81">
        <f t="shared" si="130"/>
        <v>0</v>
      </c>
      <c r="J1619" s="82">
        <v>110</v>
      </c>
      <c r="K1619" s="81">
        <f t="shared" si="131"/>
        <v>0</v>
      </c>
      <c r="L1619" s="82">
        <v>109.4</v>
      </c>
    </row>
    <row r="1620" spans="1:12" ht="43.5" customHeight="1">
      <c r="A1620" s="79" t="s">
        <v>576</v>
      </c>
      <c r="B1620" s="74" t="s">
        <v>1677</v>
      </c>
      <c r="C1620" s="80">
        <v>259</v>
      </c>
      <c r="D1620" s="80">
        <v>83</v>
      </c>
      <c r="E1620" s="81">
        <f t="shared" si="128"/>
        <v>325.56299999999999</v>
      </c>
      <c r="F1620" s="81">
        <v>125.7</v>
      </c>
      <c r="G1620" s="81">
        <f t="shared" si="129"/>
        <v>353.561418</v>
      </c>
      <c r="H1620" s="82">
        <v>108.6</v>
      </c>
      <c r="I1620" s="81">
        <f t="shared" si="130"/>
        <v>390.68536689000001</v>
      </c>
      <c r="J1620" s="82">
        <v>110.5</v>
      </c>
      <c r="K1620" s="81">
        <f t="shared" si="131"/>
        <v>425.45636454320999</v>
      </c>
      <c r="L1620" s="82">
        <v>108.9</v>
      </c>
    </row>
    <row r="1621" spans="1:12" ht="44.25" customHeight="1">
      <c r="A1621" s="79" t="s">
        <v>580</v>
      </c>
      <c r="B1621" s="74" t="s">
        <v>1677</v>
      </c>
      <c r="C1621" s="80">
        <v>594</v>
      </c>
      <c r="D1621" s="80">
        <v>105.1</v>
      </c>
      <c r="E1621" s="81">
        <f t="shared" si="128"/>
        <v>742.5</v>
      </c>
      <c r="F1621" s="81">
        <v>125</v>
      </c>
      <c r="G1621" s="81">
        <f t="shared" si="129"/>
        <v>816.75</v>
      </c>
      <c r="H1621" s="82">
        <v>110</v>
      </c>
      <c r="I1621" s="81">
        <f t="shared" si="130"/>
        <v>902.50874999999996</v>
      </c>
      <c r="J1621" s="82">
        <v>110.5</v>
      </c>
      <c r="K1621" s="81">
        <f t="shared" si="131"/>
        <v>987.34457250000003</v>
      </c>
      <c r="L1621" s="82">
        <v>109.4</v>
      </c>
    </row>
    <row r="1622" spans="1:12" ht="18" customHeight="1">
      <c r="A1622" s="73" t="s">
        <v>1869</v>
      </c>
      <c r="B1622" s="74" t="s">
        <v>1677</v>
      </c>
      <c r="C1622" s="75">
        <v>9231</v>
      </c>
      <c r="D1622" s="75">
        <v>83.7</v>
      </c>
      <c r="E1622" s="76">
        <f>SUM(E1623:E1635)</f>
        <v>11511.912</v>
      </c>
      <c r="F1622" s="76">
        <f>E1622/C1622*100</f>
        <v>124.7092622684433</v>
      </c>
      <c r="G1622" s="76">
        <f>SUM(G1623:G1635)</f>
        <v>12538.328254</v>
      </c>
      <c r="H1622" s="78">
        <f>G1622/E1622*100</f>
        <v>108.91612317745304</v>
      </c>
      <c r="I1622" s="76">
        <f>SUM(I1623:I1635)</f>
        <v>13756.619953324</v>
      </c>
      <c r="J1622" s="78">
        <f>I1622/G1622*100</f>
        <v>109.71654015307296</v>
      </c>
      <c r="K1622" s="76">
        <f>SUM(K1623:K1635)</f>
        <v>15000.361315954509</v>
      </c>
      <c r="L1622" s="78">
        <f>K1622/I1622*100</f>
        <v>109.04103890963408</v>
      </c>
    </row>
    <row r="1623" spans="1:12" ht="43.5" customHeight="1">
      <c r="A1623" s="79" t="s">
        <v>589</v>
      </c>
      <c r="B1623" s="74" t="s">
        <v>1677</v>
      </c>
      <c r="C1623" s="80">
        <v>655</v>
      </c>
      <c r="D1623" s="80">
        <v>130.5</v>
      </c>
      <c r="E1623" s="81">
        <f t="shared" si="128"/>
        <v>808.92499999999995</v>
      </c>
      <c r="F1623" s="81">
        <v>123.5</v>
      </c>
      <c r="G1623" s="81">
        <f t="shared" si="129"/>
        <v>887.39072499999997</v>
      </c>
      <c r="H1623" s="82">
        <v>109.7</v>
      </c>
      <c r="I1623" s="81">
        <f t="shared" si="130"/>
        <v>966.36849952500006</v>
      </c>
      <c r="J1623" s="82">
        <v>108.9</v>
      </c>
      <c r="K1623" s="81">
        <f t="shared" si="131"/>
        <v>1067.8371919751251</v>
      </c>
      <c r="L1623" s="82">
        <v>110.5</v>
      </c>
    </row>
    <row r="1624" spans="1:12" ht="43.5" customHeight="1">
      <c r="A1624" s="79" t="s">
        <v>582</v>
      </c>
      <c r="B1624" s="74" t="s">
        <v>1677</v>
      </c>
      <c r="C1624" s="80">
        <v>228</v>
      </c>
      <c r="D1624" s="80">
        <v>111.8</v>
      </c>
      <c r="E1624" s="81">
        <f t="shared" si="128"/>
        <v>279.3</v>
      </c>
      <c r="F1624" s="81">
        <v>122.5</v>
      </c>
      <c r="G1624" s="81">
        <f t="shared" si="129"/>
        <v>304.15770000000003</v>
      </c>
      <c r="H1624" s="82">
        <v>108.9</v>
      </c>
      <c r="I1624" s="81">
        <f t="shared" si="130"/>
        <v>330.31526220000001</v>
      </c>
      <c r="J1624" s="82">
        <v>108.6</v>
      </c>
      <c r="K1624" s="81">
        <f t="shared" si="131"/>
        <v>362.35584263340002</v>
      </c>
      <c r="L1624" s="82">
        <v>109.7</v>
      </c>
    </row>
    <row r="1625" spans="1:12" ht="43.5" customHeight="1">
      <c r="A1625" s="79" t="s">
        <v>576</v>
      </c>
      <c r="B1625" s="74" t="s">
        <v>1677</v>
      </c>
      <c r="C1625" s="80">
        <v>270</v>
      </c>
      <c r="D1625" s="80">
        <v>78</v>
      </c>
      <c r="E1625" s="81">
        <f t="shared" si="128"/>
        <v>340.47</v>
      </c>
      <c r="F1625" s="81">
        <v>126.1</v>
      </c>
      <c r="G1625" s="81">
        <f t="shared" si="129"/>
        <v>369.75042000000002</v>
      </c>
      <c r="H1625" s="82">
        <v>108.6</v>
      </c>
      <c r="I1625" s="81">
        <f t="shared" si="130"/>
        <v>404.50695948000009</v>
      </c>
      <c r="J1625" s="82">
        <v>109.4</v>
      </c>
      <c r="K1625" s="81">
        <f t="shared" si="131"/>
        <v>440.50807887372014</v>
      </c>
      <c r="L1625" s="82">
        <v>108.9</v>
      </c>
    </row>
    <row r="1626" spans="1:12" ht="43.5" customHeight="1">
      <c r="A1626" s="79" t="s">
        <v>572</v>
      </c>
      <c r="B1626" s="74" t="s">
        <v>1677</v>
      </c>
      <c r="C1626" s="80">
        <v>2499</v>
      </c>
      <c r="D1626" s="80">
        <v>82.2</v>
      </c>
      <c r="E1626" s="81">
        <f t="shared" si="128"/>
        <v>3123.75</v>
      </c>
      <c r="F1626" s="81">
        <v>125</v>
      </c>
      <c r="G1626" s="81">
        <f t="shared" si="129"/>
        <v>3392.3924999999999</v>
      </c>
      <c r="H1626" s="82">
        <v>108.6</v>
      </c>
      <c r="I1626" s="81">
        <f t="shared" si="130"/>
        <v>3748.5937124999996</v>
      </c>
      <c r="J1626" s="82">
        <v>110.5</v>
      </c>
      <c r="K1626" s="81">
        <f t="shared" si="131"/>
        <v>4070.9727717749997</v>
      </c>
      <c r="L1626" s="82">
        <v>108.6</v>
      </c>
    </row>
    <row r="1627" spans="1:12" ht="44.25" customHeight="1">
      <c r="A1627" s="79" t="s">
        <v>585</v>
      </c>
      <c r="B1627" s="74" t="s">
        <v>1677</v>
      </c>
      <c r="C1627" s="80">
        <v>170</v>
      </c>
      <c r="D1627" s="80">
        <v>283.3</v>
      </c>
      <c r="E1627" s="81">
        <f t="shared" si="128"/>
        <v>211.82</v>
      </c>
      <c r="F1627" s="81">
        <v>124.6</v>
      </c>
      <c r="G1627" s="81">
        <f t="shared" si="129"/>
        <v>231.73107999999999</v>
      </c>
      <c r="H1627" s="82">
        <v>109.4</v>
      </c>
      <c r="I1627" s="81">
        <f t="shared" si="130"/>
        <v>254.20899476</v>
      </c>
      <c r="J1627" s="82">
        <v>109.7</v>
      </c>
      <c r="K1627" s="81">
        <f t="shared" si="131"/>
        <v>278.10464026744</v>
      </c>
      <c r="L1627" s="82">
        <v>109.4</v>
      </c>
    </row>
    <row r="1628" spans="1:12" ht="43.5" customHeight="1">
      <c r="A1628" s="79" t="s">
        <v>583</v>
      </c>
      <c r="B1628" s="74" t="s">
        <v>1677</v>
      </c>
      <c r="C1628" s="80">
        <v>215</v>
      </c>
      <c r="D1628" s="80">
        <v>25</v>
      </c>
      <c r="E1628" s="81">
        <f t="shared" si="128"/>
        <v>265.52499999999998</v>
      </c>
      <c r="F1628" s="81">
        <v>123.5</v>
      </c>
      <c r="G1628" s="81">
        <f t="shared" si="129"/>
        <v>292.07749999999999</v>
      </c>
      <c r="H1628" s="82">
        <v>110</v>
      </c>
      <c r="I1628" s="81">
        <f t="shared" si="130"/>
        <v>321.28524999999996</v>
      </c>
      <c r="J1628" s="82">
        <v>110</v>
      </c>
      <c r="K1628" s="81">
        <f t="shared" si="131"/>
        <v>348.273211</v>
      </c>
      <c r="L1628" s="82">
        <v>108.4</v>
      </c>
    </row>
    <row r="1629" spans="1:12" ht="43.5" customHeight="1">
      <c r="A1629" s="79" t="s">
        <v>581</v>
      </c>
      <c r="B1629" s="74" t="s">
        <v>1677</v>
      </c>
      <c r="C1629" s="80">
        <v>65</v>
      </c>
      <c r="D1629" s="80">
        <v>16.2</v>
      </c>
      <c r="E1629" s="81">
        <f t="shared" si="128"/>
        <v>79.625</v>
      </c>
      <c r="F1629" s="81">
        <v>122.5</v>
      </c>
      <c r="G1629" s="81">
        <f t="shared" si="129"/>
        <v>87.985624999999999</v>
      </c>
      <c r="H1629" s="82">
        <v>110.5</v>
      </c>
      <c r="I1629" s="81">
        <f t="shared" si="130"/>
        <v>97.224115624999996</v>
      </c>
      <c r="J1629" s="82">
        <v>110.5</v>
      </c>
      <c r="K1629" s="81">
        <f t="shared" si="131"/>
        <v>105.48816545312501</v>
      </c>
      <c r="L1629" s="82">
        <v>108.5</v>
      </c>
    </row>
    <row r="1630" spans="1:12" ht="43.5" customHeight="1">
      <c r="A1630" s="79" t="s">
        <v>574</v>
      </c>
      <c r="B1630" s="74" t="s">
        <v>1677</v>
      </c>
      <c r="C1630" s="80">
        <v>315</v>
      </c>
      <c r="D1630" s="80">
        <v>103.3</v>
      </c>
      <c r="E1630" s="81">
        <f t="shared" si="128"/>
        <v>397.21499999999997</v>
      </c>
      <c r="F1630" s="81">
        <v>126.1</v>
      </c>
      <c r="G1630" s="81">
        <f t="shared" si="129"/>
        <v>435.74485499999997</v>
      </c>
      <c r="H1630" s="82">
        <v>109.7</v>
      </c>
      <c r="I1630" s="81">
        <f t="shared" si="130"/>
        <v>478.01210593500002</v>
      </c>
      <c r="J1630" s="82">
        <v>109.7</v>
      </c>
      <c r="K1630" s="81">
        <f t="shared" si="131"/>
        <v>525.33530442256506</v>
      </c>
      <c r="L1630" s="82">
        <v>109.9</v>
      </c>
    </row>
    <row r="1631" spans="1:12" ht="43.5" customHeight="1">
      <c r="A1631" s="79" t="s">
        <v>577</v>
      </c>
      <c r="B1631" s="74" t="s">
        <v>1677</v>
      </c>
      <c r="C1631" s="80">
        <v>799</v>
      </c>
      <c r="D1631" s="80">
        <v>101.1</v>
      </c>
      <c r="E1631" s="81">
        <f t="shared" si="128"/>
        <v>994.755</v>
      </c>
      <c r="F1631" s="81">
        <v>124.5</v>
      </c>
      <c r="G1631" s="81">
        <f t="shared" si="129"/>
        <v>1083.2881950000001</v>
      </c>
      <c r="H1631" s="82">
        <v>108.9</v>
      </c>
      <c r="I1631" s="81">
        <f t="shared" si="130"/>
        <v>1179.7008443550001</v>
      </c>
      <c r="J1631" s="82">
        <v>108.9</v>
      </c>
      <c r="K1631" s="81">
        <f t="shared" si="131"/>
        <v>1294.1318262574353</v>
      </c>
      <c r="L1631" s="82">
        <v>109.7</v>
      </c>
    </row>
    <row r="1632" spans="1:12" ht="30" customHeight="1">
      <c r="A1632" s="79" t="s">
        <v>707</v>
      </c>
      <c r="B1632" s="74" t="s">
        <v>1677</v>
      </c>
      <c r="C1632" s="80">
        <v>1464</v>
      </c>
      <c r="D1632" s="80">
        <v>70.3</v>
      </c>
      <c r="E1632" s="81">
        <f t="shared" si="128"/>
        <v>1805.1119999999999</v>
      </c>
      <c r="F1632" s="81">
        <v>123.3</v>
      </c>
      <c r="G1632" s="81">
        <f t="shared" si="129"/>
        <v>1960.3516319999999</v>
      </c>
      <c r="H1632" s="82">
        <v>108.6</v>
      </c>
      <c r="I1632" s="81">
        <f t="shared" si="130"/>
        <v>2128.9418723519998</v>
      </c>
      <c r="J1632" s="82">
        <v>108.6</v>
      </c>
      <c r="K1632" s="81">
        <f t="shared" si="131"/>
        <v>2318.4176989913276</v>
      </c>
      <c r="L1632" s="82">
        <v>108.9</v>
      </c>
    </row>
    <row r="1633" spans="1:12" ht="43.5" customHeight="1">
      <c r="A1633" s="79" t="s">
        <v>575</v>
      </c>
      <c r="B1633" s="74" t="s">
        <v>1677</v>
      </c>
      <c r="C1633" s="80">
        <v>711</v>
      </c>
      <c r="D1633" s="80">
        <v>100.1</v>
      </c>
      <c r="E1633" s="81">
        <f t="shared" si="128"/>
        <v>893.72699999999998</v>
      </c>
      <c r="F1633" s="81">
        <v>125.7</v>
      </c>
      <c r="G1633" s="81">
        <f t="shared" si="129"/>
        <v>977.73733800000002</v>
      </c>
      <c r="H1633" s="82">
        <v>109.4</v>
      </c>
      <c r="I1633" s="81">
        <f t="shared" si="130"/>
        <v>1069.6446477720001</v>
      </c>
      <c r="J1633" s="82">
        <v>109.4</v>
      </c>
      <c r="K1633" s="81">
        <f t="shared" si="131"/>
        <v>1161.6340874803921</v>
      </c>
      <c r="L1633" s="82">
        <v>108.6</v>
      </c>
    </row>
    <row r="1634" spans="1:12" ht="43.5" customHeight="1">
      <c r="A1634" s="79" t="s">
        <v>580</v>
      </c>
      <c r="B1634" s="74" t="s">
        <v>1677</v>
      </c>
      <c r="C1634" s="80">
        <v>298</v>
      </c>
      <c r="D1634" s="80">
        <v>162</v>
      </c>
      <c r="E1634" s="81">
        <f t="shared" si="128"/>
        <v>373.39400000000001</v>
      </c>
      <c r="F1634" s="81">
        <v>125.3</v>
      </c>
      <c r="G1634" s="81">
        <f t="shared" si="129"/>
        <v>410.73340000000002</v>
      </c>
      <c r="H1634" s="82">
        <v>110</v>
      </c>
      <c r="I1634" s="81">
        <f t="shared" si="130"/>
        <v>451.80673999999999</v>
      </c>
      <c r="J1634" s="82">
        <v>110</v>
      </c>
      <c r="K1634" s="81">
        <f t="shared" si="131"/>
        <v>494.27657356000003</v>
      </c>
      <c r="L1634" s="82">
        <v>109.4</v>
      </c>
    </row>
    <row r="1635" spans="1:12" ht="44.25" customHeight="1">
      <c r="A1635" s="79" t="s">
        <v>579</v>
      </c>
      <c r="B1635" s="74" t="s">
        <v>1677</v>
      </c>
      <c r="C1635" s="80">
        <v>1542</v>
      </c>
      <c r="D1635" s="80">
        <v>100.1</v>
      </c>
      <c r="E1635" s="81">
        <f t="shared" si="128"/>
        <v>1938.2939999999999</v>
      </c>
      <c r="F1635" s="81">
        <v>125.7</v>
      </c>
      <c r="G1635" s="81">
        <f t="shared" si="129"/>
        <v>2104.9872839999998</v>
      </c>
      <c r="H1635" s="82">
        <v>108.6</v>
      </c>
      <c r="I1635" s="81">
        <f t="shared" si="130"/>
        <v>2326.0109488199996</v>
      </c>
      <c r="J1635" s="82">
        <v>110.5</v>
      </c>
      <c r="K1635" s="81">
        <f t="shared" si="131"/>
        <v>2533.0259232649796</v>
      </c>
      <c r="L1635" s="82">
        <v>108.9</v>
      </c>
    </row>
    <row r="1636" spans="1:12" ht="18" customHeight="1">
      <c r="A1636" s="73" t="s">
        <v>1870</v>
      </c>
      <c r="B1636" s="74" t="s">
        <v>1677</v>
      </c>
      <c r="C1636" s="75">
        <v>8354</v>
      </c>
      <c r="D1636" s="75">
        <v>93.6</v>
      </c>
      <c r="E1636" s="76">
        <f>SUM(E1637:E1648)</f>
        <v>10428.918</v>
      </c>
      <c r="F1636" s="76">
        <f>E1636/C1636*100</f>
        <v>124.83741920038305</v>
      </c>
      <c r="G1636" s="76">
        <f>SUM(G1637:G1648)</f>
        <v>11423.482540999999</v>
      </c>
      <c r="H1636" s="78">
        <f>G1636/E1636*100</f>
        <v>109.53660332740174</v>
      </c>
      <c r="I1636" s="76">
        <f>SUM(I1637:I1648)</f>
        <v>12521.214633234002</v>
      </c>
      <c r="J1636" s="78">
        <f>I1636/G1636*100</f>
        <v>109.60943467365696</v>
      </c>
      <c r="K1636" s="76">
        <f>SUM(K1637:K1648)</f>
        <v>13693.561614659728</v>
      </c>
      <c r="L1636" s="78">
        <f>K1636/I1636*100</f>
        <v>109.36288543696125</v>
      </c>
    </row>
    <row r="1637" spans="1:12" ht="43.5" customHeight="1">
      <c r="A1637" s="79" t="s">
        <v>583</v>
      </c>
      <c r="B1637" s="74" t="s">
        <v>1677</v>
      </c>
      <c r="C1637" s="80">
        <v>230</v>
      </c>
      <c r="D1637" s="80">
        <v>64.8</v>
      </c>
      <c r="E1637" s="81">
        <f t="shared" si="128"/>
        <v>286.58</v>
      </c>
      <c r="F1637" s="81">
        <v>124.6</v>
      </c>
      <c r="G1637" s="81">
        <f t="shared" si="129"/>
        <v>316.67089999999996</v>
      </c>
      <c r="H1637" s="82">
        <v>110.5</v>
      </c>
      <c r="I1637" s="81">
        <f t="shared" si="130"/>
        <v>347.38797729999999</v>
      </c>
      <c r="J1637" s="82">
        <v>109.7</v>
      </c>
      <c r="K1637" s="81">
        <f t="shared" si="131"/>
        <v>382.12677502999998</v>
      </c>
      <c r="L1637" s="82">
        <v>110</v>
      </c>
    </row>
    <row r="1638" spans="1:12" ht="43.5" customHeight="1">
      <c r="A1638" s="79" t="s">
        <v>582</v>
      </c>
      <c r="B1638" s="74" t="s">
        <v>1677</v>
      </c>
      <c r="C1638" s="80">
        <v>175</v>
      </c>
      <c r="D1638" s="80">
        <v>99.4</v>
      </c>
      <c r="E1638" s="81">
        <f t="shared" si="128"/>
        <v>216.125</v>
      </c>
      <c r="F1638" s="81">
        <v>123.5</v>
      </c>
      <c r="G1638" s="81">
        <f t="shared" si="129"/>
        <v>237.08912500000002</v>
      </c>
      <c r="H1638" s="82">
        <v>109.7</v>
      </c>
      <c r="I1638" s="81">
        <f t="shared" si="130"/>
        <v>258.19005712500007</v>
      </c>
      <c r="J1638" s="82">
        <v>108.9</v>
      </c>
      <c r="K1638" s="81">
        <f t="shared" si="131"/>
        <v>285.30001312312504</v>
      </c>
      <c r="L1638" s="82">
        <v>110.5</v>
      </c>
    </row>
    <row r="1639" spans="1:12" ht="43.5" customHeight="1">
      <c r="A1639" s="79" t="s">
        <v>576</v>
      </c>
      <c r="B1639" s="74" t="s">
        <v>1677</v>
      </c>
      <c r="C1639" s="80">
        <v>155</v>
      </c>
      <c r="D1639" s="80">
        <v>52.7</v>
      </c>
      <c r="E1639" s="81">
        <f t="shared" si="128"/>
        <v>189.875</v>
      </c>
      <c r="F1639" s="81">
        <v>122.5</v>
      </c>
      <c r="G1639" s="81">
        <f t="shared" si="129"/>
        <v>206.773875</v>
      </c>
      <c r="H1639" s="82">
        <v>108.9</v>
      </c>
      <c r="I1639" s="81">
        <f t="shared" si="130"/>
        <v>224.55642824999998</v>
      </c>
      <c r="J1639" s="82">
        <v>108.6</v>
      </c>
      <c r="K1639" s="81">
        <f t="shared" si="131"/>
        <v>246.33840179025</v>
      </c>
      <c r="L1639" s="82">
        <v>109.7</v>
      </c>
    </row>
    <row r="1640" spans="1:12" ht="44.25" customHeight="1">
      <c r="A1640" s="79" t="s">
        <v>585</v>
      </c>
      <c r="B1640" s="74" t="s">
        <v>1677</v>
      </c>
      <c r="C1640" s="80">
        <v>191</v>
      </c>
      <c r="D1640" s="80">
        <v>132.6</v>
      </c>
      <c r="E1640" s="81">
        <f t="shared" si="128"/>
        <v>240.851</v>
      </c>
      <c r="F1640" s="81">
        <v>126.1</v>
      </c>
      <c r="G1640" s="81">
        <f t="shared" si="129"/>
        <v>261.56418599999995</v>
      </c>
      <c r="H1640" s="82">
        <v>108.6</v>
      </c>
      <c r="I1640" s="81">
        <f t="shared" si="130"/>
        <v>286.15121948399997</v>
      </c>
      <c r="J1640" s="82">
        <v>109.4</v>
      </c>
      <c r="K1640" s="81">
        <f t="shared" si="131"/>
        <v>311.61867801807597</v>
      </c>
      <c r="L1640" s="82">
        <v>108.9</v>
      </c>
    </row>
    <row r="1641" spans="1:12" ht="43.5" customHeight="1">
      <c r="A1641" s="79" t="s">
        <v>574</v>
      </c>
      <c r="B1641" s="74" t="s">
        <v>1677</v>
      </c>
      <c r="C1641" s="80">
        <v>346</v>
      </c>
      <c r="D1641" s="80">
        <v>100.3</v>
      </c>
      <c r="E1641" s="81">
        <f t="shared" si="128"/>
        <v>432.5</v>
      </c>
      <c r="F1641" s="81">
        <v>125</v>
      </c>
      <c r="G1641" s="81">
        <f t="shared" si="129"/>
        <v>469.69499999999999</v>
      </c>
      <c r="H1641" s="82">
        <v>108.6</v>
      </c>
      <c r="I1641" s="81">
        <f t="shared" si="130"/>
        <v>519.01297499999998</v>
      </c>
      <c r="J1641" s="82">
        <v>110.5</v>
      </c>
      <c r="K1641" s="81">
        <f t="shared" si="131"/>
        <v>563.6480908499999</v>
      </c>
      <c r="L1641" s="82">
        <v>108.6</v>
      </c>
    </row>
    <row r="1642" spans="1:12" ht="43.5" customHeight="1">
      <c r="A1642" s="79" t="s">
        <v>579</v>
      </c>
      <c r="B1642" s="74" t="s">
        <v>1677</v>
      </c>
      <c r="C1642" s="80">
        <v>486</v>
      </c>
      <c r="D1642" s="80">
        <v>100.2</v>
      </c>
      <c r="E1642" s="81">
        <f t="shared" si="128"/>
        <v>605.55600000000004</v>
      </c>
      <c r="F1642" s="81">
        <v>124.6</v>
      </c>
      <c r="G1642" s="81">
        <f t="shared" si="129"/>
        <v>662.47826400000008</v>
      </c>
      <c r="H1642" s="82">
        <v>109.4</v>
      </c>
      <c r="I1642" s="81">
        <f t="shared" si="130"/>
        <v>726.73865560800016</v>
      </c>
      <c r="J1642" s="82">
        <v>109.7</v>
      </c>
      <c r="K1642" s="81">
        <f t="shared" si="131"/>
        <v>795.05208923515227</v>
      </c>
      <c r="L1642" s="82">
        <v>109.4</v>
      </c>
    </row>
    <row r="1643" spans="1:12" ht="43.5" customHeight="1">
      <c r="A1643" s="79" t="s">
        <v>588</v>
      </c>
      <c r="B1643" s="74" t="s">
        <v>1677</v>
      </c>
      <c r="C1643" s="80">
        <v>620</v>
      </c>
      <c r="D1643" s="80">
        <v>310</v>
      </c>
      <c r="E1643" s="81">
        <f t="shared" si="128"/>
        <v>759.5</v>
      </c>
      <c r="F1643" s="81">
        <v>122.5</v>
      </c>
      <c r="G1643" s="81">
        <f t="shared" si="129"/>
        <v>839.24749999999995</v>
      </c>
      <c r="H1643" s="82">
        <v>110.5</v>
      </c>
      <c r="I1643" s="81">
        <f t="shared" si="130"/>
        <v>927.3684874999999</v>
      </c>
      <c r="J1643" s="82">
        <v>110.5</v>
      </c>
      <c r="K1643" s="81">
        <f t="shared" si="131"/>
        <v>1006.1948089374999</v>
      </c>
      <c r="L1643" s="82">
        <v>108.5</v>
      </c>
    </row>
    <row r="1644" spans="1:12" ht="44.25" customHeight="1">
      <c r="A1644" s="79" t="s">
        <v>586</v>
      </c>
      <c r="B1644" s="74" t="s">
        <v>1677</v>
      </c>
      <c r="C1644" s="80">
        <v>1427</v>
      </c>
      <c r="D1644" s="80">
        <v>71</v>
      </c>
      <c r="E1644" s="81">
        <f t="shared" si="128"/>
        <v>1799.4469999999999</v>
      </c>
      <c r="F1644" s="81">
        <v>126.1</v>
      </c>
      <c r="G1644" s="81">
        <f t="shared" si="129"/>
        <v>1973.9933590000001</v>
      </c>
      <c r="H1644" s="82">
        <v>109.7</v>
      </c>
      <c r="I1644" s="81">
        <f t="shared" si="130"/>
        <v>2165.470714823</v>
      </c>
      <c r="J1644" s="82">
        <v>109.7</v>
      </c>
      <c r="K1644" s="81">
        <f t="shared" si="131"/>
        <v>2379.8523155904772</v>
      </c>
      <c r="L1644" s="82">
        <v>109.9</v>
      </c>
    </row>
    <row r="1645" spans="1:12" ht="43.5" customHeight="1">
      <c r="A1645" s="79" t="s">
        <v>580</v>
      </c>
      <c r="B1645" s="74" t="s">
        <v>1677</v>
      </c>
      <c r="C1645" s="80">
        <v>1160</v>
      </c>
      <c r="D1645" s="80">
        <v>137.9</v>
      </c>
      <c r="E1645" s="81">
        <f t="shared" si="128"/>
        <v>1444.2</v>
      </c>
      <c r="F1645" s="81">
        <v>124.5</v>
      </c>
      <c r="G1645" s="81">
        <f t="shared" si="129"/>
        <v>1572.7338</v>
      </c>
      <c r="H1645" s="82">
        <v>108.9</v>
      </c>
      <c r="I1645" s="81">
        <f t="shared" si="130"/>
        <v>1712.7071082</v>
      </c>
      <c r="J1645" s="82">
        <v>108.9</v>
      </c>
      <c r="K1645" s="81">
        <f t="shared" si="131"/>
        <v>1878.8396976954</v>
      </c>
      <c r="L1645" s="82">
        <v>109.7</v>
      </c>
    </row>
    <row r="1646" spans="1:12" ht="43.5" customHeight="1">
      <c r="A1646" s="79" t="s">
        <v>589</v>
      </c>
      <c r="B1646" s="74" t="s">
        <v>1677</v>
      </c>
      <c r="C1646" s="80">
        <v>691</v>
      </c>
      <c r="D1646" s="80">
        <v>85.1</v>
      </c>
      <c r="E1646" s="81">
        <f t="shared" si="128"/>
        <v>852.00300000000004</v>
      </c>
      <c r="F1646" s="81">
        <v>123.3</v>
      </c>
      <c r="G1646" s="81">
        <f t="shared" si="129"/>
        <v>925.27525800000001</v>
      </c>
      <c r="H1646" s="82">
        <v>108.6</v>
      </c>
      <c r="I1646" s="81">
        <f t="shared" si="130"/>
        <v>1004.8489301879999</v>
      </c>
      <c r="J1646" s="82">
        <v>108.6</v>
      </c>
      <c r="K1646" s="81">
        <f t="shared" si="131"/>
        <v>1094.280484974732</v>
      </c>
      <c r="L1646" s="82">
        <v>108.9</v>
      </c>
    </row>
    <row r="1647" spans="1:12" ht="43.5" customHeight="1">
      <c r="A1647" s="79" t="s">
        <v>577</v>
      </c>
      <c r="B1647" s="74" t="s">
        <v>1677</v>
      </c>
      <c r="C1647" s="80">
        <v>603</v>
      </c>
      <c r="D1647" s="80">
        <v>107.9</v>
      </c>
      <c r="E1647" s="81">
        <f t="shared" si="128"/>
        <v>757.971</v>
      </c>
      <c r="F1647" s="81">
        <v>125.7</v>
      </c>
      <c r="G1647" s="81">
        <f t="shared" si="129"/>
        <v>829.22027400000002</v>
      </c>
      <c r="H1647" s="82">
        <v>109.4</v>
      </c>
      <c r="I1647" s="81">
        <f t="shared" si="130"/>
        <v>907.16697975600005</v>
      </c>
      <c r="J1647" s="82">
        <v>109.4</v>
      </c>
      <c r="K1647" s="81">
        <f t="shared" si="131"/>
        <v>985.18334001501603</v>
      </c>
      <c r="L1647" s="82">
        <v>108.6</v>
      </c>
    </row>
    <row r="1648" spans="1:12" ht="43.5" customHeight="1">
      <c r="A1648" s="79" t="s">
        <v>575</v>
      </c>
      <c r="B1648" s="74" t="s">
        <v>1677</v>
      </c>
      <c r="C1648" s="80">
        <v>2270</v>
      </c>
      <c r="D1648" s="80">
        <v>100</v>
      </c>
      <c r="E1648" s="81">
        <f t="shared" si="128"/>
        <v>2844.31</v>
      </c>
      <c r="F1648" s="81">
        <v>125.3</v>
      </c>
      <c r="G1648" s="81">
        <f t="shared" si="129"/>
        <v>3128.741</v>
      </c>
      <c r="H1648" s="82">
        <v>110</v>
      </c>
      <c r="I1648" s="81">
        <f t="shared" si="130"/>
        <v>3441.6151</v>
      </c>
      <c r="J1648" s="82">
        <v>110</v>
      </c>
      <c r="K1648" s="81">
        <f t="shared" si="131"/>
        <v>3765.1269193999997</v>
      </c>
      <c r="L1648" s="82">
        <v>109.4</v>
      </c>
    </row>
    <row r="1649" spans="1:12" ht="44.25" customHeight="1">
      <c r="A1649" s="73" t="s">
        <v>1871</v>
      </c>
      <c r="B1649" s="74" t="s">
        <v>1677</v>
      </c>
      <c r="C1649" s="75">
        <v>3643</v>
      </c>
      <c r="D1649" s="75">
        <v>82.9</v>
      </c>
      <c r="E1649" s="76">
        <f>SUM(E1650:E1662)</f>
        <v>4555.9570000000003</v>
      </c>
      <c r="F1649" s="76">
        <f>E1649/C1649*100</f>
        <v>125.06058193796324</v>
      </c>
      <c r="G1649" s="76">
        <f>SUM(G1650:G1662)</f>
        <v>4984.8064250000016</v>
      </c>
      <c r="H1649" s="78">
        <f>G1649/E1649*100</f>
        <v>109.412938379357</v>
      </c>
      <c r="I1649" s="76">
        <f>SUM(I1650:I1662)</f>
        <v>5475.4536936670011</v>
      </c>
      <c r="J1649" s="78">
        <f>I1649/G1649*100</f>
        <v>109.84285500448495</v>
      </c>
      <c r="K1649" s="76">
        <f>SUM(K1650:K1662)</f>
        <v>5963.2270056743509</v>
      </c>
      <c r="L1649" s="78">
        <f>K1649/I1649*100</f>
        <v>108.9083633849651</v>
      </c>
    </row>
    <row r="1650" spans="1:12" ht="43.5" customHeight="1">
      <c r="A1650" s="79" t="s">
        <v>572</v>
      </c>
      <c r="B1650" s="74" t="s">
        <v>1677</v>
      </c>
      <c r="C1650" s="80">
        <v>1545</v>
      </c>
      <c r="D1650" s="80">
        <v>152.69999999999999</v>
      </c>
      <c r="E1650" s="81">
        <f t="shared" si="128"/>
        <v>1935.885</v>
      </c>
      <c r="F1650" s="81">
        <v>125.3</v>
      </c>
      <c r="G1650" s="81">
        <f t="shared" si="129"/>
        <v>2117.8581900000004</v>
      </c>
      <c r="H1650" s="82">
        <v>109.4</v>
      </c>
      <c r="I1650" s="81">
        <f t="shared" si="130"/>
        <v>2329.6440090000006</v>
      </c>
      <c r="J1650" s="82">
        <v>110</v>
      </c>
      <c r="K1650" s="81">
        <f t="shared" si="131"/>
        <v>2529.9933937740007</v>
      </c>
      <c r="L1650" s="82">
        <v>108.6</v>
      </c>
    </row>
    <row r="1651" spans="1:12" ht="43.5" customHeight="1">
      <c r="A1651" s="79" t="s">
        <v>581</v>
      </c>
      <c r="B1651" s="74" t="s">
        <v>1677</v>
      </c>
      <c r="C1651" s="80">
        <v>61</v>
      </c>
      <c r="D1651" s="80">
        <v>31.1</v>
      </c>
      <c r="E1651" s="81">
        <f t="shared" si="128"/>
        <v>76.25</v>
      </c>
      <c r="F1651" s="81">
        <v>125</v>
      </c>
      <c r="G1651" s="81">
        <f t="shared" si="129"/>
        <v>83.875</v>
      </c>
      <c r="H1651" s="82">
        <v>110</v>
      </c>
      <c r="I1651" s="81">
        <f t="shared" si="130"/>
        <v>92.681875000000005</v>
      </c>
      <c r="J1651" s="82">
        <v>110.5</v>
      </c>
      <c r="K1651" s="81">
        <f t="shared" si="131"/>
        <v>101.39397125000001</v>
      </c>
      <c r="L1651" s="82">
        <v>109.4</v>
      </c>
    </row>
    <row r="1652" spans="1:12" ht="43.5" customHeight="1">
      <c r="A1652" s="79" t="s">
        <v>585</v>
      </c>
      <c r="B1652" s="74" t="s">
        <v>1677</v>
      </c>
      <c r="C1652" s="80">
        <v>57</v>
      </c>
      <c r="D1652" s="80">
        <v>146.19999999999999</v>
      </c>
      <c r="E1652" s="81">
        <f t="shared" si="128"/>
        <v>71.021999999999991</v>
      </c>
      <c r="F1652" s="81">
        <v>124.6</v>
      </c>
      <c r="G1652" s="81">
        <f t="shared" si="129"/>
        <v>78.479309999999984</v>
      </c>
      <c r="H1652" s="82">
        <v>110.5</v>
      </c>
      <c r="I1652" s="81">
        <f t="shared" si="130"/>
        <v>86.091803069999983</v>
      </c>
      <c r="J1652" s="82">
        <v>109.7</v>
      </c>
      <c r="K1652" s="81">
        <f t="shared" si="131"/>
        <v>94.700983376999972</v>
      </c>
      <c r="L1652" s="82">
        <v>110</v>
      </c>
    </row>
    <row r="1653" spans="1:12" ht="43.5" customHeight="1">
      <c r="A1653" s="79" t="s">
        <v>588</v>
      </c>
      <c r="B1653" s="74" t="s">
        <v>1677</v>
      </c>
      <c r="C1653" s="80">
        <v>40</v>
      </c>
      <c r="D1653" s="80">
        <v>100</v>
      </c>
      <c r="E1653" s="81">
        <f t="shared" si="128"/>
        <v>49.4</v>
      </c>
      <c r="F1653" s="81">
        <v>123.5</v>
      </c>
      <c r="G1653" s="81">
        <f t="shared" si="129"/>
        <v>54.191800000000001</v>
      </c>
      <c r="H1653" s="82">
        <v>109.7</v>
      </c>
      <c r="I1653" s="81">
        <f t="shared" si="130"/>
        <v>59.014870200000004</v>
      </c>
      <c r="J1653" s="82">
        <v>108.9</v>
      </c>
      <c r="K1653" s="81">
        <f t="shared" si="131"/>
        <v>65.211431571000006</v>
      </c>
      <c r="L1653" s="82">
        <v>110.5</v>
      </c>
    </row>
    <row r="1654" spans="1:12" ht="43.5" customHeight="1">
      <c r="A1654" s="79" t="s">
        <v>582</v>
      </c>
      <c r="B1654" s="74" t="s">
        <v>1677</v>
      </c>
      <c r="C1654" s="80">
        <v>155</v>
      </c>
      <c r="D1654" s="80">
        <v>112.3</v>
      </c>
      <c r="E1654" s="81">
        <f t="shared" si="128"/>
        <v>195.45500000000001</v>
      </c>
      <c r="F1654" s="81">
        <v>126.1</v>
      </c>
      <c r="G1654" s="81">
        <f t="shared" si="129"/>
        <v>212.26412999999999</v>
      </c>
      <c r="H1654" s="82">
        <v>108.6</v>
      </c>
      <c r="I1654" s="81">
        <f t="shared" si="130"/>
        <v>232.21695822000001</v>
      </c>
      <c r="J1654" s="82">
        <v>109.4</v>
      </c>
      <c r="K1654" s="81">
        <f t="shared" si="131"/>
        <v>252.88426750158004</v>
      </c>
      <c r="L1654" s="82">
        <v>108.9</v>
      </c>
    </row>
    <row r="1655" spans="1:12" ht="43.5" customHeight="1">
      <c r="A1655" s="79" t="s">
        <v>576</v>
      </c>
      <c r="B1655" s="74" t="s">
        <v>1677</v>
      </c>
      <c r="C1655" s="80">
        <v>266</v>
      </c>
      <c r="D1655" s="80">
        <v>80.400000000000006</v>
      </c>
      <c r="E1655" s="81">
        <f t="shared" si="128"/>
        <v>332.5</v>
      </c>
      <c r="F1655" s="81">
        <v>125</v>
      </c>
      <c r="G1655" s="81">
        <f t="shared" si="129"/>
        <v>361.09500000000003</v>
      </c>
      <c r="H1655" s="82">
        <v>108.6</v>
      </c>
      <c r="I1655" s="81">
        <f t="shared" si="130"/>
        <v>399.00997500000005</v>
      </c>
      <c r="J1655" s="82">
        <v>110.5</v>
      </c>
      <c r="K1655" s="81">
        <f t="shared" si="131"/>
        <v>433.32483285000001</v>
      </c>
      <c r="L1655" s="82">
        <v>108.6</v>
      </c>
    </row>
    <row r="1656" spans="1:12" ht="43.5" customHeight="1">
      <c r="A1656" s="79" t="s">
        <v>580</v>
      </c>
      <c r="B1656" s="74" t="s">
        <v>1677</v>
      </c>
      <c r="C1656" s="80">
        <v>176</v>
      </c>
      <c r="D1656" s="80">
        <v>202.3</v>
      </c>
      <c r="E1656" s="81">
        <f t="shared" si="128"/>
        <v>219.29599999999999</v>
      </c>
      <c r="F1656" s="81">
        <v>124.6</v>
      </c>
      <c r="G1656" s="81">
        <f t="shared" si="129"/>
        <v>239.90982400000001</v>
      </c>
      <c r="H1656" s="82">
        <v>109.4</v>
      </c>
      <c r="I1656" s="81">
        <f t="shared" si="130"/>
        <v>263.18107692800004</v>
      </c>
      <c r="J1656" s="82">
        <v>109.7</v>
      </c>
      <c r="K1656" s="81">
        <f t="shared" si="131"/>
        <v>287.92009815923205</v>
      </c>
      <c r="L1656" s="82">
        <v>109.4</v>
      </c>
    </row>
    <row r="1657" spans="1:12" ht="43.5" customHeight="1">
      <c r="A1657" s="79" t="s">
        <v>589</v>
      </c>
      <c r="B1657" s="74" t="s">
        <v>1677</v>
      </c>
      <c r="C1657" s="80">
        <v>401</v>
      </c>
      <c r="D1657" s="80">
        <v>61.3</v>
      </c>
      <c r="E1657" s="81">
        <f t="shared" si="128"/>
        <v>495.23500000000001</v>
      </c>
      <c r="F1657" s="81">
        <v>123.5</v>
      </c>
      <c r="G1657" s="81">
        <f t="shared" si="129"/>
        <v>544.75850000000003</v>
      </c>
      <c r="H1657" s="82">
        <v>110</v>
      </c>
      <c r="I1657" s="81">
        <f t="shared" si="130"/>
        <v>599.23435000000006</v>
      </c>
      <c r="J1657" s="82">
        <v>110</v>
      </c>
      <c r="K1657" s="81">
        <f t="shared" si="131"/>
        <v>649.57003540000017</v>
      </c>
      <c r="L1657" s="82">
        <v>108.4</v>
      </c>
    </row>
    <row r="1658" spans="1:12" ht="43.5" customHeight="1">
      <c r="A1658" s="79" t="s">
        <v>577</v>
      </c>
      <c r="B1658" s="74" t="s">
        <v>1677</v>
      </c>
      <c r="C1658" s="80">
        <v>425</v>
      </c>
      <c r="D1658" s="80">
        <v>103.4</v>
      </c>
      <c r="E1658" s="81">
        <f t="shared" si="128"/>
        <v>535.92499999999995</v>
      </c>
      <c r="F1658" s="81">
        <v>126.1</v>
      </c>
      <c r="G1658" s="81">
        <f t="shared" si="129"/>
        <v>587.90972499999998</v>
      </c>
      <c r="H1658" s="82">
        <v>109.7</v>
      </c>
      <c r="I1658" s="81">
        <f t="shared" si="130"/>
        <v>644.93696832499995</v>
      </c>
      <c r="J1658" s="82">
        <v>109.7</v>
      </c>
      <c r="K1658" s="81">
        <f t="shared" si="131"/>
        <v>708.78572818917496</v>
      </c>
      <c r="L1658" s="82">
        <v>109.9</v>
      </c>
    </row>
    <row r="1659" spans="1:12" ht="43.5" customHeight="1">
      <c r="A1659" s="79" t="s">
        <v>575</v>
      </c>
      <c r="B1659" s="74" t="s">
        <v>1677</v>
      </c>
      <c r="C1659" s="80">
        <v>120</v>
      </c>
      <c r="D1659" s="80">
        <v>11.1</v>
      </c>
      <c r="E1659" s="81">
        <f t="shared" si="128"/>
        <v>149.4</v>
      </c>
      <c r="F1659" s="81">
        <v>124.5</v>
      </c>
      <c r="G1659" s="81">
        <f t="shared" si="129"/>
        <v>162.69660000000002</v>
      </c>
      <c r="H1659" s="82">
        <v>108.9</v>
      </c>
      <c r="I1659" s="81">
        <f t="shared" si="130"/>
        <v>177.17659740000002</v>
      </c>
      <c r="J1659" s="82">
        <v>108.9</v>
      </c>
      <c r="K1659" s="81">
        <f t="shared" si="131"/>
        <v>194.36272734780002</v>
      </c>
      <c r="L1659" s="82">
        <v>109.7</v>
      </c>
    </row>
    <row r="1660" spans="1:12" ht="43.5" customHeight="1">
      <c r="A1660" s="79" t="s">
        <v>579</v>
      </c>
      <c r="B1660" s="74" t="s">
        <v>1677</v>
      </c>
      <c r="C1660" s="80">
        <v>125</v>
      </c>
      <c r="D1660" s="80">
        <v>133</v>
      </c>
      <c r="E1660" s="81">
        <f t="shared" si="128"/>
        <v>154.125</v>
      </c>
      <c r="F1660" s="81">
        <v>123.3</v>
      </c>
      <c r="G1660" s="81">
        <f t="shared" si="129"/>
        <v>167.37974999999997</v>
      </c>
      <c r="H1660" s="82">
        <v>108.6</v>
      </c>
      <c r="I1660" s="81">
        <f t="shared" si="130"/>
        <v>181.77440849999996</v>
      </c>
      <c r="J1660" s="82">
        <v>108.6</v>
      </c>
      <c r="K1660" s="81">
        <f t="shared" si="131"/>
        <v>197.95233085649997</v>
      </c>
      <c r="L1660" s="82">
        <v>108.9</v>
      </c>
    </row>
    <row r="1661" spans="1:12" ht="43.5" customHeight="1">
      <c r="A1661" s="79" t="s">
        <v>574</v>
      </c>
      <c r="B1661" s="74" t="s">
        <v>1677</v>
      </c>
      <c r="C1661" s="80">
        <v>162</v>
      </c>
      <c r="D1661" s="80">
        <v>101.3</v>
      </c>
      <c r="E1661" s="81">
        <f t="shared" si="128"/>
        <v>203.63400000000001</v>
      </c>
      <c r="F1661" s="81">
        <v>125.7</v>
      </c>
      <c r="G1661" s="81">
        <f t="shared" si="129"/>
        <v>222.77559600000004</v>
      </c>
      <c r="H1661" s="82">
        <v>109.4</v>
      </c>
      <c r="I1661" s="81">
        <f t="shared" si="130"/>
        <v>243.71650202400005</v>
      </c>
      <c r="J1661" s="82">
        <v>109.4</v>
      </c>
      <c r="K1661" s="81">
        <f t="shared" si="131"/>
        <v>264.67612119806404</v>
      </c>
      <c r="L1661" s="82">
        <v>108.6</v>
      </c>
    </row>
    <row r="1662" spans="1:12" ht="44.25" customHeight="1">
      <c r="A1662" s="79" t="s">
        <v>583</v>
      </c>
      <c r="B1662" s="74" t="s">
        <v>1677</v>
      </c>
      <c r="C1662" s="80">
        <v>110</v>
      </c>
      <c r="D1662" s="80">
        <v>157.1</v>
      </c>
      <c r="E1662" s="81">
        <f t="shared" si="128"/>
        <v>137.83000000000001</v>
      </c>
      <c r="F1662" s="81">
        <v>125.3</v>
      </c>
      <c r="G1662" s="81">
        <f t="shared" si="129"/>
        <v>151.613</v>
      </c>
      <c r="H1662" s="82">
        <v>110</v>
      </c>
      <c r="I1662" s="81">
        <f t="shared" si="130"/>
        <v>166.77430000000001</v>
      </c>
      <c r="J1662" s="82">
        <v>110</v>
      </c>
      <c r="K1662" s="81">
        <f t="shared" si="131"/>
        <v>182.4510842</v>
      </c>
      <c r="L1662" s="82">
        <v>109.4</v>
      </c>
    </row>
    <row r="1663" spans="1:12" ht="18" customHeight="1">
      <c r="A1663" s="73" t="s">
        <v>1872</v>
      </c>
      <c r="B1663" s="74" t="s">
        <v>1677</v>
      </c>
      <c r="C1663" s="75">
        <v>80</v>
      </c>
      <c r="D1663" s="75">
        <v>100</v>
      </c>
      <c r="E1663" s="76">
        <v>100.24</v>
      </c>
      <c r="F1663" s="76">
        <v>125.3</v>
      </c>
      <c r="G1663" s="76">
        <v>109.66256</v>
      </c>
      <c r="H1663" s="78">
        <v>109.4</v>
      </c>
      <c r="I1663" s="76">
        <v>120.628816</v>
      </c>
      <c r="J1663" s="78">
        <v>110</v>
      </c>
      <c r="K1663" s="76">
        <v>131.00289417599998</v>
      </c>
      <c r="L1663" s="78">
        <v>108.6</v>
      </c>
    </row>
    <row r="1664" spans="1:12" ht="43.5" customHeight="1">
      <c r="A1664" s="79" t="s">
        <v>588</v>
      </c>
      <c r="B1664" s="74" t="s">
        <v>1677</v>
      </c>
      <c r="C1664" s="80">
        <v>80</v>
      </c>
      <c r="D1664" s="80">
        <v>100</v>
      </c>
      <c r="E1664" s="81">
        <f t="shared" si="128"/>
        <v>100.24</v>
      </c>
      <c r="F1664" s="81">
        <v>125.3</v>
      </c>
      <c r="G1664" s="81">
        <f t="shared" si="129"/>
        <v>109.66256</v>
      </c>
      <c r="H1664" s="82">
        <v>109.4</v>
      </c>
      <c r="I1664" s="81">
        <f t="shared" si="130"/>
        <v>120.628816</v>
      </c>
      <c r="J1664" s="82">
        <v>110</v>
      </c>
      <c r="K1664" s="81">
        <f t="shared" si="131"/>
        <v>131.00289417599998</v>
      </c>
      <c r="L1664" s="82">
        <v>108.6</v>
      </c>
    </row>
    <row r="1665" spans="1:12" ht="18" customHeight="1">
      <c r="A1665" s="73" t="s">
        <v>1873</v>
      </c>
      <c r="B1665" s="74" t="s">
        <v>1677</v>
      </c>
      <c r="C1665" s="75">
        <v>5290</v>
      </c>
      <c r="D1665" s="75">
        <v>48.4</v>
      </c>
      <c r="E1665" s="76">
        <f>SUM(E1666:E1671)</f>
        <v>6601.97</v>
      </c>
      <c r="F1665" s="76">
        <f>E1665/C1665*100</f>
        <v>124.80094517958413</v>
      </c>
      <c r="G1665" s="76">
        <f>SUM(G1666:G1671)</f>
        <v>7187.0271200000007</v>
      </c>
      <c r="H1665" s="78">
        <f>G1665/E1665*100</f>
        <v>108.86185668823094</v>
      </c>
      <c r="I1665" s="76">
        <f>SUM(I1666:I1671)</f>
        <v>7903.7951410099995</v>
      </c>
      <c r="J1665" s="78">
        <f>I1665/G1665*100</f>
        <v>109.97308078907039</v>
      </c>
      <c r="K1665" s="76">
        <f>SUM(K1666:K1671)</f>
        <v>8612.4792795451303</v>
      </c>
      <c r="L1665" s="78">
        <f>K1665/I1665*100</f>
        <v>108.96637787153691</v>
      </c>
    </row>
    <row r="1666" spans="1:12" ht="43.5" customHeight="1">
      <c r="A1666" s="79" t="s">
        <v>584</v>
      </c>
      <c r="B1666" s="74" t="s">
        <v>1677</v>
      </c>
      <c r="C1666" s="80">
        <v>300</v>
      </c>
      <c r="D1666" s="80">
        <v>312.5</v>
      </c>
      <c r="E1666" s="81">
        <f t="shared" si="128"/>
        <v>373.8</v>
      </c>
      <c r="F1666" s="81">
        <v>124.6</v>
      </c>
      <c r="G1666" s="81">
        <f t="shared" si="129"/>
        <v>413.04900000000004</v>
      </c>
      <c r="H1666" s="82">
        <v>110.5</v>
      </c>
      <c r="I1666" s="81">
        <f t="shared" si="130"/>
        <v>453.11475300000006</v>
      </c>
      <c r="J1666" s="82">
        <v>109.7</v>
      </c>
      <c r="K1666" s="81">
        <f t="shared" si="131"/>
        <v>498.42622830000005</v>
      </c>
      <c r="L1666" s="82">
        <v>110</v>
      </c>
    </row>
    <row r="1667" spans="1:12" ht="43.5" customHeight="1">
      <c r="A1667" s="79" t="s">
        <v>581</v>
      </c>
      <c r="B1667" s="74" t="s">
        <v>1677</v>
      </c>
      <c r="C1667" s="80">
        <v>58</v>
      </c>
      <c r="D1667" s="80">
        <v>28.2</v>
      </c>
      <c r="E1667" s="81">
        <f t="shared" si="128"/>
        <v>71.63</v>
      </c>
      <c r="F1667" s="81">
        <v>123.5</v>
      </c>
      <c r="G1667" s="81">
        <f t="shared" si="129"/>
        <v>78.578109999999995</v>
      </c>
      <c r="H1667" s="82">
        <v>109.7</v>
      </c>
      <c r="I1667" s="81">
        <f t="shared" si="130"/>
        <v>85.57156178999999</v>
      </c>
      <c r="J1667" s="82">
        <v>108.9</v>
      </c>
      <c r="K1667" s="81">
        <f t="shared" si="131"/>
        <v>94.556575777949988</v>
      </c>
      <c r="L1667" s="82">
        <v>110.5</v>
      </c>
    </row>
    <row r="1668" spans="1:12" ht="43.5" customHeight="1">
      <c r="A1668" s="79" t="s">
        <v>583</v>
      </c>
      <c r="B1668" s="74" t="s">
        <v>1677</v>
      </c>
      <c r="C1668" s="80">
        <v>550</v>
      </c>
      <c r="D1668" s="80">
        <v>100.2</v>
      </c>
      <c r="E1668" s="81">
        <f t="shared" si="128"/>
        <v>673.75</v>
      </c>
      <c r="F1668" s="81">
        <v>122.5</v>
      </c>
      <c r="G1668" s="81">
        <f t="shared" si="129"/>
        <v>733.71375</v>
      </c>
      <c r="H1668" s="82">
        <v>108.9</v>
      </c>
      <c r="I1668" s="81">
        <f t="shared" si="130"/>
        <v>796.81313249999994</v>
      </c>
      <c r="J1668" s="82">
        <v>108.6</v>
      </c>
      <c r="K1668" s="81">
        <f t="shared" si="131"/>
        <v>874.10400635250005</v>
      </c>
      <c r="L1668" s="82">
        <v>109.7</v>
      </c>
    </row>
    <row r="1669" spans="1:12" ht="30" customHeight="1">
      <c r="A1669" s="79" t="s">
        <v>704</v>
      </c>
      <c r="B1669" s="74" t="s">
        <v>1677</v>
      </c>
      <c r="C1669" s="80">
        <v>750</v>
      </c>
      <c r="D1669" s="80">
        <v>21.7</v>
      </c>
      <c r="E1669" s="81">
        <f t="shared" si="128"/>
        <v>945.75</v>
      </c>
      <c r="F1669" s="81">
        <v>126.1</v>
      </c>
      <c r="G1669" s="81">
        <f t="shared" si="129"/>
        <v>1027.0844999999999</v>
      </c>
      <c r="H1669" s="82">
        <v>108.6</v>
      </c>
      <c r="I1669" s="81">
        <f t="shared" si="130"/>
        <v>1123.630443</v>
      </c>
      <c r="J1669" s="82">
        <v>109.4</v>
      </c>
      <c r="K1669" s="81">
        <f t="shared" si="131"/>
        <v>1223.633552427</v>
      </c>
      <c r="L1669" s="82">
        <v>108.9</v>
      </c>
    </row>
    <row r="1670" spans="1:12" ht="43.5" customHeight="1">
      <c r="A1670" s="79" t="s">
        <v>572</v>
      </c>
      <c r="B1670" s="74" t="s">
        <v>1677</v>
      </c>
      <c r="C1670" s="80">
        <v>2892</v>
      </c>
      <c r="D1670" s="80">
        <v>47.5</v>
      </c>
      <c r="E1670" s="81">
        <f t="shared" si="128"/>
        <v>3615</v>
      </c>
      <c r="F1670" s="81">
        <v>125</v>
      </c>
      <c r="G1670" s="81">
        <f t="shared" si="129"/>
        <v>3925.89</v>
      </c>
      <c r="H1670" s="82">
        <v>108.6</v>
      </c>
      <c r="I1670" s="81">
        <f t="shared" si="130"/>
        <v>4338.1084499999997</v>
      </c>
      <c r="J1670" s="82">
        <v>110.5</v>
      </c>
      <c r="K1670" s="81">
        <f t="shared" si="131"/>
        <v>4711.1857767000001</v>
      </c>
      <c r="L1670" s="82">
        <v>108.6</v>
      </c>
    </row>
    <row r="1671" spans="1:12" ht="44.25" customHeight="1">
      <c r="A1671" s="79" t="s">
        <v>580</v>
      </c>
      <c r="B1671" s="74" t="s">
        <v>1677</v>
      </c>
      <c r="C1671" s="80">
        <v>740</v>
      </c>
      <c r="D1671" s="80">
        <v>138.80000000000001</v>
      </c>
      <c r="E1671" s="81">
        <f t="shared" si="128"/>
        <v>922.04</v>
      </c>
      <c r="F1671" s="81">
        <v>124.6</v>
      </c>
      <c r="G1671" s="81">
        <f t="shared" si="129"/>
        <v>1008.71176</v>
      </c>
      <c r="H1671" s="82">
        <v>109.4</v>
      </c>
      <c r="I1671" s="81">
        <f t="shared" si="130"/>
        <v>1106.55680072</v>
      </c>
      <c r="J1671" s="82">
        <v>109.7</v>
      </c>
      <c r="K1671" s="81">
        <f t="shared" si="131"/>
        <v>1210.57313998768</v>
      </c>
      <c r="L1671" s="82">
        <v>109.4</v>
      </c>
    </row>
    <row r="1672" spans="1:12" ht="43.5" customHeight="1">
      <c r="A1672" s="73" t="s">
        <v>1874</v>
      </c>
      <c r="B1672" s="74" t="s">
        <v>1677</v>
      </c>
      <c r="C1672" s="75">
        <v>16825</v>
      </c>
      <c r="D1672" s="75">
        <v>93.5</v>
      </c>
      <c r="E1672" s="76">
        <f>SUM(E1673:E1686)</f>
        <v>20921.284</v>
      </c>
      <c r="F1672" s="76">
        <f>E1672/C1672*100</f>
        <v>124.34641307578009</v>
      </c>
      <c r="G1672" s="76">
        <f>SUM(G1673:G1686)</f>
        <v>22929.317402000001</v>
      </c>
      <c r="H1672" s="78">
        <f>G1672/E1672*100</f>
        <v>109.59804093286054</v>
      </c>
      <c r="I1672" s="76">
        <f>SUM(I1673:I1686)</f>
        <v>25119.165977221004</v>
      </c>
      <c r="J1672" s="78">
        <f>I1672/G1672*100</f>
        <v>109.55043072948169</v>
      </c>
      <c r="K1672" s="76">
        <f>SUM(K1673:K1686)</f>
        <v>27536.126473224002</v>
      </c>
      <c r="L1672" s="78">
        <f>K1672/I1672*100</f>
        <v>109.62197748999623</v>
      </c>
    </row>
    <row r="1673" spans="1:12" ht="43.5" customHeight="1">
      <c r="A1673" s="79" t="s">
        <v>586</v>
      </c>
      <c r="B1673" s="74" t="s">
        <v>1677</v>
      </c>
      <c r="C1673" s="80">
        <v>555</v>
      </c>
      <c r="D1673" s="80">
        <v>107.1</v>
      </c>
      <c r="E1673" s="81">
        <f t="shared" si="128"/>
        <v>699.85500000000002</v>
      </c>
      <c r="F1673" s="81">
        <v>126.1</v>
      </c>
      <c r="G1673" s="81">
        <f t="shared" si="129"/>
        <v>767.74093500000004</v>
      </c>
      <c r="H1673" s="82">
        <v>109.7</v>
      </c>
      <c r="I1673" s="81">
        <f t="shared" si="130"/>
        <v>842.21180569500007</v>
      </c>
      <c r="J1673" s="82">
        <v>109.7</v>
      </c>
      <c r="K1673" s="81">
        <f t="shared" si="131"/>
        <v>925.59077445880507</v>
      </c>
      <c r="L1673" s="82">
        <v>109.9</v>
      </c>
    </row>
    <row r="1674" spans="1:12" ht="43.5" customHeight="1">
      <c r="A1674" s="79" t="s">
        <v>576</v>
      </c>
      <c r="B1674" s="74" t="s">
        <v>1677</v>
      </c>
      <c r="C1674" s="80">
        <v>84</v>
      </c>
      <c r="D1674" s="80">
        <v>59.6</v>
      </c>
      <c r="E1674" s="81">
        <f t="shared" si="128"/>
        <v>104.58</v>
      </c>
      <c r="F1674" s="81">
        <v>124.5</v>
      </c>
      <c r="G1674" s="81">
        <f t="shared" si="129"/>
        <v>113.88762000000001</v>
      </c>
      <c r="H1674" s="82">
        <v>108.9</v>
      </c>
      <c r="I1674" s="81">
        <f t="shared" si="130"/>
        <v>124.02361818000001</v>
      </c>
      <c r="J1674" s="82">
        <v>108.9</v>
      </c>
      <c r="K1674" s="81">
        <f t="shared" si="131"/>
        <v>136.05390914346003</v>
      </c>
      <c r="L1674" s="82">
        <v>109.7</v>
      </c>
    </row>
    <row r="1675" spans="1:12" ht="43.5" customHeight="1">
      <c r="A1675" s="79" t="s">
        <v>572</v>
      </c>
      <c r="B1675" s="74" t="s">
        <v>1677</v>
      </c>
      <c r="C1675" s="80">
        <v>1186</v>
      </c>
      <c r="D1675" s="80">
        <v>85.3</v>
      </c>
      <c r="E1675" s="81">
        <f t="shared" si="128"/>
        <v>1462.338</v>
      </c>
      <c r="F1675" s="81">
        <v>123.3</v>
      </c>
      <c r="G1675" s="81">
        <f t="shared" si="129"/>
        <v>1588.099068</v>
      </c>
      <c r="H1675" s="82">
        <v>108.6</v>
      </c>
      <c r="I1675" s="81">
        <f t="shared" si="130"/>
        <v>1724.6755878480001</v>
      </c>
      <c r="J1675" s="82">
        <v>108.6</v>
      </c>
      <c r="K1675" s="81">
        <f t="shared" si="131"/>
        <v>1878.171715166472</v>
      </c>
      <c r="L1675" s="82">
        <v>108.9</v>
      </c>
    </row>
    <row r="1676" spans="1:12" ht="44.25" customHeight="1">
      <c r="A1676" s="79" t="s">
        <v>580</v>
      </c>
      <c r="B1676" s="74" t="s">
        <v>1677</v>
      </c>
      <c r="C1676" s="80">
        <v>284</v>
      </c>
      <c r="D1676" s="80">
        <v>156</v>
      </c>
      <c r="E1676" s="81">
        <f t="shared" ref="E1676:E1739" si="132">C1676*F1676/100</f>
        <v>356.98800000000006</v>
      </c>
      <c r="F1676" s="81">
        <v>125.7</v>
      </c>
      <c r="G1676" s="81">
        <f t="shared" ref="G1676:G1739" si="133">E1676*H1676/100</f>
        <v>390.54487200000011</v>
      </c>
      <c r="H1676" s="82">
        <v>109.4</v>
      </c>
      <c r="I1676" s="81">
        <f t="shared" ref="I1676:I1739" si="134">G1676*J1676/100</f>
        <v>427.25608996800014</v>
      </c>
      <c r="J1676" s="82">
        <v>109.4</v>
      </c>
      <c r="K1676" s="81">
        <f t="shared" ref="K1676:K1739" si="135">I1676*L1676/100</f>
        <v>464.00011370524817</v>
      </c>
      <c r="L1676" s="82">
        <v>108.6</v>
      </c>
    </row>
    <row r="1677" spans="1:12" ht="43.5" customHeight="1">
      <c r="A1677" s="79" t="s">
        <v>582</v>
      </c>
      <c r="B1677" s="74" t="s">
        <v>1677</v>
      </c>
      <c r="C1677" s="80">
        <v>145</v>
      </c>
      <c r="D1677" s="80">
        <v>76.3</v>
      </c>
      <c r="E1677" s="81">
        <f t="shared" si="132"/>
        <v>181.685</v>
      </c>
      <c r="F1677" s="81">
        <v>125.3</v>
      </c>
      <c r="G1677" s="81">
        <f t="shared" si="133"/>
        <v>199.8535</v>
      </c>
      <c r="H1677" s="82">
        <v>110</v>
      </c>
      <c r="I1677" s="81">
        <f t="shared" si="134"/>
        <v>219.83884999999998</v>
      </c>
      <c r="J1677" s="82">
        <v>110</v>
      </c>
      <c r="K1677" s="81">
        <f t="shared" si="135"/>
        <v>240.50370189999998</v>
      </c>
      <c r="L1677" s="82">
        <v>109.4</v>
      </c>
    </row>
    <row r="1678" spans="1:12" ht="43.5" customHeight="1">
      <c r="A1678" s="79" t="s">
        <v>577</v>
      </c>
      <c r="B1678" s="74" t="s">
        <v>1677</v>
      </c>
      <c r="C1678" s="80">
        <v>196</v>
      </c>
      <c r="D1678" s="80">
        <v>108.3</v>
      </c>
      <c r="E1678" s="81">
        <f t="shared" si="132"/>
        <v>246.37200000000001</v>
      </c>
      <c r="F1678" s="81">
        <v>125.7</v>
      </c>
      <c r="G1678" s="81">
        <f t="shared" si="133"/>
        <v>267.55999199999997</v>
      </c>
      <c r="H1678" s="82">
        <v>108.6</v>
      </c>
      <c r="I1678" s="81">
        <f t="shared" si="134"/>
        <v>295.65379115999997</v>
      </c>
      <c r="J1678" s="82">
        <v>110.5</v>
      </c>
      <c r="K1678" s="81">
        <f t="shared" si="135"/>
        <v>321.96697857324</v>
      </c>
      <c r="L1678" s="82">
        <v>108.9</v>
      </c>
    </row>
    <row r="1679" spans="1:12" ht="43.5" customHeight="1">
      <c r="A1679" s="79" t="s">
        <v>579</v>
      </c>
      <c r="B1679" s="74" t="s">
        <v>1677</v>
      </c>
      <c r="C1679" s="80">
        <v>3034</v>
      </c>
      <c r="D1679" s="80">
        <v>100</v>
      </c>
      <c r="E1679" s="81">
        <f t="shared" si="132"/>
        <v>3801.6020000000003</v>
      </c>
      <c r="F1679" s="81">
        <v>125.3</v>
      </c>
      <c r="G1679" s="81">
        <f t="shared" si="133"/>
        <v>4158.952588000001</v>
      </c>
      <c r="H1679" s="82">
        <v>109.4</v>
      </c>
      <c r="I1679" s="81">
        <f t="shared" si="134"/>
        <v>4574.8478468000012</v>
      </c>
      <c r="J1679" s="82">
        <v>110</v>
      </c>
      <c r="K1679" s="81">
        <f t="shared" si="135"/>
        <v>4968.2847616248009</v>
      </c>
      <c r="L1679" s="82">
        <v>108.6</v>
      </c>
    </row>
    <row r="1680" spans="1:12" ht="43.5" customHeight="1">
      <c r="A1680" s="79" t="s">
        <v>575</v>
      </c>
      <c r="B1680" s="74" t="s">
        <v>1677</v>
      </c>
      <c r="C1680" s="80">
        <v>4088</v>
      </c>
      <c r="D1680" s="80">
        <v>78.7</v>
      </c>
      <c r="E1680" s="81">
        <f t="shared" si="132"/>
        <v>5110</v>
      </c>
      <c r="F1680" s="81">
        <v>125</v>
      </c>
      <c r="G1680" s="81">
        <f t="shared" si="133"/>
        <v>5621</v>
      </c>
      <c r="H1680" s="82">
        <v>110</v>
      </c>
      <c r="I1680" s="81">
        <f t="shared" si="134"/>
        <v>6211.2049999999999</v>
      </c>
      <c r="J1680" s="82">
        <v>110.5</v>
      </c>
      <c r="K1680" s="81">
        <f t="shared" si="135"/>
        <v>6795.0582700000004</v>
      </c>
      <c r="L1680" s="82">
        <v>109.4</v>
      </c>
    </row>
    <row r="1681" spans="1:12" ht="44.25" customHeight="1">
      <c r="A1681" s="79" t="s">
        <v>583</v>
      </c>
      <c r="B1681" s="74" t="s">
        <v>1677</v>
      </c>
      <c r="C1681" s="80">
        <v>410</v>
      </c>
      <c r="D1681" s="80">
        <v>56.1</v>
      </c>
      <c r="E1681" s="81">
        <f t="shared" si="132"/>
        <v>510.86</v>
      </c>
      <c r="F1681" s="81">
        <v>124.6</v>
      </c>
      <c r="G1681" s="81">
        <f t="shared" si="133"/>
        <v>564.50030000000004</v>
      </c>
      <c r="H1681" s="82">
        <v>110.5</v>
      </c>
      <c r="I1681" s="81">
        <f t="shared" si="134"/>
        <v>619.2568291</v>
      </c>
      <c r="J1681" s="82">
        <v>109.7</v>
      </c>
      <c r="K1681" s="81">
        <f t="shared" si="135"/>
        <v>681.1825120100001</v>
      </c>
      <c r="L1681" s="82">
        <v>110</v>
      </c>
    </row>
    <row r="1682" spans="1:12" ht="43.5" customHeight="1">
      <c r="A1682" s="79" t="s">
        <v>584</v>
      </c>
      <c r="B1682" s="74" t="s">
        <v>1677</v>
      </c>
      <c r="C1682" s="80">
        <v>5840</v>
      </c>
      <c r="D1682" s="80">
        <v>113.6</v>
      </c>
      <c r="E1682" s="81">
        <f t="shared" si="132"/>
        <v>7212.4</v>
      </c>
      <c r="F1682" s="81">
        <v>123.5</v>
      </c>
      <c r="G1682" s="81">
        <f t="shared" si="133"/>
        <v>7912.0028000000002</v>
      </c>
      <c r="H1682" s="82">
        <v>109.7</v>
      </c>
      <c r="I1682" s="81">
        <f t="shared" si="134"/>
        <v>8616.1710492000002</v>
      </c>
      <c r="J1682" s="82">
        <v>108.9</v>
      </c>
      <c r="K1682" s="81">
        <f t="shared" si="135"/>
        <v>9520.8690093660007</v>
      </c>
      <c r="L1682" s="82">
        <v>110.5</v>
      </c>
    </row>
    <row r="1683" spans="1:12" ht="43.5" customHeight="1">
      <c r="A1683" s="79" t="s">
        <v>589</v>
      </c>
      <c r="B1683" s="74" t="s">
        <v>1677</v>
      </c>
      <c r="C1683" s="80">
        <v>773</v>
      </c>
      <c r="D1683" s="80">
        <v>127.3</v>
      </c>
      <c r="E1683" s="81">
        <f t="shared" si="132"/>
        <v>946.92499999999995</v>
      </c>
      <c r="F1683" s="81">
        <v>122.5</v>
      </c>
      <c r="G1683" s="81">
        <f t="shared" si="133"/>
        <v>1031.201325</v>
      </c>
      <c r="H1683" s="82">
        <v>108.9</v>
      </c>
      <c r="I1683" s="81">
        <f t="shared" si="134"/>
        <v>1119.88463895</v>
      </c>
      <c r="J1683" s="82">
        <v>108.6</v>
      </c>
      <c r="K1683" s="81">
        <f t="shared" si="135"/>
        <v>1228.51344892815</v>
      </c>
      <c r="L1683" s="82">
        <v>109.7</v>
      </c>
    </row>
    <row r="1684" spans="1:12" ht="43.5" customHeight="1">
      <c r="A1684" s="79" t="s">
        <v>581</v>
      </c>
      <c r="B1684" s="74" t="s">
        <v>1677</v>
      </c>
      <c r="C1684" s="80">
        <v>73</v>
      </c>
      <c r="D1684" s="80">
        <v>19.899999999999999</v>
      </c>
      <c r="E1684" s="81">
        <f t="shared" si="132"/>
        <v>92.052999999999997</v>
      </c>
      <c r="F1684" s="81">
        <v>126.1</v>
      </c>
      <c r="G1684" s="81">
        <f t="shared" si="133"/>
        <v>99.969557999999992</v>
      </c>
      <c r="H1684" s="82">
        <v>108.6</v>
      </c>
      <c r="I1684" s="81">
        <f t="shared" si="134"/>
        <v>109.366696452</v>
      </c>
      <c r="J1684" s="82">
        <v>109.4</v>
      </c>
      <c r="K1684" s="81">
        <f t="shared" si="135"/>
        <v>119.100332436228</v>
      </c>
      <c r="L1684" s="82">
        <v>108.9</v>
      </c>
    </row>
    <row r="1685" spans="1:12" ht="43.5" customHeight="1">
      <c r="A1685" s="79" t="s">
        <v>573</v>
      </c>
      <c r="B1685" s="74" t="s">
        <v>1677</v>
      </c>
      <c r="C1685" s="80">
        <v>1</v>
      </c>
      <c r="D1685" s="80">
        <v>3.4</v>
      </c>
      <c r="E1685" s="81">
        <f t="shared" si="132"/>
        <v>1.25</v>
      </c>
      <c r="F1685" s="81">
        <v>125</v>
      </c>
      <c r="G1685" s="81">
        <f t="shared" si="133"/>
        <v>1.3574999999999999</v>
      </c>
      <c r="H1685" s="82">
        <v>108.6</v>
      </c>
      <c r="I1685" s="81">
        <f t="shared" si="134"/>
        <v>1.5000374999999999</v>
      </c>
      <c r="J1685" s="82">
        <v>110.5</v>
      </c>
      <c r="K1685" s="81">
        <f t="shared" si="135"/>
        <v>1.6290407249999999</v>
      </c>
      <c r="L1685" s="82">
        <v>108.6</v>
      </c>
    </row>
    <row r="1686" spans="1:12" ht="44.25" customHeight="1">
      <c r="A1686" s="79" t="s">
        <v>574</v>
      </c>
      <c r="B1686" s="74" t="s">
        <v>1677</v>
      </c>
      <c r="C1686" s="80">
        <v>156</v>
      </c>
      <c r="D1686" s="80">
        <v>100.6</v>
      </c>
      <c r="E1686" s="81">
        <f t="shared" si="132"/>
        <v>194.37599999999998</v>
      </c>
      <c r="F1686" s="81">
        <v>124.6</v>
      </c>
      <c r="G1686" s="81">
        <f t="shared" si="133"/>
        <v>212.64734399999998</v>
      </c>
      <c r="H1686" s="82">
        <v>109.4</v>
      </c>
      <c r="I1686" s="81">
        <f t="shared" si="134"/>
        <v>233.27413636799997</v>
      </c>
      <c r="J1686" s="82">
        <v>109.7</v>
      </c>
      <c r="K1686" s="81">
        <f t="shared" si="135"/>
        <v>255.20190518659197</v>
      </c>
      <c r="L1686" s="82">
        <v>109.4</v>
      </c>
    </row>
    <row r="1687" spans="1:12" ht="36.75" customHeight="1">
      <c r="A1687" s="73" t="s">
        <v>1700</v>
      </c>
      <c r="B1687" s="74" t="s">
        <v>1666</v>
      </c>
      <c r="C1687" s="75">
        <v>653</v>
      </c>
      <c r="D1687" s="75">
        <v>170.1</v>
      </c>
      <c r="E1687" s="76">
        <f t="shared" si="132"/>
        <v>799.92499999999995</v>
      </c>
      <c r="F1687" s="76">
        <v>122.5</v>
      </c>
      <c r="G1687" s="76">
        <f t="shared" si="133"/>
        <v>883.91712499999994</v>
      </c>
      <c r="H1687" s="78">
        <v>110.5</v>
      </c>
      <c r="I1687" s="76">
        <f t="shared" si="134"/>
        <v>976.72842312499995</v>
      </c>
      <c r="J1687" s="78">
        <v>110.5</v>
      </c>
      <c r="K1687" s="76">
        <f t="shared" si="135"/>
        <v>1059.7503390906249</v>
      </c>
      <c r="L1687" s="78">
        <v>108.5</v>
      </c>
    </row>
    <row r="1688" spans="1:12" ht="54.75" customHeight="1">
      <c r="A1688" s="79" t="s">
        <v>579</v>
      </c>
      <c r="B1688" s="74" t="s">
        <v>1666</v>
      </c>
      <c r="C1688" s="80">
        <v>653</v>
      </c>
      <c r="D1688" s="80">
        <v>170.1</v>
      </c>
      <c r="E1688" s="81">
        <f t="shared" si="132"/>
        <v>799.92499999999995</v>
      </c>
      <c r="F1688" s="81">
        <v>122.5</v>
      </c>
      <c r="G1688" s="81">
        <f t="shared" si="133"/>
        <v>883.91712499999994</v>
      </c>
      <c r="H1688" s="82">
        <v>110.5</v>
      </c>
      <c r="I1688" s="81">
        <f t="shared" si="134"/>
        <v>976.72842312499995</v>
      </c>
      <c r="J1688" s="82">
        <v>110.5</v>
      </c>
      <c r="K1688" s="81">
        <f t="shared" si="135"/>
        <v>1059.7503390906249</v>
      </c>
      <c r="L1688" s="82">
        <v>108.5</v>
      </c>
    </row>
    <row r="1689" spans="1:12" ht="43.5" customHeight="1">
      <c r="A1689" s="73" t="s">
        <v>1701</v>
      </c>
      <c r="B1689" s="74" t="s">
        <v>1677</v>
      </c>
      <c r="C1689" s="75">
        <v>3229</v>
      </c>
      <c r="D1689" s="75">
        <v>93.2</v>
      </c>
      <c r="E1689" s="76">
        <f>SUM(E1690:E1696)</f>
        <v>4031.4330000000004</v>
      </c>
      <c r="F1689" s="76">
        <f>E1689/C1689*100</f>
        <v>124.85082068751936</v>
      </c>
      <c r="G1689" s="76">
        <f>SUM(G1690:G1696)</f>
        <v>4417.2541609999998</v>
      </c>
      <c r="H1689" s="78">
        <f>G1689/E1689*100</f>
        <v>109.5703230340179</v>
      </c>
      <c r="I1689" s="76">
        <f>SUM(I1690:I1696)</f>
        <v>4847.8717507110005</v>
      </c>
      <c r="J1689" s="78">
        <f>I1689/G1689*100</f>
        <v>109.74853549322403</v>
      </c>
      <c r="K1689" s="76">
        <f>SUM(K1690:K1696)</f>
        <v>5291.4212388851993</v>
      </c>
      <c r="L1689" s="78">
        <f>K1689/I1689*100</f>
        <v>109.14936514376947</v>
      </c>
    </row>
    <row r="1690" spans="1:12" ht="43.5" customHeight="1">
      <c r="A1690" s="79" t="s">
        <v>1325</v>
      </c>
      <c r="B1690" s="74" t="s">
        <v>1677</v>
      </c>
      <c r="C1690" s="80">
        <v>45</v>
      </c>
      <c r="D1690" s="80">
        <v>24.9</v>
      </c>
      <c r="E1690" s="81">
        <f t="shared" si="132"/>
        <v>56.024999999999999</v>
      </c>
      <c r="F1690" s="81">
        <v>124.5</v>
      </c>
      <c r="G1690" s="81">
        <f t="shared" si="133"/>
        <v>61.011225000000003</v>
      </c>
      <c r="H1690" s="82">
        <v>108.9</v>
      </c>
      <c r="I1690" s="81">
        <f t="shared" si="134"/>
        <v>66.441224025000011</v>
      </c>
      <c r="J1690" s="82">
        <v>108.9</v>
      </c>
      <c r="K1690" s="81">
        <f t="shared" si="135"/>
        <v>72.886022755425017</v>
      </c>
      <c r="L1690" s="82">
        <v>109.7</v>
      </c>
    </row>
    <row r="1691" spans="1:12" ht="43.5" customHeight="1">
      <c r="A1691" s="79" t="s">
        <v>1338</v>
      </c>
      <c r="B1691" s="74" t="s">
        <v>1677</v>
      </c>
      <c r="C1691" s="80">
        <v>587</v>
      </c>
      <c r="D1691" s="80">
        <v>98.7</v>
      </c>
      <c r="E1691" s="81">
        <f t="shared" si="132"/>
        <v>723.77099999999996</v>
      </c>
      <c r="F1691" s="81">
        <v>123.3</v>
      </c>
      <c r="G1691" s="81">
        <f t="shared" si="133"/>
        <v>786.01530600000001</v>
      </c>
      <c r="H1691" s="82">
        <v>108.6</v>
      </c>
      <c r="I1691" s="81">
        <f t="shared" si="134"/>
        <v>853.61262231599994</v>
      </c>
      <c r="J1691" s="82">
        <v>108.6</v>
      </c>
      <c r="K1691" s="81">
        <f t="shared" si="135"/>
        <v>929.58414570212392</v>
      </c>
      <c r="L1691" s="82">
        <v>108.9</v>
      </c>
    </row>
    <row r="1692" spans="1:12" ht="43.5" customHeight="1">
      <c r="A1692" s="79" t="s">
        <v>1333</v>
      </c>
      <c r="B1692" s="74" t="s">
        <v>1677</v>
      </c>
      <c r="C1692" s="80">
        <v>1100</v>
      </c>
      <c r="D1692" s="80">
        <v>110.6</v>
      </c>
      <c r="E1692" s="81">
        <f t="shared" si="132"/>
        <v>1378.3</v>
      </c>
      <c r="F1692" s="81">
        <v>125.3</v>
      </c>
      <c r="G1692" s="81">
        <f t="shared" si="133"/>
        <v>1516.13</v>
      </c>
      <c r="H1692" s="82">
        <v>110</v>
      </c>
      <c r="I1692" s="81">
        <f t="shared" si="134"/>
        <v>1667.7430000000002</v>
      </c>
      <c r="J1692" s="82">
        <v>110</v>
      </c>
      <c r="K1692" s="81">
        <f t="shared" si="135"/>
        <v>1824.5108420000004</v>
      </c>
      <c r="L1692" s="82">
        <v>109.4</v>
      </c>
    </row>
    <row r="1693" spans="1:12" ht="43.5" customHeight="1">
      <c r="A1693" s="79" t="s">
        <v>1324</v>
      </c>
      <c r="B1693" s="74" t="s">
        <v>1677</v>
      </c>
      <c r="C1693" s="80">
        <v>135</v>
      </c>
      <c r="D1693" s="80">
        <v>102.3</v>
      </c>
      <c r="E1693" s="81">
        <f t="shared" si="132"/>
        <v>169.69499999999999</v>
      </c>
      <c r="F1693" s="81">
        <v>125.7</v>
      </c>
      <c r="G1693" s="81">
        <f t="shared" si="133"/>
        <v>184.28876999999997</v>
      </c>
      <c r="H1693" s="82">
        <v>108.6</v>
      </c>
      <c r="I1693" s="81">
        <f t="shared" si="134"/>
        <v>203.63909084999995</v>
      </c>
      <c r="J1693" s="82">
        <v>110.5</v>
      </c>
      <c r="K1693" s="81">
        <f t="shared" si="135"/>
        <v>221.76296993564995</v>
      </c>
      <c r="L1693" s="82">
        <v>108.9</v>
      </c>
    </row>
    <row r="1694" spans="1:12" ht="43.5" customHeight="1">
      <c r="A1694" s="79" t="s">
        <v>1337</v>
      </c>
      <c r="B1694" s="74" t="s">
        <v>1677</v>
      </c>
      <c r="C1694" s="80">
        <v>850</v>
      </c>
      <c r="D1694" s="80">
        <v>0</v>
      </c>
      <c r="E1694" s="81">
        <f t="shared" si="132"/>
        <v>1065.05</v>
      </c>
      <c r="F1694" s="81">
        <v>125.3</v>
      </c>
      <c r="G1694" s="81">
        <f t="shared" si="133"/>
        <v>1165.1647</v>
      </c>
      <c r="H1694" s="82">
        <v>109.4</v>
      </c>
      <c r="I1694" s="81">
        <f t="shared" si="134"/>
        <v>1281.6811700000001</v>
      </c>
      <c r="J1694" s="82">
        <v>110</v>
      </c>
      <c r="K1694" s="81">
        <f t="shared" si="135"/>
        <v>1391.9057506199999</v>
      </c>
      <c r="L1694" s="82">
        <v>108.6</v>
      </c>
    </row>
    <row r="1695" spans="1:12" ht="43.5" customHeight="1">
      <c r="A1695" s="79" t="s">
        <v>1329</v>
      </c>
      <c r="B1695" s="74" t="s">
        <v>1677</v>
      </c>
      <c r="C1695" s="80">
        <v>160</v>
      </c>
      <c r="D1695" s="80">
        <v>61.5</v>
      </c>
      <c r="E1695" s="81">
        <f t="shared" si="132"/>
        <v>200</v>
      </c>
      <c r="F1695" s="81">
        <v>125</v>
      </c>
      <c r="G1695" s="81">
        <f t="shared" si="133"/>
        <v>220</v>
      </c>
      <c r="H1695" s="82">
        <v>110</v>
      </c>
      <c r="I1695" s="81">
        <f t="shared" si="134"/>
        <v>243.1</v>
      </c>
      <c r="J1695" s="82">
        <v>110.5</v>
      </c>
      <c r="K1695" s="81">
        <f t="shared" si="135"/>
        <v>265.95139999999998</v>
      </c>
      <c r="L1695" s="82">
        <v>109.4</v>
      </c>
    </row>
    <row r="1696" spans="1:12" ht="44.25" customHeight="1">
      <c r="A1696" s="79" t="s">
        <v>579</v>
      </c>
      <c r="B1696" s="74" t="s">
        <v>1677</v>
      </c>
      <c r="C1696" s="80">
        <v>352</v>
      </c>
      <c r="D1696" s="80">
        <v>120.5</v>
      </c>
      <c r="E1696" s="81">
        <f t="shared" si="132"/>
        <v>438.59199999999998</v>
      </c>
      <c r="F1696" s="81">
        <v>124.6</v>
      </c>
      <c r="G1696" s="81">
        <f t="shared" si="133"/>
        <v>484.64416</v>
      </c>
      <c r="H1696" s="82">
        <v>110.5</v>
      </c>
      <c r="I1696" s="81">
        <f t="shared" si="134"/>
        <v>531.65464352000004</v>
      </c>
      <c r="J1696" s="82">
        <v>109.7</v>
      </c>
      <c r="K1696" s="81">
        <f t="shared" si="135"/>
        <v>584.82010787199999</v>
      </c>
      <c r="L1696" s="82">
        <v>110</v>
      </c>
    </row>
    <row r="1697" spans="1:12" ht="18" customHeight="1">
      <c r="A1697" s="73" t="s">
        <v>1702</v>
      </c>
      <c r="B1697" s="74" t="s">
        <v>1677</v>
      </c>
      <c r="C1697" s="75">
        <v>5531</v>
      </c>
      <c r="D1697" s="75">
        <v>58.6</v>
      </c>
      <c r="E1697" s="76">
        <f>SUM(E1698:E1707)</f>
        <v>6824.646999999999</v>
      </c>
      <c r="F1697" s="76">
        <f>E1697/C1697*100</f>
        <v>123.3890254926776</v>
      </c>
      <c r="G1697" s="76">
        <f>SUM(G1698:G1707)</f>
        <v>7473.8260549999995</v>
      </c>
      <c r="H1697" s="78">
        <f>G1697/E1697*100</f>
        <v>109.51227301573255</v>
      </c>
      <c r="I1697" s="76">
        <f>SUM(I1698:I1707)</f>
        <v>8189.8958896879994</v>
      </c>
      <c r="J1697" s="78">
        <f>I1697/G1697*100</f>
        <v>109.5810342576671</v>
      </c>
      <c r="K1697" s="76">
        <f>SUM(K1698:K1707)</f>
        <v>8931.3753638860708</v>
      </c>
      <c r="L1697" s="78">
        <f>K1697/I1697*100</f>
        <v>109.05358852157909</v>
      </c>
    </row>
    <row r="1698" spans="1:12" ht="47.25" customHeight="1">
      <c r="A1698" s="79" t="s">
        <v>579</v>
      </c>
      <c r="B1698" s="74" t="s">
        <v>1677</v>
      </c>
      <c r="C1698" s="80">
        <v>1563</v>
      </c>
      <c r="D1698" s="80">
        <v>116.1</v>
      </c>
      <c r="E1698" s="81">
        <f t="shared" si="132"/>
        <v>1914.675</v>
      </c>
      <c r="F1698" s="81">
        <v>122.5</v>
      </c>
      <c r="G1698" s="81">
        <f t="shared" si="133"/>
        <v>2085.0810750000001</v>
      </c>
      <c r="H1698" s="82">
        <v>108.9</v>
      </c>
      <c r="I1698" s="81">
        <f t="shared" si="134"/>
        <v>2264.3980474499999</v>
      </c>
      <c r="J1698" s="82">
        <v>108.6</v>
      </c>
      <c r="K1698" s="81">
        <f t="shared" si="135"/>
        <v>2484.04465805265</v>
      </c>
      <c r="L1698" s="82">
        <v>109.7</v>
      </c>
    </row>
    <row r="1699" spans="1:12" ht="43.5" customHeight="1">
      <c r="A1699" s="79" t="s">
        <v>574</v>
      </c>
      <c r="B1699" s="74" t="s">
        <v>1677</v>
      </c>
      <c r="C1699" s="80">
        <v>364</v>
      </c>
      <c r="D1699" s="80">
        <v>99.7</v>
      </c>
      <c r="E1699" s="81">
        <f t="shared" si="132"/>
        <v>459.00400000000002</v>
      </c>
      <c r="F1699" s="81">
        <v>126.1</v>
      </c>
      <c r="G1699" s="81">
        <f t="shared" si="133"/>
        <v>498.47834399999999</v>
      </c>
      <c r="H1699" s="82">
        <v>108.6</v>
      </c>
      <c r="I1699" s="81">
        <f t="shared" si="134"/>
        <v>545.33530833600003</v>
      </c>
      <c r="J1699" s="82">
        <v>109.4</v>
      </c>
      <c r="K1699" s="81">
        <f t="shared" si="135"/>
        <v>593.87015077790409</v>
      </c>
      <c r="L1699" s="82">
        <v>108.9</v>
      </c>
    </row>
    <row r="1700" spans="1:12" ht="55.5" customHeight="1">
      <c r="A1700" s="79" t="s">
        <v>763</v>
      </c>
      <c r="B1700" s="74" t="s">
        <v>1677</v>
      </c>
      <c r="C1700" s="80">
        <v>200</v>
      </c>
      <c r="D1700" s="80">
        <v>8.8000000000000007</v>
      </c>
      <c r="E1700" s="81">
        <f t="shared" si="132"/>
        <v>250</v>
      </c>
      <c r="F1700" s="81">
        <v>125</v>
      </c>
      <c r="G1700" s="81">
        <f t="shared" si="133"/>
        <v>271.5</v>
      </c>
      <c r="H1700" s="82">
        <v>108.6</v>
      </c>
      <c r="I1700" s="81">
        <f t="shared" si="134"/>
        <v>300.00749999999999</v>
      </c>
      <c r="J1700" s="82">
        <v>110.5</v>
      </c>
      <c r="K1700" s="81">
        <f t="shared" si="135"/>
        <v>325.80814499999997</v>
      </c>
      <c r="L1700" s="82">
        <v>108.6</v>
      </c>
    </row>
    <row r="1701" spans="1:12" ht="51.75" customHeight="1">
      <c r="A1701" s="79" t="s">
        <v>771</v>
      </c>
      <c r="B1701" s="74" t="s">
        <v>1677</v>
      </c>
      <c r="C1701" s="80">
        <v>450</v>
      </c>
      <c r="D1701" s="80">
        <v>136.4</v>
      </c>
      <c r="E1701" s="81">
        <f t="shared" si="132"/>
        <v>560.70000000000005</v>
      </c>
      <c r="F1701" s="81">
        <v>124.6</v>
      </c>
      <c r="G1701" s="81">
        <f t="shared" si="133"/>
        <v>613.40580000000011</v>
      </c>
      <c r="H1701" s="82">
        <v>109.4</v>
      </c>
      <c r="I1701" s="81">
        <f t="shared" si="134"/>
        <v>672.90616260000013</v>
      </c>
      <c r="J1701" s="82">
        <v>109.7</v>
      </c>
      <c r="K1701" s="81">
        <f t="shared" si="135"/>
        <v>736.15934188440019</v>
      </c>
      <c r="L1701" s="82">
        <v>109.4</v>
      </c>
    </row>
    <row r="1702" spans="1:12" ht="44.25" customHeight="1">
      <c r="A1702" s="79" t="s">
        <v>581</v>
      </c>
      <c r="B1702" s="74" t="s">
        <v>1677</v>
      </c>
      <c r="C1702" s="80">
        <v>75</v>
      </c>
      <c r="D1702" s="80">
        <v>18.8</v>
      </c>
      <c r="E1702" s="81">
        <f t="shared" si="132"/>
        <v>92.625</v>
      </c>
      <c r="F1702" s="81">
        <v>123.5</v>
      </c>
      <c r="G1702" s="81">
        <f t="shared" si="133"/>
        <v>101.8875</v>
      </c>
      <c r="H1702" s="82">
        <v>110</v>
      </c>
      <c r="I1702" s="81">
        <f t="shared" si="134"/>
        <v>112.07625</v>
      </c>
      <c r="J1702" s="82">
        <v>110</v>
      </c>
      <c r="K1702" s="81">
        <f t="shared" si="135"/>
        <v>121.490655</v>
      </c>
      <c r="L1702" s="82">
        <v>108.4</v>
      </c>
    </row>
    <row r="1703" spans="1:12" ht="43.5" customHeight="1">
      <c r="A1703" s="79" t="s">
        <v>760</v>
      </c>
      <c r="B1703" s="74" t="s">
        <v>1677</v>
      </c>
      <c r="C1703" s="80">
        <v>1937</v>
      </c>
      <c r="D1703" s="80">
        <v>67</v>
      </c>
      <c r="E1703" s="81">
        <f t="shared" si="132"/>
        <v>2372.8249999999998</v>
      </c>
      <c r="F1703" s="81">
        <v>122.5</v>
      </c>
      <c r="G1703" s="81">
        <f t="shared" si="133"/>
        <v>2621.9716249999997</v>
      </c>
      <c r="H1703" s="82">
        <v>110.5</v>
      </c>
      <c r="I1703" s="81">
        <f t="shared" si="134"/>
        <v>2897.2786456249996</v>
      </c>
      <c r="J1703" s="82">
        <v>110.5</v>
      </c>
      <c r="K1703" s="81">
        <f t="shared" si="135"/>
        <v>3143.5473305031246</v>
      </c>
      <c r="L1703" s="82">
        <v>108.5</v>
      </c>
    </row>
    <row r="1704" spans="1:12" ht="43.5" customHeight="1">
      <c r="A1704" s="79" t="s">
        <v>772</v>
      </c>
      <c r="B1704" s="74" t="s">
        <v>1677</v>
      </c>
      <c r="C1704" s="80">
        <v>168</v>
      </c>
      <c r="D1704" s="80">
        <v>420</v>
      </c>
      <c r="E1704" s="81">
        <f t="shared" si="132"/>
        <v>211.84799999999998</v>
      </c>
      <c r="F1704" s="81">
        <v>126.1</v>
      </c>
      <c r="G1704" s="81">
        <f t="shared" si="133"/>
        <v>232.39725599999997</v>
      </c>
      <c r="H1704" s="82">
        <v>109.7</v>
      </c>
      <c r="I1704" s="81">
        <f t="shared" si="134"/>
        <v>254.93978983199997</v>
      </c>
      <c r="J1704" s="82">
        <v>109.7</v>
      </c>
      <c r="K1704" s="81">
        <f t="shared" si="135"/>
        <v>280.17882902536797</v>
      </c>
      <c r="L1704" s="82">
        <v>109.9</v>
      </c>
    </row>
    <row r="1705" spans="1:12" ht="43.5" customHeight="1">
      <c r="A1705" s="79" t="s">
        <v>767</v>
      </c>
      <c r="B1705" s="74" t="s">
        <v>1677</v>
      </c>
      <c r="C1705" s="80">
        <v>229</v>
      </c>
      <c r="D1705" s="80">
        <v>17</v>
      </c>
      <c r="E1705" s="81">
        <f t="shared" si="132"/>
        <v>285.10500000000002</v>
      </c>
      <c r="F1705" s="81">
        <v>124.5</v>
      </c>
      <c r="G1705" s="81">
        <f t="shared" si="133"/>
        <v>310.47934500000002</v>
      </c>
      <c r="H1705" s="82">
        <v>108.9</v>
      </c>
      <c r="I1705" s="81">
        <f t="shared" si="134"/>
        <v>338.112006705</v>
      </c>
      <c r="J1705" s="82">
        <v>108.9</v>
      </c>
      <c r="K1705" s="81">
        <f t="shared" si="135"/>
        <v>370.90887135538497</v>
      </c>
      <c r="L1705" s="82">
        <v>109.7</v>
      </c>
    </row>
    <row r="1706" spans="1:12" ht="43.5" customHeight="1">
      <c r="A1706" s="79" t="s">
        <v>580</v>
      </c>
      <c r="B1706" s="74" t="s">
        <v>1677</v>
      </c>
      <c r="C1706" s="80">
        <v>300</v>
      </c>
      <c r="D1706" s="80">
        <v>150</v>
      </c>
      <c r="E1706" s="81">
        <f t="shared" si="132"/>
        <v>369.9</v>
      </c>
      <c r="F1706" s="81">
        <v>123.3</v>
      </c>
      <c r="G1706" s="81">
        <f t="shared" si="133"/>
        <v>401.71139999999991</v>
      </c>
      <c r="H1706" s="82">
        <v>108.6</v>
      </c>
      <c r="I1706" s="81">
        <f t="shared" si="134"/>
        <v>436.25858039999986</v>
      </c>
      <c r="J1706" s="82">
        <v>108.6</v>
      </c>
      <c r="K1706" s="81">
        <f t="shared" si="135"/>
        <v>475.08559405559987</v>
      </c>
      <c r="L1706" s="82">
        <v>108.9</v>
      </c>
    </row>
    <row r="1707" spans="1:12" ht="44.25" customHeight="1">
      <c r="A1707" s="79" t="s">
        <v>777</v>
      </c>
      <c r="B1707" s="74" t="s">
        <v>1677</v>
      </c>
      <c r="C1707" s="80">
        <v>245</v>
      </c>
      <c r="D1707" s="80">
        <v>106.5</v>
      </c>
      <c r="E1707" s="81">
        <f t="shared" si="132"/>
        <v>307.96499999999997</v>
      </c>
      <c r="F1707" s="81">
        <v>125.7</v>
      </c>
      <c r="G1707" s="81">
        <f t="shared" si="133"/>
        <v>336.91370999999998</v>
      </c>
      <c r="H1707" s="82">
        <v>109.4</v>
      </c>
      <c r="I1707" s="81">
        <f t="shared" si="134"/>
        <v>368.58359874000001</v>
      </c>
      <c r="J1707" s="82">
        <v>109.4</v>
      </c>
      <c r="K1707" s="81">
        <f t="shared" si="135"/>
        <v>400.28178823164001</v>
      </c>
      <c r="L1707" s="82">
        <v>108.6</v>
      </c>
    </row>
    <row r="1708" spans="1:12" ht="43.5" customHeight="1">
      <c r="A1708" s="73" t="s">
        <v>1703</v>
      </c>
      <c r="B1708" s="74" t="s">
        <v>1677</v>
      </c>
      <c r="C1708" s="75">
        <v>3531</v>
      </c>
      <c r="D1708" s="75">
        <v>79.400000000000006</v>
      </c>
      <c r="E1708" s="76">
        <f>SUM(E1709:E1716)</f>
        <v>4389.2479999999996</v>
      </c>
      <c r="F1708" s="76">
        <f>E1708/C1708*100</f>
        <v>124.30608892664966</v>
      </c>
      <c r="G1708" s="76">
        <f>SUM(G1709:G1716)</f>
        <v>4798.3775920000007</v>
      </c>
      <c r="H1708" s="78">
        <f>G1708/E1708*100</f>
        <v>109.32117738619465</v>
      </c>
      <c r="I1708" s="76">
        <f>SUM(I1709:I1716)</f>
        <v>5263.5154986300004</v>
      </c>
      <c r="J1708" s="78">
        <f>I1708/G1708*100</f>
        <v>109.69364952448701</v>
      </c>
      <c r="K1708" s="76">
        <f>SUM(K1709:K1716)</f>
        <v>5764.8248945573505</v>
      </c>
      <c r="L1708" s="78">
        <f>K1708/I1708*100</f>
        <v>109.52423140119625</v>
      </c>
    </row>
    <row r="1709" spans="1:12" ht="43.5" customHeight="1">
      <c r="A1709" s="79" t="s">
        <v>772</v>
      </c>
      <c r="B1709" s="74" t="s">
        <v>1677</v>
      </c>
      <c r="C1709" s="80">
        <v>353</v>
      </c>
      <c r="D1709" s="80">
        <v>91.7</v>
      </c>
      <c r="E1709" s="81">
        <f t="shared" si="132"/>
        <v>443.721</v>
      </c>
      <c r="F1709" s="81">
        <v>125.7</v>
      </c>
      <c r="G1709" s="81">
        <f t="shared" si="133"/>
        <v>481.88100599999996</v>
      </c>
      <c r="H1709" s="82">
        <v>108.6</v>
      </c>
      <c r="I1709" s="81">
        <f t="shared" si="134"/>
        <v>532.47851162999996</v>
      </c>
      <c r="J1709" s="82">
        <v>110.5</v>
      </c>
      <c r="K1709" s="81">
        <f t="shared" si="135"/>
        <v>579.86909916507</v>
      </c>
      <c r="L1709" s="82">
        <v>108.9</v>
      </c>
    </row>
    <row r="1710" spans="1:12" ht="43.5" customHeight="1">
      <c r="A1710" s="79" t="s">
        <v>762</v>
      </c>
      <c r="B1710" s="74" t="s">
        <v>1677</v>
      </c>
      <c r="C1710" s="80">
        <v>173</v>
      </c>
      <c r="D1710" s="80">
        <v>124.5</v>
      </c>
      <c r="E1710" s="81">
        <f t="shared" si="132"/>
        <v>216.76899999999998</v>
      </c>
      <c r="F1710" s="81">
        <v>125.3</v>
      </c>
      <c r="G1710" s="81">
        <f t="shared" si="133"/>
        <v>237.14528599999997</v>
      </c>
      <c r="H1710" s="82">
        <v>109.4</v>
      </c>
      <c r="I1710" s="81">
        <f t="shared" si="134"/>
        <v>260.85981459999994</v>
      </c>
      <c r="J1710" s="82">
        <v>110</v>
      </c>
      <c r="K1710" s="81">
        <f t="shared" si="135"/>
        <v>283.2937586555999</v>
      </c>
      <c r="L1710" s="82">
        <v>108.6</v>
      </c>
    </row>
    <row r="1711" spans="1:12" ht="43.5" customHeight="1">
      <c r="A1711" s="79" t="s">
        <v>774</v>
      </c>
      <c r="B1711" s="74" t="s">
        <v>1677</v>
      </c>
      <c r="C1711" s="80">
        <v>503</v>
      </c>
      <c r="D1711" s="80">
        <v>67.400000000000006</v>
      </c>
      <c r="E1711" s="81">
        <f t="shared" si="132"/>
        <v>628.75</v>
      </c>
      <c r="F1711" s="81">
        <v>125</v>
      </c>
      <c r="G1711" s="81">
        <f t="shared" si="133"/>
        <v>691.625</v>
      </c>
      <c r="H1711" s="82">
        <v>110</v>
      </c>
      <c r="I1711" s="81">
        <f t="shared" si="134"/>
        <v>764.24562500000002</v>
      </c>
      <c r="J1711" s="82">
        <v>110.5</v>
      </c>
      <c r="K1711" s="81">
        <f t="shared" si="135"/>
        <v>836.08471375000011</v>
      </c>
      <c r="L1711" s="82">
        <v>109.4</v>
      </c>
    </row>
    <row r="1712" spans="1:12" ht="44.25" customHeight="1">
      <c r="A1712" s="79" t="s">
        <v>768</v>
      </c>
      <c r="B1712" s="74" t="s">
        <v>1677</v>
      </c>
      <c r="C1712" s="80">
        <v>108</v>
      </c>
      <c r="D1712" s="80">
        <v>42.5</v>
      </c>
      <c r="E1712" s="81">
        <f t="shared" si="132"/>
        <v>134.56799999999998</v>
      </c>
      <c r="F1712" s="81">
        <v>124.6</v>
      </c>
      <c r="G1712" s="81">
        <f t="shared" si="133"/>
        <v>148.69763999999998</v>
      </c>
      <c r="H1712" s="82">
        <v>110.5</v>
      </c>
      <c r="I1712" s="81">
        <f t="shared" si="134"/>
        <v>163.12131107999997</v>
      </c>
      <c r="J1712" s="82">
        <v>109.7</v>
      </c>
      <c r="K1712" s="81">
        <f t="shared" si="135"/>
        <v>179.43344218799996</v>
      </c>
      <c r="L1712" s="82">
        <v>110</v>
      </c>
    </row>
    <row r="1713" spans="1:12" ht="43.5" customHeight="1">
      <c r="A1713" s="79" t="s">
        <v>763</v>
      </c>
      <c r="B1713" s="74" t="s">
        <v>1677</v>
      </c>
      <c r="C1713" s="80">
        <v>960</v>
      </c>
      <c r="D1713" s="80">
        <v>53.3</v>
      </c>
      <c r="E1713" s="81">
        <f t="shared" si="132"/>
        <v>1185.5999999999999</v>
      </c>
      <c r="F1713" s="81">
        <v>123.5</v>
      </c>
      <c r="G1713" s="81">
        <f t="shared" si="133"/>
        <v>1300.6032</v>
      </c>
      <c r="H1713" s="82">
        <v>109.7</v>
      </c>
      <c r="I1713" s="81">
        <f t="shared" si="134"/>
        <v>1416.3568848000002</v>
      </c>
      <c r="J1713" s="82">
        <v>108.9</v>
      </c>
      <c r="K1713" s="81">
        <f t="shared" si="135"/>
        <v>1565.0743577040002</v>
      </c>
      <c r="L1713" s="82">
        <v>110.5</v>
      </c>
    </row>
    <row r="1714" spans="1:12" ht="43.5" customHeight="1">
      <c r="A1714" s="79" t="s">
        <v>767</v>
      </c>
      <c r="B1714" s="74" t="s">
        <v>1677</v>
      </c>
      <c r="C1714" s="80">
        <v>444</v>
      </c>
      <c r="D1714" s="80">
        <v>100.5</v>
      </c>
      <c r="E1714" s="81">
        <f t="shared" si="132"/>
        <v>543.9</v>
      </c>
      <c r="F1714" s="81">
        <v>122.5</v>
      </c>
      <c r="G1714" s="81">
        <f t="shared" si="133"/>
        <v>592.30709999999999</v>
      </c>
      <c r="H1714" s="82">
        <v>108.9</v>
      </c>
      <c r="I1714" s="81">
        <f t="shared" si="134"/>
        <v>643.24551059999999</v>
      </c>
      <c r="J1714" s="82">
        <v>108.6</v>
      </c>
      <c r="K1714" s="81">
        <f t="shared" si="135"/>
        <v>705.64032512820006</v>
      </c>
      <c r="L1714" s="82">
        <v>109.7</v>
      </c>
    </row>
    <row r="1715" spans="1:12" ht="43.5" customHeight="1">
      <c r="A1715" s="79" t="s">
        <v>777</v>
      </c>
      <c r="B1715" s="74" t="s">
        <v>1677</v>
      </c>
      <c r="C1715" s="80">
        <v>600</v>
      </c>
      <c r="D1715" s="80">
        <v>161.69999999999999</v>
      </c>
      <c r="E1715" s="81">
        <f t="shared" si="132"/>
        <v>750</v>
      </c>
      <c r="F1715" s="81">
        <v>125</v>
      </c>
      <c r="G1715" s="81">
        <f t="shared" si="133"/>
        <v>814.5</v>
      </c>
      <c r="H1715" s="82">
        <v>108.6</v>
      </c>
      <c r="I1715" s="81">
        <f t="shared" si="134"/>
        <v>900.02250000000004</v>
      </c>
      <c r="J1715" s="82">
        <v>110.5</v>
      </c>
      <c r="K1715" s="81">
        <f t="shared" si="135"/>
        <v>977.4244349999999</v>
      </c>
      <c r="L1715" s="82">
        <v>108.6</v>
      </c>
    </row>
    <row r="1716" spans="1:12" ht="44.25" customHeight="1">
      <c r="A1716" s="79" t="s">
        <v>776</v>
      </c>
      <c r="B1716" s="74" t="s">
        <v>1677</v>
      </c>
      <c r="C1716" s="80">
        <v>390</v>
      </c>
      <c r="D1716" s="80">
        <v>140.80000000000001</v>
      </c>
      <c r="E1716" s="81">
        <f t="shared" si="132"/>
        <v>485.94</v>
      </c>
      <c r="F1716" s="81">
        <v>124.6</v>
      </c>
      <c r="G1716" s="81">
        <f t="shared" si="133"/>
        <v>531.61836000000005</v>
      </c>
      <c r="H1716" s="82">
        <v>109.4</v>
      </c>
      <c r="I1716" s="81">
        <f t="shared" si="134"/>
        <v>583.18534092000004</v>
      </c>
      <c r="J1716" s="82">
        <v>109.7</v>
      </c>
      <c r="K1716" s="81">
        <f t="shared" si="135"/>
        <v>638.00476296648003</v>
      </c>
      <c r="L1716" s="82">
        <v>109.4</v>
      </c>
    </row>
    <row r="1717" spans="1:12" ht="18" customHeight="1">
      <c r="A1717" s="73" t="s">
        <v>1704</v>
      </c>
      <c r="B1717" s="74" t="s">
        <v>1677</v>
      </c>
      <c r="C1717" s="75">
        <v>5718</v>
      </c>
      <c r="D1717" s="75">
        <v>91.5</v>
      </c>
      <c r="E1717" s="76">
        <f>SUM(E1718:E1725)</f>
        <v>7181.3379999999997</v>
      </c>
      <c r="F1717" s="76">
        <f>E1717/C1717*100</f>
        <v>125.59178034277718</v>
      </c>
      <c r="G1717" s="76">
        <f>SUM(G1718:G1725)</f>
        <v>7846.7189960000005</v>
      </c>
      <c r="H1717" s="78">
        <f>G1717/E1717*100</f>
        <v>109.26541817137698</v>
      </c>
      <c r="I1717" s="76">
        <f>SUM(I1718:I1725)</f>
        <v>8618.3277961660006</v>
      </c>
      <c r="J1717" s="78">
        <f>I1717/G1717*100</f>
        <v>109.83352150828061</v>
      </c>
      <c r="K1717" s="76">
        <f>SUM(K1718:K1725)</f>
        <v>9391.8360483061606</v>
      </c>
      <c r="L1717" s="78">
        <f>K1717/I1717*100</f>
        <v>108.9751546986211</v>
      </c>
    </row>
    <row r="1718" spans="1:12" ht="43.5" customHeight="1">
      <c r="A1718" s="79" t="s">
        <v>1034</v>
      </c>
      <c r="B1718" s="74" t="s">
        <v>1677</v>
      </c>
      <c r="C1718" s="80">
        <v>135</v>
      </c>
      <c r="D1718" s="80">
        <v>24.5</v>
      </c>
      <c r="E1718" s="81">
        <f t="shared" si="132"/>
        <v>165.375</v>
      </c>
      <c r="F1718" s="81">
        <v>122.5</v>
      </c>
      <c r="G1718" s="81">
        <f t="shared" si="133"/>
        <v>182.739375</v>
      </c>
      <c r="H1718" s="82">
        <v>110.5</v>
      </c>
      <c r="I1718" s="81">
        <f t="shared" si="134"/>
        <v>201.92700937499998</v>
      </c>
      <c r="J1718" s="82">
        <v>110.5</v>
      </c>
      <c r="K1718" s="81">
        <f t="shared" si="135"/>
        <v>219.09080517187499</v>
      </c>
      <c r="L1718" s="82">
        <v>108.5</v>
      </c>
    </row>
    <row r="1719" spans="1:12" ht="43.5" customHeight="1">
      <c r="A1719" s="79" t="s">
        <v>1029</v>
      </c>
      <c r="B1719" s="74" t="s">
        <v>1677</v>
      </c>
      <c r="C1719" s="80">
        <v>907</v>
      </c>
      <c r="D1719" s="80">
        <v>185.1</v>
      </c>
      <c r="E1719" s="81">
        <f t="shared" si="132"/>
        <v>1143.7269999999999</v>
      </c>
      <c r="F1719" s="81">
        <v>126.1</v>
      </c>
      <c r="G1719" s="81">
        <f t="shared" si="133"/>
        <v>1254.6685189999998</v>
      </c>
      <c r="H1719" s="82">
        <v>109.7</v>
      </c>
      <c r="I1719" s="81">
        <f t="shared" si="134"/>
        <v>1376.371365343</v>
      </c>
      <c r="J1719" s="82">
        <v>109.7</v>
      </c>
      <c r="K1719" s="81">
        <f t="shared" si="135"/>
        <v>1512.632130511957</v>
      </c>
      <c r="L1719" s="82">
        <v>109.9</v>
      </c>
    </row>
    <row r="1720" spans="1:12" ht="43.5" customHeight="1">
      <c r="A1720" s="79" t="s">
        <v>1028</v>
      </c>
      <c r="B1720" s="74" t="s">
        <v>1677</v>
      </c>
      <c r="C1720" s="80">
        <v>116</v>
      </c>
      <c r="D1720" s="80">
        <v>101.8</v>
      </c>
      <c r="E1720" s="81">
        <f t="shared" si="132"/>
        <v>144.41999999999999</v>
      </c>
      <c r="F1720" s="81">
        <v>124.5</v>
      </c>
      <c r="G1720" s="81">
        <f t="shared" si="133"/>
        <v>157.27338</v>
      </c>
      <c r="H1720" s="82">
        <v>108.9</v>
      </c>
      <c r="I1720" s="81">
        <f t="shared" si="134"/>
        <v>171.27071082000003</v>
      </c>
      <c r="J1720" s="82">
        <v>108.9</v>
      </c>
      <c r="K1720" s="81">
        <f t="shared" si="135"/>
        <v>187.88396976954004</v>
      </c>
      <c r="L1720" s="82">
        <v>109.7</v>
      </c>
    </row>
    <row r="1721" spans="1:12" ht="43.5" customHeight="1">
      <c r="A1721" s="79" t="s">
        <v>1038</v>
      </c>
      <c r="B1721" s="74" t="s">
        <v>1677</v>
      </c>
      <c r="C1721" s="80">
        <v>70</v>
      </c>
      <c r="D1721" s="80">
        <v>111.1</v>
      </c>
      <c r="E1721" s="81">
        <f t="shared" si="132"/>
        <v>86.31</v>
      </c>
      <c r="F1721" s="81">
        <v>123.3</v>
      </c>
      <c r="G1721" s="81">
        <f t="shared" si="133"/>
        <v>93.732659999999996</v>
      </c>
      <c r="H1721" s="82">
        <v>108.6</v>
      </c>
      <c r="I1721" s="81">
        <f t="shared" si="134"/>
        <v>101.79366875999999</v>
      </c>
      <c r="J1721" s="82">
        <v>108.6</v>
      </c>
      <c r="K1721" s="81">
        <f t="shared" si="135"/>
        <v>110.85330527963998</v>
      </c>
      <c r="L1721" s="82">
        <v>108.9</v>
      </c>
    </row>
    <row r="1722" spans="1:12" ht="43.5" customHeight="1">
      <c r="A1722" s="79" t="s">
        <v>1026</v>
      </c>
      <c r="B1722" s="74" t="s">
        <v>1677</v>
      </c>
      <c r="C1722" s="80">
        <v>2234</v>
      </c>
      <c r="D1722" s="80">
        <v>73.400000000000006</v>
      </c>
      <c r="E1722" s="81">
        <f t="shared" si="132"/>
        <v>2808.1379999999999</v>
      </c>
      <c r="F1722" s="81">
        <v>125.7</v>
      </c>
      <c r="G1722" s="81">
        <f t="shared" si="133"/>
        <v>3072.1029720000001</v>
      </c>
      <c r="H1722" s="82">
        <v>109.4</v>
      </c>
      <c r="I1722" s="81">
        <f t="shared" si="134"/>
        <v>3360.8806513680006</v>
      </c>
      <c r="J1722" s="82">
        <v>109.4</v>
      </c>
      <c r="K1722" s="81">
        <f t="shared" si="135"/>
        <v>3649.9163873856487</v>
      </c>
      <c r="L1722" s="82">
        <v>108.6</v>
      </c>
    </row>
    <row r="1723" spans="1:12" ht="44.25" customHeight="1">
      <c r="A1723" s="79" t="s">
        <v>1040</v>
      </c>
      <c r="B1723" s="74" t="s">
        <v>1677</v>
      </c>
      <c r="C1723" s="80">
        <v>411</v>
      </c>
      <c r="D1723" s="80">
        <v>101</v>
      </c>
      <c r="E1723" s="81">
        <f t="shared" si="132"/>
        <v>514.98299999999995</v>
      </c>
      <c r="F1723" s="81">
        <v>125.3</v>
      </c>
      <c r="G1723" s="81">
        <f t="shared" si="133"/>
        <v>566.48129999999992</v>
      </c>
      <c r="H1723" s="82">
        <v>110</v>
      </c>
      <c r="I1723" s="81">
        <f t="shared" si="134"/>
        <v>623.12942999999996</v>
      </c>
      <c r="J1723" s="82">
        <v>110</v>
      </c>
      <c r="K1723" s="81">
        <f t="shared" si="135"/>
        <v>681.70359641999994</v>
      </c>
      <c r="L1723" s="82">
        <v>109.4</v>
      </c>
    </row>
    <row r="1724" spans="1:12" ht="43.5" customHeight="1">
      <c r="A1724" s="79" t="s">
        <v>579</v>
      </c>
      <c r="B1724" s="74" t="s">
        <v>1677</v>
      </c>
      <c r="C1724" s="80">
        <v>1650</v>
      </c>
      <c r="D1724" s="80">
        <v>123.8</v>
      </c>
      <c r="E1724" s="81">
        <f t="shared" si="132"/>
        <v>2074.0500000000002</v>
      </c>
      <c r="F1724" s="81">
        <v>125.7</v>
      </c>
      <c r="G1724" s="81">
        <f t="shared" si="133"/>
        <v>2252.4183000000003</v>
      </c>
      <c r="H1724" s="82">
        <v>108.6</v>
      </c>
      <c r="I1724" s="81">
        <f t="shared" si="134"/>
        <v>2488.9222215</v>
      </c>
      <c r="J1724" s="82">
        <v>110.5</v>
      </c>
      <c r="K1724" s="81">
        <f t="shared" si="135"/>
        <v>2710.4362992134998</v>
      </c>
      <c r="L1724" s="82">
        <v>108.9</v>
      </c>
    </row>
    <row r="1725" spans="1:12" ht="43.5" customHeight="1">
      <c r="A1725" s="79" t="s">
        <v>1030</v>
      </c>
      <c r="B1725" s="74" t="s">
        <v>1677</v>
      </c>
      <c r="C1725" s="80">
        <v>195</v>
      </c>
      <c r="D1725" s="80">
        <v>79.3</v>
      </c>
      <c r="E1725" s="81">
        <f t="shared" si="132"/>
        <v>244.33500000000001</v>
      </c>
      <c r="F1725" s="81">
        <v>125.3</v>
      </c>
      <c r="G1725" s="81">
        <f t="shared" si="133"/>
        <v>267.30249000000003</v>
      </c>
      <c r="H1725" s="82">
        <v>109.4</v>
      </c>
      <c r="I1725" s="81">
        <f t="shared" si="134"/>
        <v>294.03273900000005</v>
      </c>
      <c r="J1725" s="82">
        <v>110</v>
      </c>
      <c r="K1725" s="81">
        <f t="shared" si="135"/>
        <v>319.31955455400004</v>
      </c>
      <c r="L1725" s="82">
        <v>108.6</v>
      </c>
    </row>
    <row r="1726" spans="1:12" ht="18" customHeight="1">
      <c r="A1726" s="73" t="s">
        <v>1705</v>
      </c>
      <c r="B1726" s="74" t="s">
        <v>1677</v>
      </c>
      <c r="C1726" s="75">
        <v>210</v>
      </c>
      <c r="D1726" s="75">
        <v>135.5</v>
      </c>
      <c r="E1726" s="76">
        <v>261.66000000000003</v>
      </c>
      <c r="F1726" s="76">
        <v>124.6</v>
      </c>
      <c r="G1726" s="76">
        <v>289.13430000000005</v>
      </c>
      <c r="H1726" s="78">
        <v>110.5</v>
      </c>
      <c r="I1726" s="76">
        <v>317.18032710000006</v>
      </c>
      <c r="J1726" s="78">
        <v>109.7</v>
      </c>
      <c r="K1726" s="76">
        <v>348.89835981000004</v>
      </c>
      <c r="L1726" s="78">
        <v>110</v>
      </c>
    </row>
    <row r="1727" spans="1:12" ht="43.5" customHeight="1">
      <c r="A1727" s="79" t="s">
        <v>579</v>
      </c>
      <c r="B1727" s="74" t="s">
        <v>1677</v>
      </c>
      <c r="C1727" s="80">
        <v>210</v>
      </c>
      <c r="D1727" s="80">
        <v>135.5</v>
      </c>
      <c r="E1727" s="81">
        <f t="shared" si="132"/>
        <v>261.66000000000003</v>
      </c>
      <c r="F1727" s="81">
        <v>124.6</v>
      </c>
      <c r="G1727" s="81">
        <f t="shared" si="133"/>
        <v>289.13430000000005</v>
      </c>
      <c r="H1727" s="82">
        <v>110.5</v>
      </c>
      <c r="I1727" s="81">
        <f t="shared" si="134"/>
        <v>317.18032710000006</v>
      </c>
      <c r="J1727" s="82">
        <v>109.7</v>
      </c>
      <c r="K1727" s="81">
        <f t="shared" si="135"/>
        <v>348.89835981000004</v>
      </c>
      <c r="L1727" s="82">
        <v>110</v>
      </c>
    </row>
    <row r="1728" spans="1:12" ht="43.5" customHeight="1">
      <c r="A1728" s="73" t="s">
        <v>1706</v>
      </c>
      <c r="B1728" s="74" t="s">
        <v>1677</v>
      </c>
      <c r="C1728" s="75">
        <v>3747</v>
      </c>
      <c r="D1728" s="75">
        <v>62.9</v>
      </c>
      <c r="E1728" s="76">
        <f>SUM(E1729:E1739)</f>
        <v>4678.8320000000003</v>
      </c>
      <c r="F1728" s="76">
        <f>E1728/C1728*100</f>
        <v>124.86874833199894</v>
      </c>
      <c r="G1728" s="76">
        <f>SUM(G1729:G1739)</f>
        <v>5112.7420729999994</v>
      </c>
      <c r="H1728" s="78">
        <f>G1728/E1728*100</f>
        <v>109.27389726752317</v>
      </c>
      <c r="I1728" s="76">
        <f>SUM(I1729:I1739)</f>
        <v>5609.7004189519994</v>
      </c>
      <c r="J1728" s="78">
        <f>I1728/G1728*100</f>
        <v>109.71999641007511</v>
      </c>
      <c r="K1728" s="76">
        <f>SUM(K1729:K1739)</f>
        <v>6115.625340255051</v>
      </c>
      <c r="L1728" s="78">
        <f>K1728/I1728*100</f>
        <v>109.01875115458604</v>
      </c>
    </row>
    <row r="1729" spans="1:12" ht="44.25" customHeight="1">
      <c r="A1729" s="79" t="s">
        <v>760</v>
      </c>
      <c r="B1729" s="74" t="s">
        <v>1677</v>
      </c>
      <c r="C1729" s="80">
        <v>35</v>
      </c>
      <c r="D1729" s="80">
        <v>116.7</v>
      </c>
      <c r="E1729" s="81">
        <f t="shared" si="132"/>
        <v>42.875</v>
      </c>
      <c r="F1729" s="81">
        <v>122.5</v>
      </c>
      <c r="G1729" s="81">
        <f t="shared" si="133"/>
        <v>46.690875000000005</v>
      </c>
      <c r="H1729" s="82">
        <v>108.9</v>
      </c>
      <c r="I1729" s="81">
        <f t="shared" si="134"/>
        <v>50.706290250000002</v>
      </c>
      <c r="J1729" s="82">
        <v>108.6</v>
      </c>
      <c r="K1729" s="81">
        <f t="shared" si="135"/>
        <v>55.624800404250003</v>
      </c>
      <c r="L1729" s="82">
        <v>109.7</v>
      </c>
    </row>
    <row r="1730" spans="1:12" ht="43.5" customHeight="1">
      <c r="A1730" s="79" t="s">
        <v>763</v>
      </c>
      <c r="B1730" s="74" t="s">
        <v>1677</v>
      </c>
      <c r="C1730" s="80">
        <v>710</v>
      </c>
      <c r="D1730" s="80">
        <v>29.4</v>
      </c>
      <c r="E1730" s="81">
        <f t="shared" si="132"/>
        <v>895.31</v>
      </c>
      <c r="F1730" s="81">
        <v>126.1</v>
      </c>
      <c r="G1730" s="81">
        <f t="shared" si="133"/>
        <v>972.30665999999985</v>
      </c>
      <c r="H1730" s="82">
        <v>108.6</v>
      </c>
      <c r="I1730" s="81">
        <f t="shared" si="134"/>
        <v>1063.7034860399999</v>
      </c>
      <c r="J1730" s="82">
        <v>109.4</v>
      </c>
      <c r="K1730" s="81">
        <f t="shared" si="135"/>
        <v>1158.3730962975599</v>
      </c>
      <c r="L1730" s="82">
        <v>108.9</v>
      </c>
    </row>
    <row r="1731" spans="1:12" ht="43.5" customHeight="1">
      <c r="A1731" s="79" t="s">
        <v>762</v>
      </c>
      <c r="B1731" s="74" t="s">
        <v>1677</v>
      </c>
      <c r="C1731" s="80">
        <v>157</v>
      </c>
      <c r="D1731" s="80">
        <v>111.3</v>
      </c>
      <c r="E1731" s="81">
        <f t="shared" si="132"/>
        <v>196.25</v>
      </c>
      <c r="F1731" s="81">
        <v>125</v>
      </c>
      <c r="G1731" s="81">
        <f t="shared" si="133"/>
        <v>213.1275</v>
      </c>
      <c r="H1731" s="82">
        <v>108.6</v>
      </c>
      <c r="I1731" s="81">
        <f t="shared" si="134"/>
        <v>235.5058875</v>
      </c>
      <c r="J1731" s="82">
        <v>110.5</v>
      </c>
      <c r="K1731" s="81">
        <f t="shared" si="135"/>
        <v>255.75939382499996</v>
      </c>
      <c r="L1731" s="82">
        <v>108.6</v>
      </c>
    </row>
    <row r="1732" spans="1:12" ht="43.5" customHeight="1">
      <c r="A1732" s="79" t="s">
        <v>771</v>
      </c>
      <c r="B1732" s="74" t="s">
        <v>1677</v>
      </c>
      <c r="C1732" s="80">
        <v>400</v>
      </c>
      <c r="D1732" s="80">
        <v>242.4</v>
      </c>
      <c r="E1732" s="81">
        <f t="shared" si="132"/>
        <v>494</v>
      </c>
      <c r="F1732" s="81">
        <v>123.5</v>
      </c>
      <c r="G1732" s="81">
        <f t="shared" si="133"/>
        <v>543.4</v>
      </c>
      <c r="H1732" s="82">
        <v>110</v>
      </c>
      <c r="I1732" s="81">
        <f t="shared" si="134"/>
        <v>597.74</v>
      </c>
      <c r="J1732" s="82">
        <v>110</v>
      </c>
      <c r="K1732" s="81">
        <f t="shared" si="135"/>
        <v>647.95015999999998</v>
      </c>
      <c r="L1732" s="82">
        <v>108.4</v>
      </c>
    </row>
    <row r="1733" spans="1:12" ht="44.25" customHeight="1">
      <c r="A1733" s="79" t="s">
        <v>777</v>
      </c>
      <c r="B1733" s="74" t="s">
        <v>1677</v>
      </c>
      <c r="C1733" s="80">
        <v>449</v>
      </c>
      <c r="D1733" s="80">
        <v>100.4</v>
      </c>
      <c r="E1733" s="81">
        <f t="shared" si="132"/>
        <v>550.02499999999998</v>
      </c>
      <c r="F1733" s="81">
        <v>122.5</v>
      </c>
      <c r="G1733" s="81">
        <f t="shared" si="133"/>
        <v>607.77762499999994</v>
      </c>
      <c r="H1733" s="82">
        <v>110.5</v>
      </c>
      <c r="I1733" s="81">
        <f t="shared" si="134"/>
        <v>671.59427562500002</v>
      </c>
      <c r="J1733" s="82">
        <v>110.5</v>
      </c>
      <c r="K1733" s="81">
        <f t="shared" si="135"/>
        <v>728.67978905312498</v>
      </c>
      <c r="L1733" s="82">
        <v>108.5</v>
      </c>
    </row>
    <row r="1734" spans="1:12" ht="43.5" customHeight="1">
      <c r="A1734" s="79" t="s">
        <v>776</v>
      </c>
      <c r="B1734" s="74" t="s">
        <v>1677</v>
      </c>
      <c r="C1734" s="80">
        <v>670</v>
      </c>
      <c r="D1734" s="80">
        <v>100</v>
      </c>
      <c r="E1734" s="81">
        <f t="shared" si="132"/>
        <v>844.87</v>
      </c>
      <c r="F1734" s="81">
        <v>126.1</v>
      </c>
      <c r="G1734" s="81">
        <f t="shared" si="133"/>
        <v>926.82239000000004</v>
      </c>
      <c r="H1734" s="82">
        <v>109.7</v>
      </c>
      <c r="I1734" s="81">
        <f t="shared" si="134"/>
        <v>1016.7241618300001</v>
      </c>
      <c r="J1734" s="82">
        <v>109.7</v>
      </c>
      <c r="K1734" s="81">
        <f t="shared" si="135"/>
        <v>1117.3798538511701</v>
      </c>
      <c r="L1734" s="82">
        <v>109.9</v>
      </c>
    </row>
    <row r="1735" spans="1:12" ht="43.5" customHeight="1">
      <c r="A1735" s="79" t="s">
        <v>768</v>
      </c>
      <c r="B1735" s="74" t="s">
        <v>1677</v>
      </c>
      <c r="C1735" s="80">
        <v>255</v>
      </c>
      <c r="D1735" s="80">
        <v>49</v>
      </c>
      <c r="E1735" s="81">
        <f t="shared" si="132"/>
        <v>317.47500000000002</v>
      </c>
      <c r="F1735" s="81">
        <v>124.5</v>
      </c>
      <c r="G1735" s="81">
        <f t="shared" si="133"/>
        <v>345.73027500000006</v>
      </c>
      <c r="H1735" s="82">
        <v>108.9</v>
      </c>
      <c r="I1735" s="81">
        <f t="shared" si="134"/>
        <v>376.5002694750001</v>
      </c>
      <c r="J1735" s="82">
        <v>108.9</v>
      </c>
      <c r="K1735" s="81">
        <f t="shared" si="135"/>
        <v>413.0207956140751</v>
      </c>
      <c r="L1735" s="82">
        <v>109.7</v>
      </c>
    </row>
    <row r="1736" spans="1:12" ht="43.5" customHeight="1">
      <c r="A1736" s="79" t="s">
        <v>772</v>
      </c>
      <c r="B1736" s="74" t="s">
        <v>1677</v>
      </c>
      <c r="C1736" s="80">
        <v>330</v>
      </c>
      <c r="D1736" s="80">
        <v>113.8</v>
      </c>
      <c r="E1736" s="81">
        <f t="shared" si="132"/>
        <v>406.89</v>
      </c>
      <c r="F1736" s="81">
        <v>123.3</v>
      </c>
      <c r="G1736" s="81">
        <f t="shared" si="133"/>
        <v>441.88253999999995</v>
      </c>
      <c r="H1736" s="82">
        <v>108.6</v>
      </c>
      <c r="I1736" s="81">
        <f t="shared" si="134"/>
        <v>479.88443843999994</v>
      </c>
      <c r="J1736" s="82">
        <v>108.6</v>
      </c>
      <c r="K1736" s="81">
        <f t="shared" si="135"/>
        <v>522.59415346115998</v>
      </c>
      <c r="L1736" s="82">
        <v>108.9</v>
      </c>
    </row>
    <row r="1737" spans="1:12" ht="43.5" customHeight="1">
      <c r="A1737" s="79" t="s">
        <v>774</v>
      </c>
      <c r="B1737" s="74" t="s">
        <v>1677</v>
      </c>
      <c r="C1737" s="80">
        <v>246</v>
      </c>
      <c r="D1737" s="80">
        <v>31.1</v>
      </c>
      <c r="E1737" s="81">
        <f t="shared" si="132"/>
        <v>309.22199999999998</v>
      </c>
      <c r="F1737" s="81">
        <v>125.7</v>
      </c>
      <c r="G1737" s="81">
        <f t="shared" si="133"/>
        <v>338.28886799999998</v>
      </c>
      <c r="H1737" s="82">
        <v>109.4</v>
      </c>
      <c r="I1737" s="81">
        <f t="shared" si="134"/>
        <v>370.08802159200002</v>
      </c>
      <c r="J1737" s="82">
        <v>109.4</v>
      </c>
      <c r="K1737" s="81">
        <f t="shared" si="135"/>
        <v>401.91559144891204</v>
      </c>
      <c r="L1737" s="82">
        <v>108.6</v>
      </c>
    </row>
    <row r="1738" spans="1:12" ht="44.25" customHeight="1">
      <c r="A1738" s="79" t="s">
        <v>775</v>
      </c>
      <c r="B1738" s="74" t="s">
        <v>1677</v>
      </c>
      <c r="C1738" s="80">
        <v>75</v>
      </c>
      <c r="D1738" s="80">
        <v>125</v>
      </c>
      <c r="E1738" s="81">
        <f t="shared" si="132"/>
        <v>93.974999999999994</v>
      </c>
      <c r="F1738" s="81">
        <v>125.3</v>
      </c>
      <c r="G1738" s="81">
        <f t="shared" si="133"/>
        <v>103.3725</v>
      </c>
      <c r="H1738" s="82">
        <v>110</v>
      </c>
      <c r="I1738" s="81">
        <f t="shared" si="134"/>
        <v>113.70975</v>
      </c>
      <c r="J1738" s="82">
        <v>110</v>
      </c>
      <c r="K1738" s="81">
        <f t="shared" si="135"/>
        <v>124.39846650000001</v>
      </c>
      <c r="L1738" s="82">
        <v>109.4</v>
      </c>
    </row>
    <row r="1739" spans="1:12" ht="43.5" customHeight="1">
      <c r="A1739" s="79" t="s">
        <v>767</v>
      </c>
      <c r="B1739" s="74" t="s">
        <v>1677</v>
      </c>
      <c r="C1739" s="80">
        <v>420</v>
      </c>
      <c r="D1739" s="80">
        <v>107.1</v>
      </c>
      <c r="E1739" s="81">
        <f t="shared" si="132"/>
        <v>527.94000000000005</v>
      </c>
      <c r="F1739" s="81">
        <v>125.7</v>
      </c>
      <c r="G1739" s="81">
        <f t="shared" si="133"/>
        <v>573.34284000000002</v>
      </c>
      <c r="H1739" s="82">
        <v>108.6</v>
      </c>
      <c r="I1739" s="81">
        <f t="shared" si="134"/>
        <v>633.54383819999998</v>
      </c>
      <c r="J1739" s="82">
        <v>110.5</v>
      </c>
      <c r="K1739" s="81">
        <f t="shared" si="135"/>
        <v>689.92923979980003</v>
      </c>
      <c r="L1739" s="82">
        <v>108.9</v>
      </c>
    </row>
    <row r="1740" spans="1:12" ht="30" customHeight="1">
      <c r="A1740" s="73" t="s">
        <v>1707</v>
      </c>
      <c r="B1740" s="74" t="s">
        <v>1677</v>
      </c>
      <c r="C1740" s="75">
        <v>1601</v>
      </c>
      <c r="D1740" s="75">
        <v>0</v>
      </c>
      <c r="E1740" s="76">
        <f t="shared" ref="E1740:E1802" si="136">C1740*F1740/100</f>
        <v>2001.25</v>
      </c>
      <c r="F1740" s="76">
        <v>125</v>
      </c>
      <c r="G1740" s="76">
        <f t="shared" ref="G1740:G1802" si="137">E1740*H1740/100</f>
        <v>2201.375</v>
      </c>
      <c r="H1740" s="78">
        <v>110</v>
      </c>
      <c r="I1740" s="76">
        <f t="shared" ref="I1740:I1802" si="138">G1740*J1740/100</f>
        <v>2432.5193749999999</v>
      </c>
      <c r="J1740" s="78">
        <v>110.5</v>
      </c>
      <c r="K1740" s="76">
        <f t="shared" ref="K1740:K1802" si="139">I1740*L1740/100</f>
        <v>2661.17619625</v>
      </c>
      <c r="L1740" s="78">
        <v>109.4</v>
      </c>
    </row>
    <row r="1741" spans="1:12" ht="29.25" customHeight="1">
      <c r="A1741" s="79" t="s">
        <v>679</v>
      </c>
      <c r="B1741" s="74" t="s">
        <v>1677</v>
      </c>
      <c r="C1741" s="80">
        <v>1601</v>
      </c>
      <c r="D1741" s="80">
        <v>0</v>
      </c>
      <c r="E1741" s="81">
        <f t="shared" si="136"/>
        <v>2001.25</v>
      </c>
      <c r="F1741" s="81">
        <v>125</v>
      </c>
      <c r="G1741" s="81">
        <f t="shared" si="137"/>
        <v>2201.375</v>
      </c>
      <c r="H1741" s="82">
        <v>110</v>
      </c>
      <c r="I1741" s="81">
        <f t="shared" si="138"/>
        <v>2432.5193749999999</v>
      </c>
      <c r="J1741" s="82">
        <v>110.5</v>
      </c>
      <c r="K1741" s="81">
        <f t="shared" si="139"/>
        <v>2661.17619625</v>
      </c>
      <c r="L1741" s="82">
        <v>109.4</v>
      </c>
    </row>
    <row r="1742" spans="1:12" ht="18" customHeight="1">
      <c r="A1742" s="73" t="s">
        <v>1708</v>
      </c>
      <c r="B1742" s="74" t="s">
        <v>1677</v>
      </c>
      <c r="C1742" s="75">
        <v>13660</v>
      </c>
      <c r="D1742" s="75">
        <v>76.7</v>
      </c>
      <c r="E1742" s="76">
        <v>16870.099999999999</v>
      </c>
      <c r="F1742" s="76">
        <v>123.5</v>
      </c>
      <c r="G1742" s="76">
        <v>18506.4997</v>
      </c>
      <c r="H1742" s="78">
        <v>109.7</v>
      </c>
      <c r="I1742" s="76">
        <v>20153.578173300004</v>
      </c>
      <c r="J1742" s="78">
        <v>108.9</v>
      </c>
      <c r="K1742" s="76">
        <v>22269.703881496502</v>
      </c>
      <c r="L1742" s="78">
        <v>110.5</v>
      </c>
    </row>
    <row r="1743" spans="1:12" ht="18" customHeight="1">
      <c r="A1743" s="79" t="s">
        <v>699</v>
      </c>
      <c r="B1743" s="74" t="s">
        <v>1677</v>
      </c>
      <c r="C1743" s="80">
        <v>13660</v>
      </c>
      <c r="D1743" s="80">
        <v>76.7</v>
      </c>
      <c r="E1743" s="81">
        <f t="shared" si="136"/>
        <v>16870.099999999999</v>
      </c>
      <c r="F1743" s="81">
        <v>123.5</v>
      </c>
      <c r="G1743" s="81">
        <f t="shared" si="137"/>
        <v>18506.4997</v>
      </c>
      <c r="H1743" s="82">
        <v>109.7</v>
      </c>
      <c r="I1743" s="81">
        <f t="shared" si="138"/>
        <v>20153.578173300004</v>
      </c>
      <c r="J1743" s="82">
        <v>108.9</v>
      </c>
      <c r="K1743" s="81">
        <f t="shared" si="139"/>
        <v>22269.703881496502</v>
      </c>
      <c r="L1743" s="82">
        <v>110.5</v>
      </c>
    </row>
    <row r="1744" spans="1:12" ht="44.25" customHeight="1">
      <c r="A1744" s="73" t="s">
        <v>1709</v>
      </c>
      <c r="B1744" s="74" t="s">
        <v>1710</v>
      </c>
      <c r="C1744" s="75">
        <v>14.520000000000003</v>
      </c>
      <c r="D1744" s="75">
        <v>0.9</v>
      </c>
      <c r="E1744" s="76">
        <f>SUM(E1745:E1754)</f>
        <v>18.183219999999999</v>
      </c>
      <c r="F1744" s="76">
        <f>E1744/C1744*100</f>
        <v>125.22878787878784</v>
      </c>
      <c r="G1744" s="76">
        <f>SUM(G1745:G1754)</f>
        <v>19.944290769999999</v>
      </c>
      <c r="H1744" s="78">
        <f>G1744/E1744*100</f>
        <v>109.68514251051245</v>
      </c>
      <c r="I1744" s="76">
        <f>SUM(I1745:I1754)</f>
        <v>21.93564703733</v>
      </c>
      <c r="J1744" s="78">
        <f>I1744/G1744*100</f>
        <v>109.98459303614536</v>
      </c>
      <c r="K1744" s="76">
        <f>SUM(K1745:K1754)</f>
        <v>23.982228596546829</v>
      </c>
      <c r="L1744" s="78">
        <f>K1744/I1744*100</f>
        <v>109.32993476661055</v>
      </c>
    </row>
    <row r="1745" spans="1:12" ht="30" customHeight="1">
      <c r="A1745" s="79" t="s">
        <v>748</v>
      </c>
      <c r="B1745" s="74" t="s">
        <v>1710</v>
      </c>
      <c r="C1745" s="80">
        <v>1.36</v>
      </c>
      <c r="D1745" s="80">
        <v>103</v>
      </c>
      <c r="E1745" s="81">
        <f t="shared" si="136"/>
        <v>1.7</v>
      </c>
      <c r="F1745" s="81">
        <v>125</v>
      </c>
      <c r="G1745" s="81">
        <f t="shared" si="137"/>
        <v>1.8461999999999998</v>
      </c>
      <c r="H1745" s="82">
        <v>108.6</v>
      </c>
      <c r="I1745" s="81">
        <f t="shared" si="138"/>
        <v>2.0400509999999996</v>
      </c>
      <c r="J1745" s="82">
        <v>110.5</v>
      </c>
      <c r="K1745" s="81">
        <f t="shared" si="139"/>
        <v>2.2154953859999993</v>
      </c>
      <c r="L1745" s="82">
        <v>108.6</v>
      </c>
    </row>
    <row r="1746" spans="1:12" ht="43.5" customHeight="1">
      <c r="A1746" s="79" t="s">
        <v>582</v>
      </c>
      <c r="B1746" s="74" t="s">
        <v>1710</v>
      </c>
      <c r="C1746" s="80">
        <v>0.46</v>
      </c>
      <c r="D1746" s="80">
        <v>90.2</v>
      </c>
      <c r="E1746" s="81">
        <f t="shared" si="136"/>
        <v>0.56810000000000005</v>
      </c>
      <c r="F1746" s="81">
        <v>123.5</v>
      </c>
      <c r="G1746" s="81">
        <f t="shared" si="137"/>
        <v>0.62491000000000008</v>
      </c>
      <c r="H1746" s="82">
        <v>110</v>
      </c>
      <c r="I1746" s="81">
        <f t="shared" si="138"/>
        <v>0.68740100000000015</v>
      </c>
      <c r="J1746" s="82">
        <v>110</v>
      </c>
      <c r="K1746" s="81">
        <f t="shared" si="139"/>
        <v>0.74514268400000017</v>
      </c>
      <c r="L1746" s="82">
        <v>108.4</v>
      </c>
    </row>
    <row r="1747" spans="1:12" ht="30" customHeight="1">
      <c r="A1747" s="79" t="s">
        <v>752</v>
      </c>
      <c r="B1747" s="74" t="s">
        <v>1710</v>
      </c>
      <c r="C1747" s="80">
        <v>1.2</v>
      </c>
      <c r="D1747" s="80">
        <v>400</v>
      </c>
      <c r="E1747" s="81">
        <f t="shared" si="136"/>
        <v>1.47</v>
      </c>
      <c r="F1747" s="81">
        <v>122.5</v>
      </c>
      <c r="G1747" s="81">
        <f t="shared" si="137"/>
        <v>1.62435</v>
      </c>
      <c r="H1747" s="82">
        <v>110.5</v>
      </c>
      <c r="I1747" s="81">
        <f t="shared" si="138"/>
        <v>1.7949067499999998</v>
      </c>
      <c r="J1747" s="82">
        <v>110.5</v>
      </c>
      <c r="K1747" s="81">
        <f t="shared" si="139"/>
        <v>1.9474738237499998</v>
      </c>
      <c r="L1747" s="82">
        <v>108.5</v>
      </c>
    </row>
    <row r="1748" spans="1:12" ht="18" customHeight="1">
      <c r="A1748" s="79" t="s">
        <v>742</v>
      </c>
      <c r="B1748" s="74" t="s">
        <v>1710</v>
      </c>
      <c r="C1748" s="80">
        <v>4.45</v>
      </c>
      <c r="D1748" s="80">
        <v>98.5</v>
      </c>
      <c r="E1748" s="81">
        <f t="shared" si="136"/>
        <v>5.6114499999999996</v>
      </c>
      <c r="F1748" s="81">
        <v>126.1</v>
      </c>
      <c r="G1748" s="81">
        <f t="shared" si="137"/>
        <v>6.1557606499999995</v>
      </c>
      <c r="H1748" s="82">
        <v>109.7</v>
      </c>
      <c r="I1748" s="81">
        <f t="shared" si="138"/>
        <v>6.752869433049999</v>
      </c>
      <c r="J1748" s="82">
        <v>109.7</v>
      </c>
      <c r="K1748" s="81">
        <f t="shared" si="139"/>
        <v>7.4214035069219495</v>
      </c>
      <c r="L1748" s="82">
        <v>109.9</v>
      </c>
    </row>
    <row r="1749" spans="1:12" ht="18" customHeight="1">
      <c r="A1749" s="79" t="s">
        <v>744</v>
      </c>
      <c r="B1749" s="74" t="s">
        <v>1710</v>
      </c>
      <c r="C1749" s="80">
        <v>0.38</v>
      </c>
      <c r="D1749" s="80">
        <v>86.4</v>
      </c>
      <c r="E1749" s="81">
        <f t="shared" si="136"/>
        <v>0.47310000000000002</v>
      </c>
      <c r="F1749" s="81">
        <v>124.5</v>
      </c>
      <c r="G1749" s="81">
        <f t="shared" si="137"/>
        <v>0.51520590000000011</v>
      </c>
      <c r="H1749" s="82">
        <v>108.9</v>
      </c>
      <c r="I1749" s="81">
        <f t="shared" si="138"/>
        <v>0.56105922510000017</v>
      </c>
      <c r="J1749" s="82">
        <v>108.9</v>
      </c>
      <c r="K1749" s="81">
        <f t="shared" si="139"/>
        <v>0.61548196993470017</v>
      </c>
      <c r="L1749" s="82">
        <v>109.7</v>
      </c>
    </row>
    <row r="1750" spans="1:12" ht="30" customHeight="1">
      <c r="A1750" s="79" t="s">
        <v>743</v>
      </c>
      <c r="B1750" s="74" t="s">
        <v>1710</v>
      </c>
      <c r="C1750" s="80">
        <v>0.05</v>
      </c>
      <c r="D1750" s="80">
        <v>0.5</v>
      </c>
      <c r="E1750" s="81">
        <f t="shared" si="136"/>
        <v>6.1650000000000003E-2</v>
      </c>
      <c r="F1750" s="81">
        <v>123.3</v>
      </c>
      <c r="G1750" s="81">
        <f t="shared" si="137"/>
        <v>6.6951900000000009E-2</v>
      </c>
      <c r="H1750" s="82">
        <v>108.6</v>
      </c>
      <c r="I1750" s="81">
        <f t="shared" si="138"/>
        <v>7.2709763400000002E-2</v>
      </c>
      <c r="J1750" s="82">
        <v>108.6</v>
      </c>
      <c r="K1750" s="81">
        <f t="shared" si="139"/>
        <v>7.9180932342599999E-2</v>
      </c>
      <c r="L1750" s="82">
        <v>108.9</v>
      </c>
    </row>
    <row r="1751" spans="1:12" ht="30" customHeight="1">
      <c r="A1751" s="79" t="s">
        <v>704</v>
      </c>
      <c r="B1751" s="74" t="s">
        <v>1710</v>
      </c>
      <c r="C1751" s="80">
        <v>0.39</v>
      </c>
      <c r="D1751" s="80">
        <v>260</v>
      </c>
      <c r="E1751" s="81">
        <f t="shared" si="136"/>
        <v>0.49023000000000005</v>
      </c>
      <c r="F1751" s="81">
        <v>125.7</v>
      </c>
      <c r="G1751" s="81">
        <f t="shared" si="137"/>
        <v>0.5363116200000001</v>
      </c>
      <c r="H1751" s="82">
        <v>109.4</v>
      </c>
      <c r="I1751" s="81">
        <f t="shared" si="138"/>
        <v>0.58672491228000012</v>
      </c>
      <c r="J1751" s="82">
        <v>109.4</v>
      </c>
      <c r="K1751" s="81">
        <f t="shared" si="139"/>
        <v>0.63718325473608006</v>
      </c>
      <c r="L1751" s="82">
        <v>108.6</v>
      </c>
    </row>
    <row r="1752" spans="1:12" ht="30" customHeight="1">
      <c r="A1752" s="79" t="s">
        <v>739</v>
      </c>
      <c r="B1752" s="74" t="s">
        <v>1710</v>
      </c>
      <c r="C1752" s="80">
        <v>5.08</v>
      </c>
      <c r="D1752" s="80">
        <v>116.2</v>
      </c>
      <c r="E1752" s="81">
        <f t="shared" si="136"/>
        <v>6.36524</v>
      </c>
      <c r="F1752" s="81">
        <v>125.3</v>
      </c>
      <c r="G1752" s="81">
        <f t="shared" si="137"/>
        <v>7.0017640000000005</v>
      </c>
      <c r="H1752" s="82">
        <v>110</v>
      </c>
      <c r="I1752" s="81">
        <f t="shared" si="138"/>
        <v>7.7019404000000007</v>
      </c>
      <c r="J1752" s="82">
        <v>110</v>
      </c>
      <c r="K1752" s="81">
        <f t="shared" si="139"/>
        <v>8.425922797600002</v>
      </c>
      <c r="L1752" s="82">
        <v>109.4</v>
      </c>
    </row>
    <row r="1753" spans="1:12" ht="18" customHeight="1">
      <c r="A1753" s="79" t="s">
        <v>1453</v>
      </c>
      <c r="B1753" s="74" t="s">
        <v>1710</v>
      </c>
      <c r="C1753" s="80">
        <v>0.85</v>
      </c>
      <c r="D1753" s="80">
        <v>217.9</v>
      </c>
      <c r="E1753" s="81">
        <f t="shared" si="136"/>
        <v>1.0684499999999999</v>
      </c>
      <c r="F1753" s="81">
        <v>125.7</v>
      </c>
      <c r="G1753" s="81">
        <f t="shared" si="137"/>
        <v>1.1603366999999998</v>
      </c>
      <c r="H1753" s="82">
        <v>108.6</v>
      </c>
      <c r="I1753" s="81">
        <f t="shared" si="138"/>
        <v>1.2821720534999996</v>
      </c>
      <c r="J1753" s="82">
        <v>110.5</v>
      </c>
      <c r="K1753" s="81">
        <f t="shared" si="139"/>
        <v>1.3962853662614998</v>
      </c>
      <c r="L1753" s="82">
        <v>108.9</v>
      </c>
    </row>
    <row r="1754" spans="1:12" ht="30" customHeight="1">
      <c r="A1754" s="79" t="s">
        <v>753</v>
      </c>
      <c r="B1754" s="74" t="s">
        <v>1710</v>
      </c>
      <c r="C1754" s="80">
        <v>0.3</v>
      </c>
      <c r="D1754" s="80">
        <v>31.3</v>
      </c>
      <c r="E1754" s="81">
        <f t="shared" si="136"/>
        <v>0.375</v>
      </c>
      <c r="F1754" s="81">
        <v>125</v>
      </c>
      <c r="G1754" s="81">
        <f t="shared" si="137"/>
        <v>0.41249999999999998</v>
      </c>
      <c r="H1754" s="82">
        <v>110</v>
      </c>
      <c r="I1754" s="81">
        <f t="shared" si="138"/>
        <v>0.45581249999999995</v>
      </c>
      <c r="J1754" s="82">
        <v>110.5</v>
      </c>
      <c r="K1754" s="81">
        <f t="shared" si="139"/>
        <v>0.498658875</v>
      </c>
      <c r="L1754" s="82">
        <v>109.4</v>
      </c>
    </row>
    <row r="1755" spans="1:12" ht="18" customHeight="1">
      <c r="A1755" s="73" t="s">
        <v>1711</v>
      </c>
      <c r="B1755" s="74" t="s">
        <v>1710</v>
      </c>
      <c r="C1755" s="75">
        <v>128.57</v>
      </c>
      <c r="D1755" s="75">
        <v>212.1</v>
      </c>
      <c r="E1755" s="76">
        <f>SUM(E1756:E1758)</f>
        <v>160.34360000000001</v>
      </c>
      <c r="F1755" s="76">
        <f>E1755/C1755*100</f>
        <v>124.71307458971768</v>
      </c>
      <c r="G1755" s="76">
        <f>SUM(G1756:G1758)</f>
        <v>174.52303910000001</v>
      </c>
      <c r="H1755" s="78">
        <f>G1755/E1755*100</f>
        <v>108.84315875407562</v>
      </c>
      <c r="I1755" s="76">
        <f>SUM(I1756:I1758)</f>
        <v>192.14147846789999</v>
      </c>
      <c r="J1755" s="78">
        <f>I1755/G1755*100</f>
        <v>110.09519399774193</v>
      </c>
      <c r="K1755" s="76">
        <f>SUM(K1756:K1758)</f>
        <v>209.49533515606407</v>
      </c>
      <c r="L1755" s="78">
        <f>K1755/I1755*100</f>
        <v>109.03181178085049</v>
      </c>
    </row>
    <row r="1756" spans="1:12" ht="18" customHeight="1">
      <c r="A1756" s="79" t="s">
        <v>751</v>
      </c>
      <c r="B1756" s="74" t="s">
        <v>1710</v>
      </c>
      <c r="C1756" s="80">
        <v>28.7</v>
      </c>
      <c r="D1756" s="80">
        <v>0</v>
      </c>
      <c r="E1756" s="81">
        <f t="shared" si="136"/>
        <v>35.444499999999998</v>
      </c>
      <c r="F1756" s="81">
        <v>123.5</v>
      </c>
      <c r="G1756" s="81">
        <f t="shared" si="137"/>
        <v>38.882616499999997</v>
      </c>
      <c r="H1756" s="82">
        <v>109.7</v>
      </c>
      <c r="I1756" s="81">
        <f t="shared" si="138"/>
        <v>42.3431693685</v>
      </c>
      <c r="J1756" s="82">
        <v>108.9</v>
      </c>
      <c r="K1756" s="81">
        <f t="shared" si="139"/>
        <v>46.789202152192502</v>
      </c>
      <c r="L1756" s="82">
        <v>110.5</v>
      </c>
    </row>
    <row r="1757" spans="1:12" ht="30" customHeight="1">
      <c r="A1757" s="79" t="s">
        <v>756</v>
      </c>
      <c r="B1757" s="74" t="s">
        <v>1710</v>
      </c>
      <c r="C1757" s="80">
        <v>5.6</v>
      </c>
      <c r="D1757" s="80">
        <v>42.7</v>
      </c>
      <c r="E1757" s="81">
        <f t="shared" si="136"/>
        <v>7.0615999999999994</v>
      </c>
      <c r="F1757" s="81">
        <v>126.1</v>
      </c>
      <c r="G1757" s="81">
        <f t="shared" si="137"/>
        <v>7.6688975999999993</v>
      </c>
      <c r="H1757" s="82">
        <v>108.6</v>
      </c>
      <c r="I1757" s="81">
        <f t="shared" si="138"/>
        <v>8.3897739744000006</v>
      </c>
      <c r="J1757" s="82">
        <v>109.4</v>
      </c>
      <c r="K1757" s="81">
        <f t="shared" si="139"/>
        <v>9.1364638581216013</v>
      </c>
      <c r="L1757" s="82">
        <v>108.9</v>
      </c>
    </row>
    <row r="1758" spans="1:12" ht="30" customHeight="1">
      <c r="A1758" s="79" t="s">
        <v>741</v>
      </c>
      <c r="B1758" s="74" t="s">
        <v>1710</v>
      </c>
      <c r="C1758" s="80">
        <v>94.27</v>
      </c>
      <c r="D1758" s="80">
        <v>293.39999999999998</v>
      </c>
      <c r="E1758" s="81">
        <f t="shared" si="136"/>
        <v>117.83750000000001</v>
      </c>
      <c r="F1758" s="81">
        <v>125</v>
      </c>
      <c r="G1758" s="81">
        <f t="shared" si="137"/>
        <v>127.971525</v>
      </c>
      <c r="H1758" s="82">
        <v>108.6</v>
      </c>
      <c r="I1758" s="81">
        <f t="shared" si="138"/>
        <v>141.40853512499999</v>
      </c>
      <c r="J1758" s="82">
        <v>110.5</v>
      </c>
      <c r="K1758" s="81">
        <f t="shared" si="139"/>
        <v>153.56966914574997</v>
      </c>
      <c r="L1758" s="82">
        <v>108.6</v>
      </c>
    </row>
    <row r="1759" spans="1:12" ht="18" customHeight="1">
      <c r="A1759" s="73" t="s">
        <v>1712</v>
      </c>
      <c r="B1759" s="74" t="s">
        <v>1710</v>
      </c>
      <c r="C1759" s="75">
        <v>0.33</v>
      </c>
      <c r="D1759" s="75">
        <v>253.8</v>
      </c>
      <c r="E1759" s="76">
        <v>0.40755000000000002</v>
      </c>
      <c r="F1759" s="76">
        <v>123.5</v>
      </c>
      <c r="G1759" s="76">
        <v>0.44830500000000001</v>
      </c>
      <c r="H1759" s="78">
        <v>110</v>
      </c>
      <c r="I1759" s="76">
        <v>0.4931355</v>
      </c>
      <c r="J1759" s="78">
        <v>110</v>
      </c>
      <c r="K1759" s="76">
        <v>0.53455888200000001</v>
      </c>
      <c r="L1759" s="78">
        <v>108.4</v>
      </c>
    </row>
    <row r="1760" spans="1:12" ht="30" customHeight="1">
      <c r="A1760" s="79" t="s">
        <v>704</v>
      </c>
      <c r="B1760" s="74" t="s">
        <v>1710</v>
      </c>
      <c r="C1760" s="80">
        <v>0.33</v>
      </c>
      <c r="D1760" s="80">
        <v>253.8</v>
      </c>
      <c r="E1760" s="81">
        <f t="shared" si="136"/>
        <v>0.40755000000000002</v>
      </c>
      <c r="F1760" s="81">
        <v>123.5</v>
      </c>
      <c r="G1760" s="81">
        <f t="shared" si="137"/>
        <v>0.44830500000000001</v>
      </c>
      <c r="H1760" s="82">
        <v>110</v>
      </c>
      <c r="I1760" s="81">
        <f t="shared" si="138"/>
        <v>0.4931355</v>
      </c>
      <c r="J1760" s="82">
        <v>110</v>
      </c>
      <c r="K1760" s="81">
        <f t="shared" si="139"/>
        <v>0.53455888200000001</v>
      </c>
      <c r="L1760" s="82">
        <v>108.4</v>
      </c>
    </row>
    <row r="1761" spans="1:12" ht="18" customHeight="1">
      <c r="A1761" s="73" t="s">
        <v>1713</v>
      </c>
      <c r="B1761" s="74" t="s">
        <v>1657</v>
      </c>
      <c r="C1761" s="75">
        <v>54781</v>
      </c>
      <c r="D1761" s="75">
        <v>549.20000000000005</v>
      </c>
      <c r="E1761" s="76">
        <v>69078.841</v>
      </c>
      <c r="F1761" s="76">
        <v>126.1</v>
      </c>
      <c r="G1761" s="76">
        <v>75779.488577000011</v>
      </c>
      <c r="H1761" s="78">
        <v>109.7</v>
      </c>
      <c r="I1761" s="76">
        <v>83130.098968969018</v>
      </c>
      <c r="J1761" s="78">
        <v>109.7</v>
      </c>
      <c r="K1761" s="76">
        <v>91359.978766896951</v>
      </c>
      <c r="L1761" s="78">
        <v>109.9</v>
      </c>
    </row>
    <row r="1762" spans="1:12" ht="18" customHeight="1">
      <c r="A1762" s="79" t="s">
        <v>797</v>
      </c>
      <c r="B1762" s="74" t="s">
        <v>1657</v>
      </c>
      <c r="C1762" s="80">
        <v>54781</v>
      </c>
      <c r="D1762" s="80">
        <v>549.20000000000005</v>
      </c>
      <c r="E1762" s="81">
        <f t="shared" si="136"/>
        <v>69078.841</v>
      </c>
      <c r="F1762" s="81">
        <v>126.1</v>
      </c>
      <c r="G1762" s="81">
        <f t="shared" si="137"/>
        <v>75779.488577000011</v>
      </c>
      <c r="H1762" s="82">
        <v>109.7</v>
      </c>
      <c r="I1762" s="81">
        <f t="shared" si="138"/>
        <v>83130.098968969018</v>
      </c>
      <c r="J1762" s="82">
        <v>109.7</v>
      </c>
      <c r="K1762" s="81">
        <f t="shared" si="139"/>
        <v>91359.978766896951</v>
      </c>
      <c r="L1762" s="82">
        <v>109.9</v>
      </c>
    </row>
    <row r="1763" spans="1:12" ht="44.25" customHeight="1">
      <c r="A1763" s="73" t="s">
        <v>1714</v>
      </c>
      <c r="B1763" s="74" t="s">
        <v>1695</v>
      </c>
      <c r="C1763" s="75">
        <v>5340.77</v>
      </c>
      <c r="D1763" s="75">
        <v>104.9</v>
      </c>
      <c r="E1763" s="76">
        <f>SUM(E1764:E1768)</f>
        <v>6706.2762899999998</v>
      </c>
      <c r="F1763" s="76">
        <f>E1763/C1763*100</f>
        <v>125.56759212622896</v>
      </c>
      <c r="G1763" s="76">
        <f>SUM(G1764:G1768)</f>
        <v>7330.0766009400004</v>
      </c>
      <c r="H1763" s="78">
        <f>G1763/E1763*100</f>
        <v>109.3017389079268</v>
      </c>
      <c r="I1763" s="76">
        <f>SUM(I1764:I1768)</f>
        <v>8027.6718066741023</v>
      </c>
      <c r="J1763" s="78">
        <f>I1763/G1763*100</f>
        <v>109.51688834526836</v>
      </c>
      <c r="K1763" s="76">
        <f>SUM(K1764:K1768)</f>
        <v>8723.7444940539444</v>
      </c>
      <c r="L1763" s="78">
        <f>K1763/I1763*100</f>
        <v>108.67091610298687</v>
      </c>
    </row>
    <row r="1764" spans="1:12" ht="39.75" customHeight="1">
      <c r="A1764" s="79" t="s">
        <v>994</v>
      </c>
      <c r="B1764" s="74" t="s">
        <v>1695</v>
      </c>
      <c r="C1764" s="80">
        <v>238.1</v>
      </c>
      <c r="D1764" s="80">
        <v>145.69999999999999</v>
      </c>
      <c r="E1764" s="81">
        <f t="shared" si="136"/>
        <v>293.57729999999998</v>
      </c>
      <c r="F1764" s="81">
        <v>123.3</v>
      </c>
      <c r="G1764" s="81">
        <f t="shared" si="137"/>
        <v>318.82494779999996</v>
      </c>
      <c r="H1764" s="82">
        <v>108.6</v>
      </c>
      <c r="I1764" s="81">
        <f t="shared" si="138"/>
        <v>346.24389331079988</v>
      </c>
      <c r="J1764" s="82">
        <v>108.6</v>
      </c>
      <c r="K1764" s="81">
        <f t="shared" si="139"/>
        <v>377.05959981546113</v>
      </c>
      <c r="L1764" s="82">
        <v>108.9</v>
      </c>
    </row>
    <row r="1765" spans="1:12" ht="43.5" customHeight="1">
      <c r="A1765" s="79" t="s">
        <v>774</v>
      </c>
      <c r="B1765" s="74" t="s">
        <v>1695</v>
      </c>
      <c r="C1765" s="80">
        <v>4209.3</v>
      </c>
      <c r="D1765" s="80">
        <v>102</v>
      </c>
      <c r="E1765" s="81">
        <f t="shared" si="136"/>
        <v>5291.0901000000003</v>
      </c>
      <c r="F1765" s="81">
        <v>125.7</v>
      </c>
      <c r="G1765" s="81">
        <f t="shared" si="137"/>
        <v>5788.4525694000013</v>
      </c>
      <c r="H1765" s="82">
        <v>109.4</v>
      </c>
      <c r="I1765" s="81">
        <f t="shared" si="138"/>
        <v>6332.5671109236018</v>
      </c>
      <c r="J1765" s="82">
        <v>109.4</v>
      </c>
      <c r="K1765" s="81">
        <f t="shared" si="139"/>
        <v>6877.1678824630308</v>
      </c>
      <c r="L1765" s="82">
        <v>108.6</v>
      </c>
    </row>
    <row r="1766" spans="1:12" ht="43.5" customHeight="1">
      <c r="A1766" s="79" t="s">
        <v>777</v>
      </c>
      <c r="B1766" s="74" t="s">
        <v>1695</v>
      </c>
      <c r="C1766" s="80">
        <v>177</v>
      </c>
      <c r="D1766" s="80">
        <v>47.8</v>
      </c>
      <c r="E1766" s="81">
        <f t="shared" si="136"/>
        <v>221.78099999999998</v>
      </c>
      <c r="F1766" s="81">
        <v>125.3</v>
      </c>
      <c r="G1766" s="81">
        <f t="shared" si="137"/>
        <v>243.95909999999995</v>
      </c>
      <c r="H1766" s="82">
        <v>110</v>
      </c>
      <c r="I1766" s="81">
        <f t="shared" si="138"/>
        <v>268.35500999999994</v>
      </c>
      <c r="J1766" s="82">
        <v>110</v>
      </c>
      <c r="K1766" s="81">
        <f t="shared" si="139"/>
        <v>293.58038093999994</v>
      </c>
      <c r="L1766" s="82">
        <v>109.4</v>
      </c>
    </row>
    <row r="1767" spans="1:12" ht="30" customHeight="1">
      <c r="A1767" s="79" t="s">
        <v>1001</v>
      </c>
      <c r="B1767" s="74" t="s">
        <v>1695</v>
      </c>
      <c r="C1767" s="80">
        <v>554.07000000000005</v>
      </c>
      <c r="D1767" s="80">
        <v>204.8</v>
      </c>
      <c r="E1767" s="81">
        <f t="shared" si="136"/>
        <v>696.46599000000003</v>
      </c>
      <c r="F1767" s="81">
        <v>125.7</v>
      </c>
      <c r="G1767" s="81">
        <f t="shared" si="137"/>
        <v>756.36206514000003</v>
      </c>
      <c r="H1767" s="82">
        <v>108.6</v>
      </c>
      <c r="I1767" s="81">
        <f t="shared" si="138"/>
        <v>835.78008197970007</v>
      </c>
      <c r="J1767" s="82">
        <v>110.5</v>
      </c>
      <c r="K1767" s="81">
        <f t="shared" si="139"/>
        <v>910.16450927589335</v>
      </c>
      <c r="L1767" s="82">
        <v>108.9</v>
      </c>
    </row>
    <row r="1768" spans="1:12" ht="39" customHeight="1">
      <c r="A1768" s="79" t="s">
        <v>789</v>
      </c>
      <c r="B1768" s="74" t="s">
        <v>1695</v>
      </c>
      <c r="C1768" s="80">
        <v>162.30000000000001</v>
      </c>
      <c r="D1768" s="80">
        <v>101.2</v>
      </c>
      <c r="E1768" s="81">
        <f t="shared" si="136"/>
        <v>203.36190000000002</v>
      </c>
      <c r="F1768" s="81">
        <v>125.3</v>
      </c>
      <c r="G1768" s="81">
        <f t="shared" si="137"/>
        <v>222.47791860000004</v>
      </c>
      <c r="H1768" s="82">
        <v>109.4</v>
      </c>
      <c r="I1768" s="81">
        <f t="shared" si="138"/>
        <v>244.72571046000004</v>
      </c>
      <c r="J1768" s="82">
        <v>110</v>
      </c>
      <c r="K1768" s="81">
        <f t="shared" si="139"/>
        <v>265.77212155956005</v>
      </c>
      <c r="L1768" s="82">
        <v>108.6</v>
      </c>
    </row>
    <row r="1769" spans="1:12" ht="18" customHeight="1">
      <c r="A1769" s="73" t="s">
        <v>1715</v>
      </c>
      <c r="B1769" s="74" t="s">
        <v>1716</v>
      </c>
      <c r="C1769" s="75">
        <v>7897.38</v>
      </c>
      <c r="D1769" s="75">
        <v>123.5</v>
      </c>
      <c r="E1769" s="76">
        <v>9840.135479999999</v>
      </c>
      <c r="F1769" s="76">
        <v>124.6</v>
      </c>
      <c r="G1769" s="76">
        <v>10873.349705399998</v>
      </c>
      <c r="H1769" s="78">
        <v>110.5</v>
      </c>
      <c r="I1769" s="76">
        <v>11928.064626823798</v>
      </c>
      <c r="J1769" s="78">
        <v>109.7</v>
      </c>
      <c r="K1769" s="76">
        <v>13120.871089506178</v>
      </c>
      <c r="L1769" s="78">
        <v>110</v>
      </c>
    </row>
    <row r="1770" spans="1:12" ht="18" customHeight="1">
      <c r="A1770" s="79" t="s">
        <v>759</v>
      </c>
      <c r="B1770" s="74" t="s">
        <v>1716</v>
      </c>
      <c r="C1770" s="80">
        <v>7897.38</v>
      </c>
      <c r="D1770" s="80">
        <v>123.5</v>
      </c>
      <c r="E1770" s="81">
        <f t="shared" si="136"/>
        <v>9840.135479999999</v>
      </c>
      <c r="F1770" s="81">
        <v>124.6</v>
      </c>
      <c r="G1770" s="81">
        <f t="shared" si="137"/>
        <v>10873.349705399998</v>
      </c>
      <c r="H1770" s="82">
        <v>110.5</v>
      </c>
      <c r="I1770" s="81">
        <f t="shared" si="138"/>
        <v>11928.064626823798</v>
      </c>
      <c r="J1770" s="82">
        <v>109.7</v>
      </c>
      <c r="K1770" s="81">
        <f t="shared" si="139"/>
        <v>13120.871089506178</v>
      </c>
      <c r="L1770" s="82">
        <v>110</v>
      </c>
    </row>
    <row r="1771" spans="1:12" ht="52.5" customHeight="1">
      <c r="A1771" s="73" t="s">
        <v>1717</v>
      </c>
      <c r="B1771" s="74" t="s">
        <v>1536</v>
      </c>
      <c r="C1771" s="75">
        <v>222.74</v>
      </c>
      <c r="D1771" s="75">
        <v>8.9</v>
      </c>
      <c r="E1771" s="76">
        <f>SUM(E1772:E1776)</f>
        <v>278.36547999999999</v>
      </c>
      <c r="F1771" s="76">
        <f>E1771/C1771*100</f>
        <v>124.97327826165035</v>
      </c>
      <c r="G1771" s="76">
        <f>SUM(G1772:G1776)</f>
        <v>302.52887006999998</v>
      </c>
      <c r="H1771" s="78">
        <f>G1771/E1771*100</f>
        <v>108.68045494362303</v>
      </c>
      <c r="I1771" s="76">
        <f>SUM(I1772:I1776)</f>
        <v>334.06215855654</v>
      </c>
      <c r="J1771" s="78">
        <f>I1771/G1771*100</f>
        <v>110.42323282377771</v>
      </c>
      <c r="K1771" s="76">
        <f>SUM(K1772:K1776)</f>
        <v>363.05163915453721</v>
      </c>
      <c r="L1771" s="78">
        <f>K1771/I1771*100</f>
        <v>108.67787022728308</v>
      </c>
    </row>
    <row r="1772" spans="1:12" ht="54" customHeight="1">
      <c r="A1772" s="79" t="s">
        <v>1414</v>
      </c>
      <c r="B1772" s="74" t="s">
        <v>1536</v>
      </c>
      <c r="C1772" s="80">
        <v>0.71</v>
      </c>
      <c r="D1772" s="80">
        <v>95.9</v>
      </c>
      <c r="E1772" s="81">
        <f t="shared" si="136"/>
        <v>0.86974999999999991</v>
      </c>
      <c r="F1772" s="81">
        <v>122.5</v>
      </c>
      <c r="G1772" s="81">
        <f t="shared" si="137"/>
        <v>0.94715774999999991</v>
      </c>
      <c r="H1772" s="82">
        <v>108.9</v>
      </c>
      <c r="I1772" s="81">
        <f t="shared" si="138"/>
        <v>1.0286133164999998</v>
      </c>
      <c r="J1772" s="82">
        <v>108.6</v>
      </c>
      <c r="K1772" s="81">
        <f t="shared" si="139"/>
        <v>1.1283888082004998</v>
      </c>
      <c r="L1772" s="82">
        <v>109.7</v>
      </c>
    </row>
    <row r="1773" spans="1:12" ht="43.5" customHeight="1">
      <c r="A1773" s="79" t="s">
        <v>776</v>
      </c>
      <c r="B1773" s="74" t="s">
        <v>1536</v>
      </c>
      <c r="C1773" s="80">
        <v>202</v>
      </c>
      <c r="D1773" s="80">
        <v>105.9</v>
      </c>
      <c r="E1773" s="81">
        <f t="shared" si="136"/>
        <v>252.5</v>
      </c>
      <c r="F1773" s="81">
        <v>125</v>
      </c>
      <c r="G1773" s="81">
        <f t="shared" si="137"/>
        <v>274.21499999999997</v>
      </c>
      <c r="H1773" s="82">
        <v>108.6</v>
      </c>
      <c r="I1773" s="81">
        <f t="shared" si="138"/>
        <v>303.00757499999997</v>
      </c>
      <c r="J1773" s="82">
        <v>110.5</v>
      </c>
      <c r="K1773" s="81">
        <f t="shared" si="139"/>
        <v>329.06622644999993</v>
      </c>
      <c r="L1773" s="82">
        <v>108.6</v>
      </c>
    </row>
    <row r="1774" spans="1:12" ht="50.25" customHeight="1">
      <c r="A1774" s="79" t="s">
        <v>790</v>
      </c>
      <c r="B1774" s="74" t="s">
        <v>1536</v>
      </c>
      <c r="C1774" s="80">
        <v>15.48</v>
      </c>
      <c r="D1774" s="80">
        <v>3.2</v>
      </c>
      <c r="E1774" s="81">
        <f t="shared" si="136"/>
        <v>19.288080000000001</v>
      </c>
      <c r="F1774" s="81">
        <v>124.6</v>
      </c>
      <c r="G1774" s="81">
        <f t="shared" si="137"/>
        <v>21.10115952</v>
      </c>
      <c r="H1774" s="82">
        <v>109.4</v>
      </c>
      <c r="I1774" s="81">
        <f t="shared" si="138"/>
        <v>23.147971993440002</v>
      </c>
      <c r="J1774" s="82">
        <v>109.7</v>
      </c>
      <c r="K1774" s="81">
        <f t="shared" si="139"/>
        <v>25.323881360823364</v>
      </c>
      <c r="L1774" s="82">
        <v>109.4</v>
      </c>
    </row>
    <row r="1775" spans="1:12" ht="53.25" customHeight="1">
      <c r="A1775" s="79" t="s">
        <v>761</v>
      </c>
      <c r="B1775" s="74" t="s">
        <v>1536</v>
      </c>
      <c r="C1775" s="80">
        <v>1.1499999999999999</v>
      </c>
      <c r="D1775" s="80">
        <v>0</v>
      </c>
      <c r="E1775" s="81">
        <f t="shared" si="136"/>
        <v>1.4202499999999998</v>
      </c>
      <c r="F1775" s="81">
        <v>123.5</v>
      </c>
      <c r="G1775" s="81">
        <f t="shared" si="137"/>
        <v>1.5622749999999996</v>
      </c>
      <c r="H1775" s="82">
        <v>110</v>
      </c>
      <c r="I1775" s="81">
        <f t="shared" si="138"/>
        <v>1.7185024999999996</v>
      </c>
      <c r="J1775" s="82">
        <v>110</v>
      </c>
      <c r="K1775" s="81">
        <f t="shared" si="139"/>
        <v>1.8628567099999997</v>
      </c>
      <c r="L1775" s="82">
        <v>108.4</v>
      </c>
    </row>
    <row r="1776" spans="1:12" ht="54" customHeight="1">
      <c r="A1776" s="79" t="s">
        <v>760</v>
      </c>
      <c r="B1776" s="74" t="s">
        <v>1536</v>
      </c>
      <c r="C1776" s="80">
        <v>3.4</v>
      </c>
      <c r="D1776" s="80">
        <v>0.2</v>
      </c>
      <c r="E1776" s="81">
        <f t="shared" si="136"/>
        <v>4.2873999999999999</v>
      </c>
      <c r="F1776" s="81">
        <v>126.1</v>
      </c>
      <c r="G1776" s="81">
        <f t="shared" si="137"/>
        <v>4.7032778000000004</v>
      </c>
      <c r="H1776" s="82">
        <v>109.7</v>
      </c>
      <c r="I1776" s="81">
        <f t="shared" si="138"/>
        <v>5.1594957466000002</v>
      </c>
      <c r="J1776" s="82">
        <v>109.7</v>
      </c>
      <c r="K1776" s="81">
        <f t="shared" si="139"/>
        <v>5.6702858255134005</v>
      </c>
      <c r="L1776" s="82">
        <v>109.9</v>
      </c>
    </row>
    <row r="1777" spans="1:12" ht="43.5" customHeight="1">
      <c r="A1777" s="73" t="s">
        <v>1718</v>
      </c>
      <c r="B1777" s="74" t="s">
        <v>1719</v>
      </c>
      <c r="C1777" s="75">
        <v>3525</v>
      </c>
      <c r="D1777" s="75">
        <v>273.8</v>
      </c>
      <c r="E1777" s="76">
        <f>SUM(E1778:E1783)</f>
        <v>4402.1055999999999</v>
      </c>
      <c r="F1777" s="76">
        <f>E1777/C1777*100</f>
        <v>124.88242836879434</v>
      </c>
      <c r="G1777" s="76">
        <f>SUM(G1778:G1783)</f>
        <v>4825.3089703999995</v>
      </c>
      <c r="H1777" s="78">
        <f>G1777/E1777*100</f>
        <v>109.6136578459181</v>
      </c>
      <c r="I1777" s="76">
        <f>SUM(I1778:I1783)</f>
        <v>5308.7942456264</v>
      </c>
      <c r="J1777" s="78">
        <f>I1777/G1777*100</f>
        <v>110.01977859225708</v>
      </c>
      <c r="K1777" s="76">
        <f>SUM(K1778:K1783)</f>
        <v>5791.8991318690114</v>
      </c>
      <c r="L1777" s="78">
        <f>K1777/I1777*100</f>
        <v>109.10008683498353</v>
      </c>
    </row>
    <row r="1778" spans="1:12" ht="30" customHeight="1">
      <c r="A1778" s="79" t="s">
        <v>785</v>
      </c>
      <c r="B1778" s="74" t="s">
        <v>1719</v>
      </c>
      <c r="C1778" s="80">
        <v>518.1</v>
      </c>
      <c r="D1778" s="80">
        <v>47100</v>
      </c>
      <c r="E1778" s="81">
        <f t="shared" si="136"/>
        <v>638.81730000000005</v>
      </c>
      <c r="F1778" s="81">
        <v>123.3</v>
      </c>
      <c r="G1778" s="81">
        <f t="shared" si="137"/>
        <v>693.75558780000006</v>
      </c>
      <c r="H1778" s="82">
        <v>108.6</v>
      </c>
      <c r="I1778" s="81">
        <f t="shared" si="138"/>
        <v>753.4185683508</v>
      </c>
      <c r="J1778" s="82">
        <v>108.6</v>
      </c>
      <c r="K1778" s="81">
        <f t="shared" si="139"/>
        <v>820.47282093402134</v>
      </c>
      <c r="L1778" s="82">
        <v>108.9</v>
      </c>
    </row>
    <row r="1779" spans="1:12" ht="38.25" customHeight="1">
      <c r="A1779" s="79" t="s">
        <v>779</v>
      </c>
      <c r="B1779" s="74" t="s">
        <v>1719</v>
      </c>
      <c r="C1779" s="80">
        <v>87.3</v>
      </c>
      <c r="D1779" s="80">
        <v>106.3</v>
      </c>
      <c r="E1779" s="81">
        <f t="shared" si="136"/>
        <v>109.73610000000001</v>
      </c>
      <c r="F1779" s="81">
        <v>125.7</v>
      </c>
      <c r="G1779" s="81">
        <f t="shared" si="137"/>
        <v>120.05129340000002</v>
      </c>
      <c r="H1779" s="82">
        <v>109.4</v>
      </c>
      <c r="I1779" s="81">
        <f t="shared" si="138"/>
        <v>131.33611497960001</v>
      </c>
      <c r="J1779" s="82">
        <v>109.4</v>
      </c>
      <c r="K1779" s="81">
        <f t="shared" si="139"/>
        <v>142.63102086784559</v>
      </c>
      <c r="L1779" s="82">
        <v>108.6</v>
      </c>
    </row>
    <row r="1780" spans="1:12" ht="29.25" customHeight="1">
      <c r="A1780" s="79" t="s">
        <v>782</v>
      </c>
      <c r="B1780" s="74" t="s">
        <v>1719</v>
      </c>
      <c r="C1780" s="80">
        <v>366</v>
      </c>
      <c r="D1780" s="80">
        <v>102.5</v>
      </c>
      <c r="E1780" s="81">
        <f t="shared" si="136"/>
        <v>458.59799999999996</v>
      </c>
      <c r="F1780" s="81">
        <v>125.3</v>
      </c>
      <c r="G1780" s="81">
        <f t="shared" si="137"/>
        <v>504.45779999999996</v>
      </c>
      <c r="H1780" s="82">
        <v>110</v>
      </c>
      <c r="I1780" s="81">
        <f t="shared" si="138"/>
        <v>554.90357999999992</v>
      </c>
      <c r="J1780" s="82">
        <v>110</v>
      </c>
      <c r="K1780" s="81">
        <f t="shared" si="139"/>
        <v>607.06451651999998</v>
      </c>
      <c r="L1780" s="82">
        <v>109.4</v>
      </c>
    </row>
    <row r="1781" spans="1:12" ht="30" customHeight="1">
      <c r="A1781" s="79" t="s">
        <v>593</v>
      </c>
      <c r="B1781" s="74" t="s">
        <v>1719</v>
      </c>
      <c r="C1781" s="80">
        <v>37.6</v>
      </c>
      <c r="D1781" s="80">
        <v>108</v>
      </c>
      <c r="E1781" s="81">
        <f t="shared" si="136"/>
        <v>47.263200000000005</v>
      </c>
      <c r="F1781" s="81">
        <v>125.7</v>
      </c>
      <c r="G1781" s="81">
        <f t="shared" si="137"/>
        <v>51.327835200000003</v>
      </c>
      <c r="H1781" s="82">
        <v>108.6</v>
      </c>
      <c r="I1781" s="81">
        <f t="shared" si="138"/>
        <v>56.717257896</v>
      </c>
      <c r="J1781" s="82">
        <v>110.5</v>
      </c>
      <c r="K1781" s="81">
        <f t="shared" si="139"/>
        <v>61.765093848744002</v>
      </c>
      <c r="L1781" s="82">
        <v>108.9</v>
      </c>
    </row>
    <row r="1782" spans="1:12" ht="30" customHeight="1">
      <c r="A1782" s="79" t="s">
        <v>780</v>
      </c>
      <c r="B1782" s="74" t="s">
        <v>1719</v>
      </c>
      <c r="C1782" s="80">
        <v>897</v>
      </c>
      <c r="D1782" s="80">
        <v>1933.2</v>
      </c>
      <c r="E1782" s="81">
        <f t="shared" si="136"/>
        <v>1123.9409999999998</v>
      </c>
      <c r="F1782" s="81">
        <v>125.3</v>
      </c>
      <c r="G1782" s="81">
        <f t="shared" si="137"/>
        <v>1229.5914539999999</v>
      </c>
      <c r="H1782" s="82">
        <v>109.4</v>
      </c>
      <c r="I1782" s="81">
        <f t="shared" si="138"/>
        <v>1352.5505993999998</v>
      </c>
      <c r="J1782" s="82">
        <v>110</v>
      </c>
      <c r="K1782" s="81">
        <f t="shared" si="139"/>
        <v>1468.8699509483997</v>
      </c>
      <c r="L1782" s="82">
        <v>108.6</v>
      </c>
    </row>
    <row r="1783" spans="1:12" ht="43.5" customHeight="1">
      <c r="A1783" s="79" t="s">
        <v>772</v>
      </c>
      <c r="B1783" s="74" t="s">
        <v>1719</v>
      </c>
      <c r="C1783" s="80">
        <v>1619</v>
      </c>
      <c r="D1783" s="80">
        <v>211.4</v>
      </c>
      <c r="E1783" s="81">
        <f t="shared" si="136"/>
        <v>2023.75</v>
      </c>
      <c r="F1783" s="81">
        <v>125</v>
      </c>
      <c r="G1783" s="81">
        <f t="shared" si="137"/>
        <v>2226.125</v>
      </c>
      <c r="H1783" s="82">
        <v>110</v>
      </c>
      <c r="I1783" s="81">
        <f t="shared" si="138"/>
        <v>2459.868125</v>
      </c>
      <c r="J1783" s="82">
        <v>110.5</v>
      </c>
      <c r="K1783" s="81">
        <f t="shared" si="139"/>
        <v>2691.09572875</v>
      </c>
      <c r="L1783" s="82">
        <v>109.4</v>
      </c>
    </row>
    <row r="1784" spans="1:12" ht="30" customHeight="1">
      <c r="A1784" s="73" t="s">
        <v>1875</v>
      </c>
      <c r="B1784" s="74" t="s">
        <v>1677</v>
      </c>
      <c r="C1784" s="75">
        <v>7670258</v>
      </c>
      <c r="D1784" s="75">
        <v>121.7</v>
      </c>
      <c r="E1784" s="76">
        <f>SUM(E1785:E1789)</f>
        <v>9574930.1380000003</v>
      </c>
      <c r="F1784" s="76">
        <f>E1784/C1784*100</f>
        <v>124.83191749221474</v>
      </c>
      <c r="G1784" s="76">
        <f>SUM(G1785:G1789)</f>
        <v>10410077.249868</v>
      </c>
      <c r="H1784" s="78">
        <f>G1784/E1784*100</f>
        <v>108.72222668814631</v>
      </c>
      <c r="I1784" s="76">
        <f>SUM(I1785:I1789)</f>
        <v>11482612.624562092</v>
      </c>
      <c r="J1784" s="78">
        <f>I1784/G1784*100</f>
        <v>110.30285701969879</v>
      </c>
      <c r="K1784" s="76">
        <f>SUM(K1785:K1789)</f>
        <v>12494583.285205169</v>
      </c>
      <c r="L1784" s="78">
        <f>K1784/I1784*100</f>
        <v>108.81306975799569</v>
      </c>
    </row>
    <row r="1785" spans="1:12" ht="30" customHeight="1">
      <c r="A1785" s="79" t="s">
        <v>800</v>
      </c>
      <c r="B1785" s="74" t="s">
        <v>1677</v>
      </c>
      <c r="C1785" s="80">
        <v>808900</v>
      </c>
      <c r="D1785" s="80">
        <v>109.6</v>
      </c>
      <c r="E1785" s="81">
        <f t="shared" si="136"/>
        <v>998991.5</v>
      </c>
      <c r="F1785" s="81">
        <v>123.5</v>
      </c>
      <c r="G1785" s="81">
        <f t="shared" si="137"/>
        <v>1095893.6754999999</v>
      </c>
      <c r="H1785" s="82">
        <v>109.7</v>
      </c>
      <c r="I1785" s="81">
        <f t="shared" si="138"/>
        <v>1193428.2126195</v>
      </c>
      <c r="J1785" s="82">
        <v>108.9</v>
      </c>
      <c r="K1785" s="81">
        <f t="shared" si="139"/>
        <v>1318738.1749445475</v>
      </c>
      <c r="L1785" s="82">
        <v>110.5</v>
      </c>
    </row>
    <row r="1786" spans="1:12" ht="43.5" customHeight="1">
      <c r="A1786" s="79" t="s">
        <v>772</v>
      </c>
      <c r="B1786" s="74" t="s">
        <v>1677</v>
      </c>
      <c r="C1786" s="80">
        <v>53300</v>
      </c>
      <c r="D1786" s="80">
        <v>31.2</v>
      </c>
      <c r="E1786" s="81">
        <f t="shared" si="136"/>
        <v>65292.5</v>
      </c>
      <c r="F1786" s="81">
        <v>122.5</v>
      </c>
      <c r="G1786" s="81">
        <f t="shared" si="137"/>
        <v>71103.532500000001</v>
      </c>
      <c r="H1786" s="82">
        <v>108.9</v>
      </c>
      <c r="I1786" s="81">
        <f t="shared" si="138"/>
        <v>77218.436294999992</v>
      </c>
      <c r="J1786" s="82">
        <v>108.6</v>
      </c>
      <c r="K1786" s="81">
        <f t="shared" si="139"/>
        <v>84708.624615614986</v>
      </c>
      <c r="L1786" s="82">
        <v>109.7</v>
      </c>
    </row>
    <row r="1787" spans="1:12" ht="43.5" customHeight="1">
      <c r="A1787" s="79" t="s">
        <v>771</v>
      </c>
      <c r="B1787" s="74" t="s">
        <v>1677</v>
      </c>
      <c r="C1787" s="80">
        <v>71058</v>
      </c>
      <c r="D1787" s="80">
        <v>75.5</v>
      </c>
      <c r="E1787" s="81">
        <f t="shared" si="136"/>
        <v>89604.137999999992</v>
      </c>
      <c r="F1787" s="81">
        <v>126.1</v>
      </c>
      <c r="G1787" s="81">
        <f t="shared" si="137"/>
        <v>97310.093867999982</v>
      </c>
      <c r="H1787" s="82">
        <v>108.6</v>
      </c>
      <c r="I1787" s="81">
        <f t="shared" si="138"/>
        <v>106457.24269159198</v>
      </c>
      <c r="J1787" s="82">
        <v>109.4</v>
      </c>
      <c r="K1787" s="81">
        <f t="shared" si="139"/>
        <v>115931.93729114367</v>
      </c>
      <c r="L1787" s="82">
        <v>108.9</v>
      </c>
    </row>
    <row r="1788" spans="1:12" ht="30" customHeight="1">
      <c r="A1788" s="79" t="s">
        <v>802</v>
      </c>
      <c r="B1788" s="74" t="s">
        <v>1677</v>
      </c>
      <c r="C1788" s="80">
        <v>6685000</v>
      </c>
      <c r="D1788" s="80">
        <v>126.1</v>
      </c>
      <c r="E1788" s="81">
        <f t="shared" si="136"/>
        <v>8356250</v>
      </c>
      <c r="F1788" s="81">
        <v>125</v>
      </c>
      <c r="G1788" s="81">
        <f t="shared" si="137"/>
        <v>9074887.5</v>
      </c>
      <c r="H1788" s="82">
        <v>108.6</v>
      </c>
      <c r="I1788" s="81">
        <f t="shared" si="138"/>
        <v>10027750.6875</v>
      </c>
      <c r="J1788" s="82">
        <v>110.5</v>
      </c>
      <c r="K1788" s="81">
        <f t="shared" si="139"/>
        <v>10890137.246624999</v>
      </c>
      <c r="L1788" s="82">
        <v>108.6</v>
      </c>
    </row>
    <row r="1789" spans="1:12" ht="30" customHeight="1">
      <c r="A1789" s="79" t="s">
        <v>803</v>
      </c>
      <c r="B1789" s="74" t="s">
        <v>1677</v>
      </c>
      <c r="C1789" s="80">
        <v>52000</v>
      </c>
      <c r="D1789" s="80">
        <v>0</v>
      </c>
      <c r="E1789" s="81">
        <f t="shared" si="136"/>
        <v>64792</v>
      </c>
      <c r="F1789" s="81">
        <v>124.6</v>
      </c>
      <c r="G1789" s="81">
        <f t="shared" si="137"/>
        <v>70882.448000000004</v>
      </c>
      <c r="H1789" s="82">
        <v>109.4</v>
      </c>
      <c r="I1789" s="81">
        <f t="shared" si="138"/>
        <v>77758.045456000007</v>
      </c>
      <c r="J1789" s="82">
        <v>109.7</v>
      </c>
      <c r="K1789" s="81">
        <f t="shared" si="139"/>
        <v>85067.301728864011</v>
      </c>
      <c r="L1789" s="82">
        <v>109.4</v>
      </c>
    </row>
    <row r="1790" spans="1:12" ht="18" customHeight="1">
      <c r="A1790" s="73" t="s">
        <v>1876</v>
      </c>
      <c r="B1790" s="74" t="s">
        <v>1657</v>
      </c>
      <c r="C1790" s="75">
        <v>1697256</v>
      </c>
      <c r="D1790" s="75">
        <v>224.7</v>
      </c>
      <c r="E1790" s="76">
        <f>SUM(E1791:E1792)</f>
        <v>2115479.628</v>
      </c>
      <c r="F1790" s="76">
        <f>E1790/C1790*100</f>
        <v>124.64116361939507</v>
      </c>
      <c r="G1790" s="76">
        <f>SUM(G1791:G1792)</f>
        <v>2327421.4253160004</v>
      </c>
      <c r="H1790" s="78">
        <f>G1790/E1790*100</f>
        <v>110.01861679549107</v>
      </c>
      <c r="I1790" s="76">
        <f>SUM(I1791:I1792)</f>
        <v>2560629.3056786521</v>
      </c>
      <c r="J1790" s="78">
        <f>I1790/G1790*100</f>
        <v>110.02001089385816</v>
      </c>
      <c r="K1790" s="76">
        <f>SUM(K1791:K1792)</f>
        <v>2799729.0328664277</v>
      </c>
      <c r="L1790" s="78">
        <f>K1790/I1790*100</f>
        <v>109.33753771612038</v>
      </c>
    </row>
    <row r="1791" spans="1:12" ht="30" customHeight="1">
      <c r="A1791" s="79" t="s">
        <v>887</v>
      </c>
      <c r="B1791" s="74" t="s">
        <v>1657</v>
      </c>
      <c r="C1791" s="80">
        <v>687783</v>
      </c>
      <c r="D1791" s="80">
        <v>91.1</v>
      </c>
      <c r="E1791" s="81">
        <f t="shared" si="136"/>
        <v>842534.17500000005</v>
      </c>
      <c r="F1791" s="81">
        <v>122.5</v>
      </c>
      <c r="G1791" s="81">
        <f t="shared" si="137"/>
        <v>931000.2633750001</v>
      </c>
      <c r="H1791" s="82">
        <v>110.5</v>
      </c>
      <c r="I1791" s="81">
        <f t="shared" si="138"/>
        <v>1028755.291029375</v>
      </c>
      <c r="J1791" s="82">
        <v>110.5</v>
      </c>
      <c r="K1791" s="81">
        <f t="shared" si="139"/>
        <v>1116199.490766872</v>
      </c>
      <c r="L1791" s="82">
        <v>108.5</v>
      </c>
    </row>
    <row r="1792" spans="1:12" ht="18" customHeight="1">
      <c r="A1792" s="79" t="s">
        <v>799</v>
      </c>
      <c r="B1792" s="74" t="s">
        <v>1657</v>
      </c>
      <c r="C1792" s="80">
        <v>1009473</v>
      </c>
      <c r="D1792" s="80">
        <v>0</v>
      </c>
      <c r="E1792" s="81">
        <f t="shared" si="136"/>
        <v>1272945.453</v>
      </c>
      <c r="F1792" s="81">
        <v>126.1</v>
      </c>
      <c r="G1792" s="81">
        <f t="shared" si="137"/>
        <v>1396421.161941</v>
      </c>
      <c r="H1792" s="82">
        <v>109.7</v>
      </c>
      <c r="I1792" s="81">
        <f t="shared" si="138"/>
        <v>1531874.0146492771</v>
      </c>
      <c r="J1792" s="82">
        <v>109.7</v>
      </c>
      <c r="K1792" s="81">
        <f t="shared" si="139"/>
        <v>1683529.5420995557</v>
      </c>
      <c r="L1792" s="82">
        <v>109.9</v>
      </c>
    </row>
    <row r="1793" spans="1:12" ht="18" customHeight="1">
      <c r="A1793" s="73" t="s">
        <v>1877</v>
      </c>
      <c r="B1793" s="74" t="s">
        <v>1657</v>
      </c>
      <c r="C1793" s="75">
        <v>604125</v>
      </c>
      <c r="D1793" s="75">
        <v>119.2</v>
      </c>
      <c r="E1793" s="76">
        <f>SUM(E1794:E1795)</f>
        <v>744985.125</v>
      </c>
      <c r="F1793" s="76">
        <f>E1793/C1793*100</f>
        <v>123.31638733705772</v>
      </c>
      <c r="G1793" s="76">
        <f>SUM(G1794:G1795)</f>
        <v>809095.32675000001</v>
      </c>
      <c r="H1793" s="78">
        <f>G1793/E1793*100</f>
        <v>108.60556803063686</v>
      </c>
      <c r="I1793" s="76">
        <f>SUM(I1794:I1795)</f>
        <v>878722.90506449994</v>
      </c>
      <c r="J1793" s="78">
        <f>I1793/G1793*100</f>
        <v>108.60560875987039</v>
      </c>
      <c r="K1793" s="76">
        <f>SUM(K1794:K1795)</f>
        <v>956910.62638244696</v>
      </c>
      <c r="L1793" s="78">
        <f>K1793/I1793*100</f>
        <v>108.8978813306577</v>
      </c>
    </row>
    <row r="1794" spans="1:12" ht="29.25" customHeight="1">
      <c r="A1794" s="79" t="s">
        <v>802</v>
      </c>
      <c r="B1794" s="74" t="s">
        <v>1657</v>
      </c>
      <c r="C1794" s="80">
        <v>600000</v>
      </c>
      <c r="D1794" s="80">
        <v>122</v>
      </c>
      <c r="E1794" s="81">
        <f t="shared" si="136"/>
        <v>739800</v>
      </c>
      <c r="F1794" s="81">
        <v>123.3</v>
      </c>
      <c r="G1794" s="81">
        <f t="shared" si="137"/>
        <v>803422.8</v>
      </c>
      <c r="H1794" s="82">
        <v>108.6</v>
      </c>
      <c r="I1794" s="81">
        <f t="shared" si="138"/>
        <v>872517.16079999995</v>
      </c>
      <c r="J1794" s="82">
        <v>108.6</v>
      </c>
      <c r="K1794" s="81">
        <f t="shared" si="139"/>
        <v>950171.1881112</v>
      </c>
      <c r="L1794" s="82">
        <v>108.9</v>
      </c>
    </row>
    <row r="1795" spans="1:12" ht="30" customHeight="1">
      <c r="A1795" s="79" t="s">
        <v>969</v>
      </c>
      <c r="B1795" s="74" t="s">
        <v>1657</v>
      </c>
      <c r="C1795" s="80">
        <v>4125</v>
      </c>
      <c r="D1795" s="80">
        <v>27.5</v>
      </c>
      <c r="E1795" s="81">
        <f t="shared" si="136"/>
        <v>5185.125</v>
      </c>
      <c r="F1795" s="81">
        <v>125.7</v>
      </c>
      <c r="G1795" s="81">
        <f t="shared" si="137"/>
        <v>5672.5267500000009</v>
      </c>
      <c r="H1795" s="82">
        <v>109.4</v>
      </c>
      <c r="I1795" s="81">
        <f t="shared" si="138"/>
        <v>6205.744264500001</v>
      </c>
      <c r="J1795" s="82">
        <v>109.4</v>
      </c>
      <c r="K1795" s="81">
        <f t="shared" si="139"/>
        <v>6739.4382712470006</v>
      </c>
      <c r="L1795" s="82">
        <v>108.6</v>
      </c>
    </row>
    <row r="1796" spans="1:12" ht="43.5" customHeight="1">
      <c r="A1796" s="73" t="s">
        <v>1878</v>
      </c>
      <c r="B1796" s="74" t="s">
        <v>1532</v>
      </c>
      <c r="C1796" s="75">
        <v>5042</v>
      </c>
      <c r="D1796" s="75">
        <v>117.5</v>
      </c>
      <c r="E1796" s="76">
        <f>SUM(E1797:E1799)</f>
        <v>6332.4854000000005</v>
      </c>
      <c r="F1796" s="76">
        <f>E1796/C1796*100</f>
        <v>125.59471241570806</v>
      </c>
      <c r="G1796" s="76">
        <f>SUM(G1797:G1799)</f>
        <v>6890.1593443999991</v>
      </c>
      <c r="H1796" s="78">
        <f>G1796/E1796*100</f>
        <v>108.80655712842227</v>
      </c>
      <c r="I1796" s="76">
        <f>SUM(I1797:I1799)</f>
        <v>7613.0753435619999</v>
      </c>
      <c r="J1796" s="78">
        <f>I1796/G1796*100</f>
        <v>110.49200697730674</v>
      </c>
      <c r="K1796" s="76">
        <f>SUM(K1797:K1799)</f>
        <v>8296.6341151445176</v>
      </c>
      <c r="L1796" s="78">
        <f>K1796/I1796*100</f>
        <v>108.97874696801169</v>
      </c>
    </row>
    <row r="1797" spans="1:12" ht="18" customHeight="1">
      <c r="A1797" s="79" t="s">
        <v>805</v>
      </c>
      <c r="B1797" s="74" t="s">
        <v>1532</v>
      </c>
      <c r="C1797" s="80">
        <v>4312.2</v>
      </c>
      <c r="D1797" s="80">
        <v>116.1</v>
      </c>
      <c r="E1797" s="81">
        <f t="shared" si="136"/>
        <v>5420.4354000000003</v>
      </c>
      <c r="F1797" s="81">
        <v>125.7</v>
      </c>
      <c r="G1797" s="81">
        <f t="shared" si="137"/>
        <v>5886.5928443999992</v>
      </c>
      <c r="H1797" s="82">
        <v>108.6</v>
      </c>
      <c r="I1797" s="81">
        <f t="shared" si="138"/>
        <v>6504.6850930619994</v>
      </c>
      <c r="J1797" s="82">
        <v>110.5</v>
      </c>
      <c r="K1797" s="81">
        <f t="shared" si="139"/>
        <v>7083.6020663445179</v>
      </c>
      <c r="L1797" s="82">
        <v>108.9</v>
      </c>
    </row>
    <row r="1798" spans="1:12" ht="18" customHeight="1">
      <c r="A1798" s="79" t="s">
        <v>820</v>
      </c>
      <c r="B1798" s="74" t="s">
        <v>1532</v>
      </c>
      <c r="C1798" s="80">
        <v>679.8</v>
      </c>
      <c r="D1798" s="80">
        <v>118.8</v>
      </c>
      <c r="E1798" s="81">
        <f t="shared" si="136"/>
        <v>849.75</v>
      </c>
      <c r="F1798" s="81">
        <v>125</v>
      </c>
      <c r="G1798" s="81">
        <f t="shared" si="137"/>
        <v>934.72500000000002</v>
      </c>
      <c r="H1798" s="82">
        <v>110</v>
      </c>
      <c r="I1798" s="81">
        <f t="shared" si="138"/>
        <v>1032.8711250000001</v>
      </c>
      <c r="J1798" s="82">
        <v>110.5</v>
      </c>
      <c r="K1798" s="81">
        <f t="shared" si="139"/>
        <v>1129.9610107500002</v>
      </c>
      <c r="L1798" s="82">
        <v>109.4</v>
      </c>
    </row>
    <row r="1799" spans="1:12" ht="30" customHeight="1">
      <c r="A1799" s="79" t="s">
        <v>802</v>
      </c>
      <c r="B1799" s="74" t="s">
        <v>1532</v>
      </c>
      <c r="C1799" s="80">
        <v>50</v>
      </c>
      <c r="D1799" s="80">
        <v>0</v>
      </c>
      <c r="E1799" s="81">
        <f t="shared" si="136"/>
        <v>62.3</v>
      </c>
      <c r="F1799" s="81">
        <v>124.6</v>
      </c>
      <c r="G1799" s="81">
        <f t="shared" si="137"/>
        <v>68.841499999999996</v>
      </c>
      <c r="H1799" s="82">
        <v>110.5</v>
      </c>
      <c r="I1799" s="81">
        <f t="shared" si="138"/>
        <v>75.519125500000001</v>
      </c>
      <c r="J1799" s="82">
        <v>109.7</v>
      </c>
      <c r="K1799" s="81">
        <f t="shared" si="139"/>
        <v>83.071038050000013</v>
      </c>
      <c r="L1799" s="82">
        <v>110</v>
      </c>
    </row>
    <row r="1800" spans="1:12" ht="18" customHeight="1">
      <c r="A1800" s="73" t="s">
        <v>1879</v>
      </c>
      <c r="B1800" s="74" t="s">
        <v>1532</v>
      </c>
      <c r="C1800" s="75">
        <v>29.55</v>
      </c>
      <c r="D1800" s="75">
        <v>337.7</v>
      </c>
      <c r="E1800" s="76">
        <f>SUM(E1801:E1802)</f>
        <v>36.838300000000004</v>
      </c>
      <c r="F1800" s="76">
        <f>E1800/C1800*100</f>
        <v>124.6642978003384</v>
      </c>
      <c r="G1800" s="76">
        <f>SUM(G1801:G1802)</f>
        <v>40.253600200000001</v>
      </c>
      <c r="H1800" s="78">
        <f>G1800/E1800*100</f>
        <v>109.2710581107163</v>
      </c>
      <c r="I1800" s="76">
        <f>SUM(I1801:I1802)</f>
        <v>44.209784419400002</v>
      </c>
      <c r="J1800" s="78">
        <f>I1800/G1800*100</f>
        <v>109.82815002818059</v>
      </c>
      <c r="K1800" s="76">
        <f>SUM(K1801:K1802)</f>
        <v>48.308502729823608</v>
      </c>
      <c r="L1800" s="78">
        <f>K1800/I1800*100</f>
        <v>109.27106604171772</v>
      </c>
    </row>
    <row r="1801" spans="1:12" ht="18" customHeight="1">
      <c r="A1801" s="79" t="s">
        <v>839</v>
      </c>
      <c r="B1801" s="74" t="s">
        <v>1532</v>
      </c>
      <c r="C1801" s="80">
        <v>4.75</v>
      </c>
      <c r="D1801" s="80">
        <v>87.2</v>
      </c>
      <c r="E1801" s="81">
        <f t="shared" si="136"/>
        <v>5.9375</v>
      </c>
      <c r="F1801" s="81">
        <v>125</v>
      </c>
      <c r="G1801" s="81">
        <f t="shared" si="137"/>
        <v>6.4481250000000001</v>
      </c>
      <c r="H1801" s="82">
        <v>108.6</v>
      </c>
      <c r="I1801" s="81">
        <f t="shared" si="138"/>
        <v>7.1251781249999997</v>
      </c>
      <c r="J1801" s="82">
        <v>110.5</v>
      </c>
      <c r="K1801" s="81">
        <f t="shared" si="139"/>
        <v>7.737943443749999</v>
      </c>
      <c r="L1801" s="82">
        <v>108.6</v>
      </c>
    </row>
    <row r="1802" spans="1:12" ht="18" customHeight="1">
      <c r="A1802" s="79" t="s">
        <v>841</v>
      </c>
      <c r="B1802" s="74" t="s">
        <v>1532</v>
      </c>
      <c r="C1802" s="80">
        <v>24.8</v>
      </c>
      <c r="D1802" s="80">
        <v>0</v>
      </c>
      <c r="E1802" s="81">
        <f t="shared" si="136"/>
        <v>30.9008</v>
      </c>
      <c r="F1802" s="81">
        <v>124.6</v>
      </c>
      <c r="G1802" s="81">
        <f t="shared" si="137"/>
        <v>33.805475200000004</v>
      </c>
      <c r="H1802" s="82">
        <v>109.4</v>
      </c>
      <c r="I1802" s="81">
        <f t="shared" si="138"/>
        <v>37.084606294400004</v>
      </c>
      <c r="J1802" s="82">
        <v>109.7</v>
      </c>
      <c r="K1802" s="81">
        <f t="shared" si="139"/>
        <v>40.57055928607361</v>
      </c>
      <c r="L1802" s="82">
        <v>109.4</v>
      </c>
    </row>
    <row r="1803" spans="1:12" ht="43.5" customHeight="1">
      <c r="A1803" s="73" t="s">
        <v>1880</v>
      </c>
      <c r="B1803" s="74" t="s">
        <v>1532</v>
      </c>
      <c r="C1803" s="75">
        <v>181.51000000000002</v>
      </c>
      <c r="D1803" s="75">
        <v>96.7</v>
      </c>
      <c r="E1803" s="76">
        <f>SUM(E1804:E1805)</f>
        <v>228.76171000000002</v>
      </c>
      <c r="F1803" s="76">
        <f>E1803/C1803*100</f>
        <v>126.03256569885957</v>
      </c>
      <c r="G1803" s="76">
        <f>SUM(G1804:G1805)</f>
        <v>250.98491587000004</v>
      </c>
      <c r="H1803" s="78">
        <f>G1803/E1803*100</f>
        <v>109.71456537459876</v>
      </c>
      <c r="I1803" s="76">
        <f>SUM(I1804:I1805)</f>
        <v>275.36727130939005</v>
      </c>
      <c r="J1803" s="78">
        <f>I1803/G1803*100</f>
        <v>109.71466964652932</v>
      </c>
      <c r="K1803" s="76">
        <f>SUM(K1804:K1805)</f>
        <v>302.5574332012697</v>
      </c>
      <c r="L1803" s="78">
        <f>K1803/I1803*100</f>
        <v>109.87414436094333</v>
      </c>
    </row>
    <row r="1804" spans="1:12" ht="18" customHeight="1">
      <c r="A1804" s="79" t="s">
        <v>1518</v>
      </c>
      <c r="B1804" s="74" t="s">
        <v>1532</v>
      </c>
      <c r="C1804" s="80">
        <v>3.4</v>
      </c>
      <c r="D1804" s="80">
        <v>0</v>
      </c>
      <c r="E1804" s="81">
        <f t="shared" ref="E1804:E1815" si="140">C1804*F1804/100</f>
        <v>4.165</v>
      </c>
      <c r="F1804" s="81">
        <v>122.5</v>
      </c>
      <c r="G1804" s="81">
        <f t="shared" ref="G1804:G1815" si="141">E1804*H1804/100</f>
        <v>4.6023250000000004</v>
      </c>
      <c r="H1804" s="82">
        <v>110.5</v>
      </c>
      <c r="I1804" s="81">
        <f t="shared" ref="I1804:I1815" si="142">G1804*J1804/100</f>
        <v>5.085569125000001</v>
      </c>
      <c r="J1804" s="82">
        <v>110.5</v>
      </c>
      <c r="K1804" s="81">
        <f t="shared" ref="K1804:K1815" si="143">I1804*L1804/100</f>
        <v>5.5178425006250009</v>
      </c>
      <c r="L1804" s="82">
        <v>108.5</v>
      </c>
    </row>
    <row r="1805" spans="1:12" ht="30" customHeight="1">
      <c r="A1805" s="79" t="s">
        <v>836</v>
      </c>
      <c r="B1805" s="74" t="s">
        <v>1532</v>
      </c>
      <c r="C1805" s="80">
        <v>178.11</v>
      </c>
      <c r="D1805" s="80">
        <v>94.9</v>
      </c>
      <c r="E1805" s="81">
        <f t="shared" si="140"/>
        <v>224.59671000000003</v>
      </c>
      <c r="F1805" s="81">
        <v>126.1</v>
      </c>
      <c r="G1805" s="81">
        <f t="shared" si="141"/>
        <v>246.38259087000003</v>
      </c>
      <c r="H1805" s="82">
        <v>109.7</v>
      </c>
      <c r="I1805" s="81">
        <f t="shared" si="142"/>
        <v>270.28170218439004</v>
      </c>
      <c r="J1805" s="82">
        <v>109.7</v>
      </c>
      <c r="K1805" s="81">
        <f t="shared" si="143"/>
        <v>297.03959070064468</v>
      </c>
      <c r="L1805" s="82">
        <v>109.9</v>
      </c>
    </row>
    <row r="1806" spans="1:12" ht="43.5" customHeight="1">
      <c r="A1806" s="73" t="s">
        <v>1881</v>
      </c>
      <c r="B1806" s="74" t="s">
        <v>1532</v>
      </c>
      <c r="C1806" s="75">
        <v>546.76</v>
      </c>
      <c r="D1806" s="75">
        <v>244.7</v>
      </c>
      <c r="E1806" s="76">
        <f>SUM(E1807:E1810)</f>
        <v>677.06475999999998</v>
      </c>
      <c r="F1806" s="76">
        <f>E1806/C1806*100</f>
        <v>123.832167678689</v>
      </c>
      <c r="G1806" s="76">
        <f>SUM(G1807:G1810)</f>
        <v>736.5395292799999</v>
      </c>
      <c r="H1806" s="78">
        <f>G1806/E1806*100</f>
        <v>108.78420688738844</v>
      </c>
      <c r="I1806" s="76">
        <f>SUM(I1807:I1810)</f>
        <v>801.36392374756008</v>
      </c>
      <c r="J1806" s="78">
        <f>I1806/G1806*100</f>
        <v>108.8012105108505</v>
      </c>
      <c r="K1806" s="76">
        <f>SUM(K1807:K1810)</f>
        <v>872.24918269113391</v>
      </c>
      <c r="L1806" s="78">
        <f>K1806/I1806*100</f>
        <v>108.84557650312988</v>
      </c>
    </row>
    <row r="1807" spans="1:12" ht="30" customHeight="1">
      <c r="A1807" s="79" t="s">
        <v>1521</v>
      </c>
      <c r="B1807" s="74" t="s">
        <v>1532</v>
      </c>
      <c r="C1807" s="80">
        <v>424.19</v>
      </c>
      <c r="D1807" s="80">
        <v>553</v>
      </c>
      <c r="E1807" s="81">
        <f t="shared" si="140"/>
        <v>523.02626999999995</v>
      </c>
      <c r="F1807" s="81">
        <v>123.3</v>
      </c>
      <c r="G1807" s="81">
        <f t="shared" si="141"/>
        <v>568.00652921999995</v>
      </c>
      <c r="H1807" s="82">
        <v>108.6</v>
      </c>
      <c r="I1807" s="81">
        <f t="shared" si="142"/>
        <v>616.85509073291996</v>
      </c>
      <c r="J1807" s="82">
        <v>108.6</v>
      </c>
      <c r="K1807" s="81">
        <f t="shared" si="143"/>
        <v>671.7551938081499</v>
      </c>
      <c r="L1807" s="82">
        <v>108.9</v>
      </c>
    </row>
    <row r="1808" spans="1:12" ht="30" customHeight="1">
      <c r="A1808" s="79" t="s">
        <v>849</v>
      </c>
      <c r="B1808" s="74" t="s">
        <v>1532</v>
      </c>
      <c r="C1808" s="80">
        <v>110.07</v>
      </c>
      <c r="D1808" s="80">
        <v>79.099999999999994</v>
      </c>
      <c r="E1808" s="81">
        <f t="shared" si="140"/>
        <v>138.35799</v>
      </c>
      <c r="F1808" s="81">
        <v>125.7</v>
      </c>
      <c r="G1808" s="81">
        <f t="shared" si="141"/>
        <v>151.36364106000002</v>
      </c>
      <c r="H1808" s="82">
        <v>109.4</v>
      </c>
      <c r="I1808" s="81">
        <f t="shared" si="142"/>
        <v>165.59182331964001</v>
      </c>
      <c r="J1808" s="82">
        <v>109.4</v>
      </c>
      <c r="K1808" s="81">
        <f t="shared" si="143"/>
        <v>179.83272012512904</v>
      </c>
      <c r="L1808" s="82">
        <v>108.6</v>
      </c>
    </row>
    <row r="1809" spans="1:12" ht="29.25" customHeight="1">
      <c r="A1809" s="79" t="s">
        <v>859</v>
      </c>
      <c r="B1809" s="74" t="s">
        <v>1532</v>
      </c>
      <c r="C1809" s="80">
        <v>8</v>
      </c>
      <c r="D1809" s="80">
        <v>106.7</v>
      </c>
      <c r="E1809" s="81">
        <f t="shared" si="140"/>
        <v>10.023999999999999</v>
      </c>
      <c r="F1809" s="81">
        <v>125.3</v>
      </c>
      <c r="G1809" s="81">
        <f t="shared" si="141"/>
        <v>11.026399999999999</v>
      </c>
      <c r="H1809" s="82">
        <v>110</v>
      </c>
      <c r="I1809" s="81">
        <f t="shared" si="142"/>
        <v>12.129039999999998</v>
      </c>
      <c r="J1809" s="82">
        <v>110</v>
      </c>
      <c r="K1809" s="81">
        <f t="shared" si="143"/>
        <v>13.269169759999997</v>
      </c>
      <c r="L1809" s="82">
        <v>109.4</v>
      </c>
    </row>
    <row r="1810" spans="1:12" ht="18" customHeight="1">
      <c r="A1810" s="79" t="s">
        <v>851</v>
      </c>
      <c r="B1810" s="74" t="s">
        <v>1532</v>
      </c>
      <c r="C1810" s="80">
        <v>4.5</v>
      </c>
      <c r="D1810" s="80">
        <v>0</v>
      </c>
      <c r="E1810" s="81">
        <f t="shared" si="140"/>
        <v>5.6564999999999994</v>
      </c>
      <c r="F1810" s="81">
        <v>125.7</v>
      </c>
      <c r="G1810" s="81">
        <f t="shared" si="141"/>
        <v>6.1429589999999994</v>
      </c>
      <c r="H1810" s="82">
        <v>108.6</v>
      </c>
      <c r="I1810" s="81">
        <f t="shared" si="142"/>
        <v>6.7879696949999992</v>
      </c>
      <c r="J1810" s="82">
        <v>110.5</v>
      </c>
      <c r="K1810" s="81">
        <f t="shared" si="143"/>
        <v>7.3920989978549994</v>
      </c>
      <c r="L1810" s="82">
        <v>108.9</v>
      </c>
    </row>
    <row r="1811" spans="1:12" ht="44.25" customHeight="1">
      <c r="A1811" s="73" t="s">
        <v>1720</v>
      </c>
      <c r="B1811" s="74" t="s">
        <v>1532</v>
      </c>
      <c r="C1811" s="75">
        <v>1310.1200000000001</v>
      </c>
      <c r="D1811" s="75">
        <v>196.4</v>
      </c>
      <c r="E1811" s="76">
        <f>SUM(E1812:E1815)</f>
        <v>1622.5926199999999</v>
      </c>
      <c r="F1811" s="76">
        <f>E1811/C1811*100</f>
        <v>123.85068695997312</v>
      </c>
      <c r="G1811" s="76">
        <f>SUM(G1812:G1815)</f>
        <v>1767.0334260999998</v>
      </c>
      <c r="H1811" s="78">
        <f>G1811/E1811*100</f>
        <v>108.90185277066031</v>
      </c>
      <c r="I1811" s="76">
        <f>SUM(I1812:I1815)</f>
        <v>1925.9668451087</v>
      </c>
      <c r="J1811" s="78">
        <f>I1811/G1811*100</f>
        <v>108.99436403755421</v>
      </c>
      <c r="K1811" s="76">
        <f>SUM(K1812:K1815)</f>
        <v>2107.5471771300763</v>
      </c>
      <c r="L1811" s="78">
        <f>K1811/I1811*100</f>
        <v>109.42800923507735</v>
      </c>
    </row>
    <row r="1812" spans="1:12" ht="18" customHeight="1">
      <c r="A1812" s="79" t="s">
        <v>838</v>
      </c>
      <c r="B1812" s="74" t="s">
        <v>1532</v>
      </c>
      <c r="C1812" s="80">
        <v>69.45</v>
      </c>
      <c r="D1812" s="80">
        <v>8681.2999999999993</v>
      </c>
      <c r="E1812" s="81">
        <f t="shared" si="140"/>
        <v>86.8125</v>
      </c>
      <c r="F1812" s="81">
        <v>125</v>
      </c>
      <c r="G1812" s="81">
        <f t="shared" si="141"/>
        <v>95.493750000000006</v>
      </c>
      <c r="H1812" s="82">
        <v>110</v>
      </c>
      <c r="I1812" s="81">
        <f t="shared" si="142"/>
        <v>105.52059375</v>
      </c>
      <c r="J1812" s="82">
        <v>110.5</v>
      </c>
      <c r="K1812" s="81">
        <f t="shared" si="143"/>
        <v>115.43952956250001</v>
      </c>
      <c r="L1812" s="82">
        <v>109.4</v>
      </c>
    </row>
    <row r="1813" spans="1:12" ht="18" customHeight="1">
      <c r="A1813" s="79" t="s">
        <v>839</v>
      </c>
      <c r="B1813" s="74" t="s">
        <v>1532</v>
      </c>
      <c r="C1813" s="80">
        <v>33.97</v>
      </c>
      <c r="D1813" s="80">
        <v>65.900000000000006</v>
      </c>
      <c r="E1813" s="81">
        <f t="shared" si="140"/>
        <v>42.326619999999991</v>
      </c>
      <c r="F1813" s="81">
        <v>124.6</v>
      </c>
      <c r="G1813" s="81">
        <f t="shared" si="141"/>
        <v>46.770915099999996</v>
      </c>
      <c r="H1813" s="82">
        <v>110.5</v>
      </c>
      <c r="I1813" s="81">
        <f t="shared" si="142"/>
        <v>51.307693864699992</v>
      </c>
      <c r="J1813" s="82">
        <v>109.7</v>
      </c>
      <c r="K1813" s="81">
        <f t="shared" si="143"/>
        <v>56.438463251169985</v>
      </c>
      <c r="L1813" s="82">
        <v>110</v>
      </c>
    </row>
    <row r="1814" spans="1:12" ht="18" customHeight="1">
      <c r="A1814" s="79" t="s">
        <v>834</v>
      </c>
      <c r="B1814" s="74" t="s">
        <v>1532</v>
      </c>
      <c r="C1814" s="80">
        <v>783.2</v>
      </c>
      <c r="D1814" s="80">
        <v>3765.4</v>
      </c>
      <c r="E1814" s="81">
        <f t="shared" si="140"/>
        <v>959.42</v>
      </c>
      <c r="F1814" s="81">
        <v>122.5</v>
      </c>
      <c r="G1814" s="81">
        <f t="shared" si="141"/>
        <v>1044.8083799999999</v>
      </c>
      <c r="H1814" s="82">
        <v>108.9</v>
      </c>
      <c r="I1814" s="81">
        <f t="shared" si="142"/>
        <v>1134.6619006799999</v>
      </c>
      <c r="J1814" s="82">
        <v>108.6</v>
      </c>
      <c r="K1814" s="81">
        <f t="shared" si="143"/>
        <v>1244.72410504596</v>
      </c>
      <c r="L1814" s="82">
        <v>109.7</v>
      </c>
    </row>
    <row r="1815" spans="1:12" ht="18" customHeight="1">
      <c r="A1815" s="79" t="s">
        <v>841</v>
      </c>
      <c r="B1815" s="74" t="s">
        <v>1532</v>
      </c>
      <c r="C1815" s="80">
        <v>423.5</v>
      </c>
      <c r="D1815" s="80">
        <v>0</v>
      </c>
      <c r="E1815" s="81">
        <f t="shared" si="140"/>
        <v>534.0335</v>
      </c>
      <c r="F1815" s="81">
        <v>126.1</v>
      </c>
      <c r="G1815" s="81">
        <f t="shared" si="141"/>
        <v>579.96038099999998</v>
      </c>
      <c r="H1815" s="82">
        <v>108.6</v>
      </c>
      <c r="I1815" s="81">
        <f t="shared" si="142"/>
        <v>634.47665681399997</v>
      </c>
      <c r="J1815" s="82">
        <v>109.4</v>
      </c>
      <c r="K1815" s="81">
        <f t="shared" si="143"/>
        <v>690.94507927044606</v>
      </c>
      <c r="L1815" s="82">
        <v>108.9</v>
      </c>
    </row>
    <row r="1816" spans="1:12" ht="43.5" customHeight="1">
      <c r="A1816" s="73" t="s">
        <v>1882</v>
      </c>
      <c r="B1816" s="74" t="s">
        <v>1532</v>
      </c>
      <c r="C1816" s="75">
        <v>55714.46</v>
      </c>
      <c r="D1816" s="75">
        <v>104.3</v>
      </c>
      <c r="E1816" s="76">
        <f>SUM(E1817:E1824)</f>
        <v>69442.219089999999</v>
      </c>
      <c r="F1816" s="76">
        <f>E1816/C1816*100</f>
        <v>124.63949052005529</v>
      </c>
      <c r="G1816" s="76">
        <f>SUM(G1817:G1824)</f>
        <v>76091.895955529981</v>
      </c>
      <c r="H1816" s="78">
        <f>G1816/E1816*100</f>
        <v>109.57584154520137</v>
      </c>
      <c r="I1816" s="76">
        <f>SUM(I1817:I1824)</f>
        <v>83517.655572487085</v>
      </c>
      <c r="J1816" s="78">
        <f>I1816/G1816*100</f>
        <v>109.75893624900199</v>
      </c>
      <c r="K1816" s="76">
        <f>SUM(K1817:K1824)</f>
        <v>91229.653423169832</v>
      </c>
      <c r="L1816" s="78">
        <f>K1816/I1816*100</f>
        <v>109.23397310163874</v>
      </c>
    </row>
    <row r="1817" spans="1:12" ht="18" customHeight="1">
      <c r="A1817" s="79" t="s">
        <v>1076</v>
      </c>
      <c r="B1817" s="74" t="s">
        <v>1532</v>
      </c>
      <c r="C1817" s="80">
        <v>29614.91</v>
      </c>
      <c r="D1817" s="80">
        <v>105.3</v>
      </c>
      <c r="E1817" s="81">
        <f t="shared" ref="E1817:E1880" si="144">C1817*F1817/100</f>
        <v>36900.177859999996</v>
      </c>
      <c r="F1817" s="81">
        <v>124.6</v>
      </c>
      <c r="G1817" s="81">
        <f t="shared" ref="G1817:G1880" si="145">E1817*H1817/100</f>
        <v>40368.794578839996</v>
      </c>
      <c r="H1817" s="82">
        <v>109.4</v>
      </c>
      <c r="I1817" s="81">
        <f t="shared" ref="I1817:I1880" si="146">G1817*J1817/100</f>
        <v>44284.567652987476</v>
      </c>
      <c r="J1817" s="82">
        <v>109.7</v>
      </c>
      <c r="K1817" s="81">
        <f t="shared" ref="K1817:K1880" si="147">I1817*L1817/100</f>
        <v>48447.317012368301</v>
      </c>
      <c r="L1817" s="82">
        <v>109.4</v>
      </c>
    </row>
    <row r="1818" spans="1:12" ht="30" customHeight="1">
      <c r="A1818" s="79" t="s">
        <v>1127</v>
      </c>
      <c r="B1818" s="74" t="s">
        <v>1532</v>
      </c>
      <c r="C1818" s="80">
        <v>100</v>
      </c>
      <c r="D1818" s="80">
        <v>125</v>
      </c>
      <c r="E1818" s="81">
        <f t="shared" si="144"/>
        <v>123.5</v>
      </c>
      <c r="F1818" s="81">
        <v>123.5</v>
      </c>
      <c r="G1818" s="81">
        <f t="shared" si="145"/>
        <v>135.85</v>
      </c>
      <c r="H1818" s="82">
        <v>110</v>
      </c>
      <c r="I1818" s="81">
        <f t="shared" si="146"/>
        <v>149.435</v>
      </c>
      <c r="J1818" s="82">
        <v>110</v>
      </c>
      <c r="K1818" s="81">
        <f t="shared" si="147"/>
        <v>161.98754</v>
      </c>
      <c r="L1818" s="82">
        <v>108.4</v>
      </c>
    </row>
    <row r="1819" spans="1:12" ht="18" customHeight="1">
      <c r="A1819" s="79" t="s">
        <v>1077</v>
      </c>
      <c r="B1819" s="74" t="s">
        <v>1532</v>
      </c>
      <c r="C1819" s="80">
        <v>8140.85</v>
      </c>
      <c r="D1819" s="80">
        <v>106.4</v>
      </c>
      <c r="E1819" s="81">
        <f t="shared" si="144"/>
        <v>9972.5412500000002</v>
      </c>
      <c r="F1819" s="81">
        <v>122.5</v>
      </c>
      <c r="G1819" s="81">
        <f t="shared" si="145"/>
        <v>11019.65808125</v>
      </c>
      <c r="H1819" s="82">
        <v>110.5</v>
      </c>
      <c r="I1819" s="81">
        <f t="shared" si="146"/>
        <v>12176.722179781249</v>
      </c>
      <c r="J1819" s="82">
        <v>110.5</v>
      </c>
      <c r="K1819" s="81">
        <f t="shared" si="147"/>
        <v>13211.743565062654</v>
      </c>
      <c r="L1819" s="82">
        <v>108.5</v>
      </c>
    </row>
    <row r="1820" spans="1:12" ht="18" customHeight="1">
      <c r="A1820" s="79" t="s">
        <v>1166</v>
      </c>
      <c r="B1820" s="74" t="s">
        <v>1532</v>
      </c>
      <c r="C1820" s="80">
        <v>8995.9599999999991</v>
      </c>
      <c r="D1820" s="80">
        <v>110</v>
      </c>
      <c r="E1820" s="81">
        <f t="shared" si="144"/>
        <v>11343.905559999999</v>
      </c>
      <c r="F1820" s="81">
        <v>126.1</v>
      </c>
      <c r="G1820" s="81">
        <f t="shared" si="145"/>
        <v>12444.264399319998</v>
      </c>
      <c r="H1820" s="82">
        <v>109.7</v>
      </c>
      <c r="I1820" s="81">
        <f t="shared" si="146"/>
        <v>13651.35804605404</v>
      </c>
      <c r="J1820" s="82">
        <v>109.7</v>
      </c>
      <c r="K1820" s="81">
        <f t="shared" si="147"/>
        <v>15002.84249261339</v>
      </c>
      <c r="L1820" s="82">
        <v>109.9</v>
      </c>
    </row>
    <row r="1821" spans="1:12" ht="18" customHeight="1">
      <c r="A1821" s="79" t="s">
        <v>1165</v>
      </c>
      <c r="B1821" s="74" t="s">
        <v>1532</v>
      </c>
      <c r="C1821" s="80">
        <v>20</v>
      </c>
      <c r="D1821" s="80">
        <v>0</v>
      </c>
      <c r="E1821" s="81">
        <f t="shared" si="144"/>
        <v>24.9</v>
      </c>
      <c r="F1821" s="81">
        <v>124.5</v>
      </c>
      <c r="G1821" s="81">
        <f t="shared" si="145"/>
        <v>27.116100000000003</v>
      </c>
      <c r="H1821" s="82">
        <v>108.9</v>
      </c>
      <c r="I1821" s="81">
        <f t="shared" si="146"/>
        <v>29.529432900000007</v>
      </c>
      <c r="J1821" s="82">
        <v>108.9</v>
      </c>
      <c r="K1821" s="81">
        <f t="shared" si="147"/>
        <v>32.393787891300008</v>
      </c>
      <c r="L1821" s="82">
        <v>109.7</v>
      </c>
    </row>
    <row r="1822" spans="1:12" ht="18" customHeight="1">
      <c r="A1822" s="79" t="s">
        <v>1223</v>
      </c>
      <c r="B1822" s="74" t="s">
        <v>1532</v>
      </c>
      <c r="C1822" s="80">
        <v>1588.74</v>
      </c>
      <c r="D1822" s="80">
        <v>117.3</v>
      </c>
      <c r="E1822" s="81">
        <f t="shared" si="144"/>
        <v>1958.91642</v>
      </c>
      <c r="F1822" s="81">
        <v>123.3</v>
      </c>
      <c r="G1822" s="81">
        <f t="shared" si="145"/>
        <v>2127.3832321199998</v>
      </c>
      <c r="H1822" s="82">
        <v>108.6</v>
      </c>
      <c r="I1822" s="81">
        <f t="shared" si="146"/>
        <v>2310.3381900823197</v>
      </c>
      <c r="J1822" s="82">
        <v>108.6</v>
      </c>
      <c r="K1822" s="81">
        <f t="shared" si="147"/>
        <v>2515.9582889996464</v>
      </c>
      <c r="L1822" s="82">
        <v>108.9</v>
      </c>
    </row>
    <row r="1823" spans="1:12" ht="29.25" customHeight="1">
      <c r="A1823" s="79" t="s">
        <v>1164</v>
      </c>
      <c r="B1823" s="74" t="s">
        <v>1532</v>
      </c>
      <c r="C1823" s="80">
        <v>6601</v>
      </c>
      <c r="D1823" s="80">
        <v>83.5</v>
      </c>
      <c r="E1823" s="81">
        <f t="shared" si="144"/>
        <v>8297.4570000000003</v>
      </c>
      <c r="F1823" s="81">
        <v>125.7</v>
      </c>
      <c r="G1823" s="81">
        <f t="shared" si="145"/>
        <v>9077.417958</v>
      </c>
      <c r="H1823" s="82">
        <v>109.4</v>
      </c>
      <c r="I1823" s="81">
        <f t="shared" si="146"/>
        <v>9930.6952460520006</v>
      </c>
      <c r="J1823" s="82">
        <v>109.4</v>
      </c>
      <c r="K1823" s="81">
        <f t="shared" si="147"/>
        <v>10784.735037212471</v>
      </c>
      <c r="L1823" s="82">
        <v>108.6</v>
      </c>
    </row>
    <row r="1824" spans="1:12" ht="18" customHeight="1">
      <c r="A1824" s="79" t="s">
        <v>1198</v>
      </c>
      <c r="B1824" s="74" t="s">
        <v>1532</v>
      </c>
      <c r="C1824" s="80">
        <v>653</v>
      </c>
      <c r="D1824" s="80">
        <v>1978.8</v>
      </c>
      <c r="E1824" s="81">
        <f t="shared" si="144"/>
        <v>820.82100000000003</v>
      </c>
      <c r="F1824" s="81">
        <v>125.7</v>
      </c>
      <c r="G1824" s="81">
        <f t="shared" si="145"/>
        <v>891.41160600000001</v>
      </c>
      <c r="H1824" s="82">
        <v>108.6</v>
      </c>
      <c r="I1824" s="81">
        <f t="shared" si="146"/>
        <v>985.00982463000003</v>
      </c>
      <c r="J1824" s="82">
        <v>110.5</v>
      </c>
      <c r="K1824" s="81">
        <f t="shared" si="147"/>
        <v>1072.6756990220701</v>
      </c>
      <c r="L1824" s="82">
        <v>108.9</v>
      </c>
    </row>
    <row r="1825" spans="1:12" ht="18" customHeight="1">
      <c r="A1825" s="73" t="s">
        <v>1883</v>
      </c>
      <c r="B1825" s="74" t="s">
        <v>1532</v>
      </c>
      <c r="C1825" s="75">
        <v>1427.3</v>
      </c>
      <c r="D1825" s="75">
        <v>256.89999999999998</v>
      </c>
      <c r="E1825" s="76">
        <f>SUM(E1826:E1829)</f>
        <v>1766.2145</v>
      </c>
      <c r="F1825" s="76">
        <f>E1825/C1825*100</f>
        <v>123.74514818188189</v>
      </c>
      <c r="G1825" s="76">
        <f>SUM(G1826:G1829)</f>
        <v>1933.5957225000002</v>
      </c>
      <c r="H1825" s="78">
        <f>G1825/E1825*100</f>
        <v>109.47683435392474</v>
      </c>
      <c r="I1825" s="76">
        <f>SUM(I1826:I1829)</f>
        <v>2118.0817014849999</v>
      </c>
      <c r="J1825" s="78">
        <f>I1825/G1825*100</f>
        <v>109.54108332151628</v>
      </c>
      <c r="K1825" s="76">
        <f>SUM(K1826:K1829)</f>
        <v>2320.8372326118651</v>
      </c>
      <c r="L1825" s="78">
        <f>K1825/I1825*100</f>
        <v>109.57260199097665</v>
      </c>
    </row>
    <row r="1826" spans="1:12" ht="18" customHeight="1">
      <c r="A1826" s="79" t="s">
        <v>834</v>
      </c>
      <c r="B1826" s="74" t="s">
        <v>1532</v>
      </c>
      <c r="C1826" s="80">
        <v>670</v>
      </c>
      <c r="D1826" s="80">
        <v>1722.4</v>
      </c>
      <c r="E1826" s="81">
        <f t="shared" si="144"/>
        <v>837.5</v>
      </c>
      <c r="F1826" s="81">
        <v>125</v>
      </c>
      <c r="G1826" s="81">
        <f t="shared" si="145"/>
        <v>921.25</v>
      </c>
      <c r="H1826" s="82">
        <v>110</v>
      </c>
      <c r="I1826" s="81">
        <f t="shared" si="146"/>
        <v>1017.98125</v>
      </c>
      <c r="J1826" s="82">
        <v>110.5</v>
      </c>
      <c r="K1826" s="81">
        <f t="shared" si="147"/>
        <v>1113.6714875</v>
      </c>
      <c r="L1826" s="82">
        <v>109.4</v>
      </c>
    </row>
    <row r="1827" spans="1:12" ht="18" customHeight="1">
      <c r="A1827" s="79" t="s">
        <v>838</v>
      </c>
      <c r="B1827" s="74" t="s">
        <v>1532</v>
      </c>
      <c r="C1827" s="80">
        <v>42</v>
      </c>
      <c r="D1827" s="80">
        <v>23333.3</v>
      </c>
      <c r="E1827" s="81">
        <f t="shared" si="144"/>
        <v>52.332000000000001</v>
      </c>
      <c r="F1827" s="81">
        <v>124.6</v>
      </c>
      <c r="G1827" s="81">
        <f t="shared" si="145"/>
        <v>57.826859999999996</v>
      </c>
      <c r="H1827" s="82">
        <v>110.5</v>
      </c>
      <c r="I1827" s="81">
        <f t="shared" si="146"/>
        <v>63.436065419999998</v>
      </c>
      <c r="J1827" s="82">
        <v>109.7</v>
      </c>
      <c r="K1827" s="81">
        <f t="shared" si="147"/>
        <v>69.779671962000009</v>
      </c>
      <c r="L1827" s="82">
        <v>110</v>
      </c>
    </row>
    <row r="1828" spans="1:12" ht="18" customHeight="1">
      <c r="A1828" s="79" t="s">
        <v>839</v>
      </c>
      <c r="B1828" s="74" t="s">
        <v>1532</v>
      </c>
      <c r="C1828" s="80">
        <v>14</v>
      </c>
      <c r="D1828" s="80">
        <v>205.6</v>
      </c>
      <c r="E1828" s="81">
        <f t="shared" si="144"/>
        <v>17.29</v>
      </c>
      <c r="F1828" s="81">
        <v>123.5</v>
      </c>
      <c r="G1828" s="81">
        <f t="shared" si="145"/>
        <v>18.967130000000001</v>
      </c>
      <c r="H1828" s="82">
        <v>109.7</v>
      </c>
      <c r="I1828" s="81">
        <f t="shared" si="146"/>
        <v>20.655204570000002</v>
      </c>
      <c r="J1828" s="82">
        <v>108.9</v>
      </c>
      <c r="K1828" s="81">
        <f t="shared" si="147"/>
        <v>22.824001049850004</v>
      </c>
      <c r="L1828" s="82">
        <v>110.5</v>
      </c>
    </row>
    <row r="1829" spans="1:12" ht="18" customHeight="1">
      <c r="A1829" s="79" t="s">
        <v>841</v>
      </c>
      <c r="B1829" s="74" t="s">
        <v>1532</v>
      </c>
      <c r="C1829" s="80">
        <v>701.3</v>
      </c>
      <c r="D1829" s="80">
        <v>0</v>
      </c>
      <c r="E1829" s="81">
        <f t="shared" si="144"/>
        <v>859.09249999999997</v>
      </c>
      <c r="F1829" s="81">
        <v>122.5</v>
      </c>
      <c r="G1829" s="81">
        <f t="shared" si="145"/>
        <v>935.55173250000007</v>
      </c>
      <c r="H1829" s="82">
        <v>108.9</v>
      </c>
      <c r="I1829" s="81">
        <f t="shared" si="146"/>
        <v>1016.0091814950001</v>
      </c>
      <c r="J1829" s="82">
        <v>108.6</v>
      </c>
      <c r="K1829" s="81">
        <f t="shared" si="147"/>
        <v>1114.5620721000153</v>
      </c>
      <c r="L1829" s="82">
        <v>109.7</v>
      </c>
    </row>
    <row r="1830" spans="1:12" ht="43.5" customHeight="1">
      <c r="A1830" s="73" t="s">
        <v>1884</v>
      </c>
      <c r="B1830" s="74" t="s">
        <v>1532</v>
      </c>
      <c r="C1830" s="75">
        <v>825.14</v>
      </c>
      <c r="D1830" s="75">
        <v>111</v>
      </c>
      <c r="E1830" s="76">
        <f>SUM(E1831:E1836)</f>
        <v>1030.9439</v>
      </c>
      <c r="F1830" s="76">
        <f>E1830/C1830*100</f>
        <v>124.94169474271033</v>
      </c>
      <c r="G1830" s="76">
        <f>SUM(G1831:G1836)</f>
        <v>1128.2252252500002</v>
      </c>
      <c r="H1830" s="78">
        <f>G1830/E1830*100</f>
        <v>109.43614150585694</v>
      </c>
      <c r="I1830" s="76">
        <f>SUM(I1831:I1836)</f>
        <v>1234.7185036005501</v>
      </c>
      <c r="J1830" s="78">
        <f>I1830/G1830*100</f>
        <v>109.43900880490882</v>
      </c>
      <c r="K1830" s="76">
        <f>SUM(K1831:K1836)</f>
        <v>1350.8738991059413</v>
      </c>
      <c r="L1830" s="78">
        <f>K1830/I1830*100</f>
        <v>109.40743944200007</v>
      </c>
    </row>
    <row r="1831" spans="1:12" ht="30" customHeight="1">
      <c r="A1831" s="79" t="s">
        <v>860</v>
      </c>
      <c r="B1831" s="74" t="s">
        <v>1532</v>
      </c>
      <c r="C1831" s="80">
        <v>54</v>
      </c>
      <c r="D1831" s="80">
        <v>76.099999999999994</v>
      </c>
      <c r="E1831" s="81">
        <f t="shared" si="144"/>
        <v>66.150000000000006</v>
      </c>
      <c r="F1831" s="81">
        <v>122.5</v>
      </c>
      <c r="G1831" s="81">
        <f t="shared" si="145"/>
        <v>73.09575000000001</v>
      </c>
      <c r="H1831" s="82">
        <v>110.5</v>
      </c>
      <c r="I1831" s="81">
        <f t="shared" si="146"/>
        <v>80.770803750000013</v>
      </c>
      <c r="J1831" s="82">
        <v>110.5</v>
      </c>
      <c r="K1831" s="81">
        <f t="shared" si="147"/>
        <v>87.636322068750019</v>
      </c>
      <c r="L1831" s="82">
        <v>108.5</v>
      </c>
    </row>
    <row r="1832" spans="1:12" ht="18" customHeight="1">
      <c r="A1832" s="79" t="s">
        <v>1084</v>
      </c>
      <c r="B1832" s="74" t="s">
        <v>1532</v>
      </c>
      <c r="C1832" s="80">
        <v>286.60000000000002</v>
      </c>
      <c r="D1832" s="80">
        <v>92</v>
      </c>
      <c r="E1832" s="81">
        <f t="shared" si="144"/>
        <v>361.40260000000001</v>
      </c>
      <c r="F1832" s="81">
        <v>126.1</v>
      </c>
      <c r="G1832" s="81">
        <f t="shared" si="145"/>
        <v>396.45865220000002</v>
      </c>
      <c r="H1832" s="82">
        <v>109.7</v>
      </c>
      <c r="I1832" s="81">
        <f t="shared" si="146"/>
        <v>434.9151414634</v>
      </c>
      <c r="J1832" s="82">
        <v>109.7</v>
      </c>
      <c r="K1832" s="81">
        <f t="shared" si="147"/>
        <v>477.97174046827661</v>
      </c>
      <c r="L1832" s="82">
        <v>109.9</v>
      </c>
    </row>
    <row r="1833" spans="1:12" ht="30" customHeight="1">
      <c r="A1833" s="79" t="s">
        <v>1271</v>
      </c>
      <c r="B1833" s="74" t="s">
        <v>1532</v>
      </c>
      <c r="C1833" s="80">
        <v>143.79</v>
      </c>
      <c r="D1833" s="80">
        <v>101.5</v>
      </c>
      <c r="E1833" s="81">
        <f t="shared" si="144"/>
        <v>179.01855</v>
      </c>
      <c r="F1833" s="81">
        <v>124.5</v>
      </c>
      <c r="G1833" s="81">
        <f t="shared" si="145"/>
        <v>194.95120095000001</v>
      </c>
      <c r="H1833" s="82">
        <v>108.9</v>
      </c>
      <c r="I1833" s="81">
        <f t="shared" si="146"/>
        <v>212.30185783455002</v>
      </c>
      <c r="J1833" s="82">
        <v>108.9</v>
      </c>
      <c r="K1833" s="81">
        <f t="shared" si="147"/>
        <v>232.89513804450135</v>
      </c>
      <c r="L1833" s="82">
        <v>109.7</v>
      </c>
    </row>
    <row r="1834" spans="1:12" ht="18" customHeight="1">
      <c r="A1834" s="79" t="s">
        <v>1214</v>
      </c>
      <c r="B1834" s="74" t="s">
        <v>1532</v>
      </c>
      <c r="C1834" s="80">
        <v>144.94999999999999</v>
      </c>
      <c r="D1834" s="80">
        <v>177.5</v>
      </c>
      <c r="E1834" s="81">
        <f t="shared" si="144"/>
        <v>178.72334999999998</v>
      </c>
      <c r="F1834" s="81">
        <v>123.3</v>
      </c>
      <c r="G1834" s="81">
        <f t="shared" si="145"/>
        <v>194.09355809999997</v>
      </c>
      <c r="H1834" s="82">
        <v>108.6</v>
      </c>
      <c r="I1834" s="81">
        <f t="shared" si="146"/>
        <v>210.78560409659997</v>
      </c>
      <c r="J1834" s="82">
        <v>108.6</v>
      </c>
      <c r="K1834" s="81">
        <f t="shared" si="147"/>
        <v>229.54552286119738</v>
      </c>
      <c r="L1834" s="82">
        <v>108.9</v>
      </c>
    </row>
    <row r="1835" spans="1:12" ht="18" customHeight="1">
      <c r="A1835" s="79" t="s">
        <v>1262</v>
      </c>
      <c r="B1835" s="74" t="s">
        <v>1532</v>
      </c>
      <c r="C1835" s="80">
        <v>78</v>
      </c>
      <c r="D1835" s="80">
        <v>140.5</v>
      </c>
      <c r="E1835" s="81">
        <f t="shared" si="144"/>
        <v>98.046000000000006</v>
      </c>
      <c r="F1835" s="81">
        <v>125.7</v>
      </c>
      <c r="G1835" s="81">
        <f t="shared" si="145"/>
        <v>107.26232400000001</v>
      </c>
      <c r="H1835" s="82">
        <v>109.4</v>
      </c>
      <c r="I1835" s="81">
        <f t="shared" si="146"/>
        <v>117.34498245600001</v>
      </c>
      <c r="J1835" s="82">
        <v>109.4</v>
      </c>
      <c r="K1835" s="81">
        <f t="shared" si="147"/>
        <v>127.43665094721601</v>
      </c>
      <c r="L1835" s="82">
        <v>108.6</v>
      </c>
    </row>
    <row r="1836" spans="1:12" ht="30" customHeight="1">
      <c r="A1836" s="79" t="s">
        <v>1267</v>
      </c>
      <c r="B1836" s="74" t="s">
        <v>1532</v>
      </c>
      <c r="C1836" s="80">
        <v>117.8</v>
      </c>
      <c r="D1836" s="80">
        <v>144.4</v>
      </c>
      <c r="E1836" s="81">
        <f t="shared" si="144"/>
        <v>147.60339999999999</v>
      </c>
      <c r="F1836" s="81">
        <v>125.3</v>
      </c>
      <c r="G1836" s="81">
        <f t="shared" si="145"/>
        <v>162.36374000000001</v>
      </c>
      <c r="H1836" s="82">
        <v>110</v>
      </c>
      <c r="I1836" s="81">
        <f t="shared" si="146"/>
        <v>178.60011399999999</v>
      </c>
      <c r="J1836" s="82">
        <v>110</v>
      </c>
      <c r="K1836" s="81">
        <f t="shared" si="147"/>
        <v>195.38852471600001</v>
      </c>
      <c r="L1836" s="82">
        <v>109.4</v>
      </c>
    </row>
    <row r="1837" spans="1:12" ht="18" customHeight="1">
      <c r="A1837" s="73" t="s">
        <v>1885</v>
      </c>
      <c r="B1837" s="74" t="s">
        <v>1886</v>
      </c>
      <c r="C1837" s="75">
        <v>52774</v>
      </c>
      <c r="D1837" s="75">
        <v>0</v>
      </c>
      <c r="E1837" s="76">
        <v>66125.822</v>
      </c>
      <c r="F1837" s="76">
        <v>125.3</v>
      </c>
      <c r="G1837" s="76">
        <v>72341.649268000008</v>
      </c>
      <c r="H1837" s="78">
        <v>109.4</v>
      </c>
      <c r="I1837" s="76">
        <v>79575.814194800012</v>
      </c>
      <c r="J1837" s="78">
        <v>110</v>
      </c>
      <c r="K1837" s="76">
        <v>86419.334215552808</v>
      </c>
      <c r="L1837" s="78">
        <v>108.6</v>
      </c>
    </row>
    <row r="1838" spans="1:12" ht="30" customHeight="1">
      <c r="A1838" s="79" t="s">
        <v>1305</v>
      </c>
      <c r="B1838" s="74" t="s">
        <v>1886</v>
      </c>
      <c r="C1838" s="80">
        <v>52774</v>
      </c>
      <c r="D1838" s="80">
        <v>0</v>
      </c>
      <c r="E1838" s="81">
        <f t="shared" si="144"/>
        <v>66125.822</v>
      </c>
      <c r="F1838" s="81">
        <v>125.3</v>
      </c>
      <c r="G1838" s="81">
        <f t="shared" si="145"/>
        <v>72341.649268000008</v>
      </c>
      <c r="H1838" s="82">
        <v>109.4</v>
      </c>
      <c r="I1838" s="81">
        <f t="shared" si="146"/>
        <v>79575.814194800012</v>
      </c>
      <c r="J1838" s="82">
        <v>110</v>
      </c>
      <c r="K1838" s="81">
        <f t="shared" si="147"/>
        <v>86419.334215552808</v>
      </c>
      <c r="L1838" s="82">
        <v>108.6</v>
      </c>
    </row>
    <row r="1839" spans="1:12" ht="43.5" customHeight="1">
      <c r="A1839" s="73" t="s">
        <v>1721</v>
      </c>
      <c r="B1839" s="74" t="s">
        <v>1722</v>
      </c>
      <c r="C1839" s="75">
        <v>5307.43</v>
      </c>
      <c r="D1839" s="75">
        <v>158.5</v>
      </c>
      <c r="E1839" s="76">
        <f>SUM(E1840:E1841)</f>
        <v>6597.9597300000005</v>
      </c>
      <c r="F1839" s="76">
        <f>E1839/C1839*100</f>
        <v>124.3155299269138</v>
      </c>
      <c r="G1839" s="76">
        <f>SUM(G1840:G1841)</f>
        <v>7277.1847076499998</v>
      </c>
      <c r="H1839" s="78">
        <f>G1839/E1839*100</f>
        <v>110.2944698883453</v>
      </c>
      <c r="I1839" s="76">
        <f>SUM(I1840:I1841)</f>
        <v>7968.1954332740506</v>
      </c>
      <c r="J1839" s="78">
        <f>I1839/G1839*100</f>
        <v>109.49557766340105</v>
      </c>
      <c r="K1839" s="76">
        <f>SUM(K1840:K1841)</f>
        <v>8775.1400841130817</v>
      </c>
      <c r="L1839" s="78">
        <f>K1839/I1839*100</f>
        <v>110.12706901576918</v>
      </c>
    </row>
    <row r="1840" spans="1:12" ht="30" customHeight="1">
      <c r="A1840" s="79" t="s">
        <v>865</v>
      </c>
      <c r="B1840" s="74" t="s">
        <v>1722</v>
      </c>
      <c r="C1840" s="80">
        <v>3934.88</v>
      </c>
      <c r="D1840" s="80">
        <v>120.7</v>
      </c>
      <c r="E1840" s="81">
        <f t="shared" si="144"/>
        <v>4902.8604800000003</v>
      </c>
      <c r="F1840" s="81">
        <v>124.6</v>
      </c>
      <c r="G1840" s="81">
        <f t="shared" si="145"/>
        <v>5417.6608304000001</v>
      </c>
      <c r="H1840" s="82">
        <v>110.5</v>
      </c>
      <c r="I1840" s="81">
        <f t="shared" si="146"/>
        <v>5943.1739309488003</v>
      </c>
      <c r="J1840" s="82">
        <v>109.7</v>
      </c>
      <c r="K1840" s="81">
        <f t="shared" si="147"/>
        <v>6537.4913240436799</v>
      </c>
      <c r="L1840" s="82">
        <v>110</v>
      </c>
    </row>
    <row r="1841" spans="1:12" ht="18" customHeight="1">
      <c r="A1841" s="79" t="s">
        <v>858</v>
      </c>
      <c r="B1841" s="74" t="s">
        <v>1722</v>
      </c>
      <c r="C1841" s="80">
        <v>1372.55</v>
      </c>
      <c r="D1841" s="80">
        <v>0</v>
      </c>
      <c r="E1841" s="81">
        <f t="shared" si="144"/>
        <v>1695.09925</v>
      </c>
      <c r="F1841" s="81">
        <v>123.5</v>
      </c>
      <c r="G1841" s="81">
        <f t="shared" si="145"/>
        <v>1859.5238772500002</v>
      </c>
      <c r="H1841" s="82">
        <v>109.7</v>
      </c>
      <c r="I1841" s="81">
        <f t="shared" si="146"/>
        <v>2025.0215023252501</v>
      </c>
      <c r="J1841" s="82">
        <v>108.9</v>
      </c>
      <c r="K1841" s="81">
        <f t="shared" si="147"/>
        <v>2237.6487600694013</v>
      </c>
      <c r="L1841" s="82">
        <v>110.5</v>
      </c>
    </row>
    <row r="1842" spans="1:12" ht="18" customHeight="1">
      <c r="A1842" s="73" t="s">
        <v>1887</v>
      </c>
      <c r="B1842" s="74" t="s">
        <v>1722</v>
      </c>
      <c r="C1842" s="75">
        <v>76.95</v>
      </c>
      <c r="D1842" s="75">
        <v>72.3</v>
      </c>
      <c r="E1842" s="76">
        <f>SUM(E1843:E1844)</f>
        <v>96.103499999999997</v>
      </c>
      <c r="F1842" s="76">
        <f>E1842/C1842*100</f>
        <v>124.89083820662768</v>
      </c>
      <c r="G1842" s="76">
        <f>SUM(G1843:G1844)</f>
        <v>104.57772900000001</v>
      </c>
      <c r="H1842" s="78">
        <f>G1842/E1842*100</f>
        <v>108.81781516802198</v>
      </c>
      <c r="I1842" s="76">
        <f>SUM(I1843:I1844)</f>
        <v>115.32938571299999</v>
      </c>
      <c r="J1842" s="78">
        <f>I1842/G1842*100</f>
        <v>110.28101950177174</v>
      </c>
      <c r="K1842" s="76">
        <f>SUM(K1843:K1844)</f>
        <v>125.49893118502199</v>
      </c>
      <c r="L1842" s="78">
        <f>K1842/I1842*100</f>
        <v>108.81782679162895</v>
      </c>
    </row>
    <row r="1843" spans="1:12" ht="18" customHeight="1">
      <c r="A1843" s="79" t="s">
        <v>511</v>
      </c>
      <c r="B1843" s="74" t="s">
        <v>1722</v>
      </c>
      <c r="C1843" s="80">
        <v>55.95</v>
      </c>
      <c r="D1843" s="80">
        <v>85.9</v>
      </c>
      <c r="E1843" s="81">
        <f t="shared" si="144"/>
        <v>69.9375</v>
      </c>
      <c r="F1843" s="81">
        <v>125</v>
      </c>
      <c r="G1843" s="81">
        <f t="shared" si="145"/>
        <v>75.952124999999995</v>
      </c>
      <c r="H1843" s="82">
        <v>108.6</v>
      </c>
      <c r="I1843" s="81">
        <f t="shared" si="146"/>
        <v>83.927098124999986</v>
      </c>
      <c r="J1843" s="82">
        <v>110.5</v>
      </c>
      <c r="K1843" s="81">
        <f t="shared" si="147"/>
        <v>91.144828563749982</v>
      </c>
      <c r="L1843" s="82">
        <v>108.6</v>
      </c>
    </row>
    <row r="1844" spans="1:12" ht="18" customHeight="1">
      <c r="A1844" s="79" t="s">
        <v>518</v>
      </c>
      <c r="B1844" s="74" t="s">
        <v>1722</v>
      </c>
      <c r="C1844" s="80">
        <v>21</v>
      </c>
      <c r="D1844" s="80">
        <v>50.7</v>
      </c>
      <c r="E1844" s="81">
        <f t="shared" si="144"/>
        <v>26.166</v>
      </c>
      <c r="F1844" s="81">
        <v>124.6</v>
      </c>
      <c r="G1844" s="81">
        <f t="shared" si="145"/>
        <v>28.625604000000003</v>
      </c>
      <c r="H1844" s="82">
        <v>109.4</v>
      </c>
      <c r="I1844" s="81">
        <f t="shared" si="146"/>
        <v>31.402287588000004</v>
      </c>
      <c r="J1844" s="82">
        <v>109.7</v>
      </c>
      <c r="K1844" s="81">
        <f t="shared" si="147"/>
        <v>34.354102621272006</v>
      </c>
      <c r="L1844" s="82">
        <v>109.4</v>
      </c>
    </row>
    <row r="1845" spans="1:12" ht="30" customHeight="1">
      <c r="A1845" s="73" t="s">
        <v>1888</v>
      </c>
      <c r="B1845" s="74" t="s">
        <v>1722</v>
      </c>
      <c r="C1845" s="75">
        <v>662</v>
      </c>
      <c r="D1845" s="75">
        <v>0</v>
      </c>
      <c r="E1845" s="76">
        <v>824.19</v>
      </c>
      <c r="F1845" s="76">
        <v>124.5</v>
      </c>
      <c r="G1845" s="76">
        <v>897.54291000000012</v>
      </c>
      <c r="H1845" s="78">
        <v>108.9</v>
      </c>
      <c r="I1845" s="76">
        <v>977.42422899000007</v>
      </c>
      <c r="J1845" s="78">
        <v>108.9</v>
      </c>
      <c r="K1845" s="76">
        <v>1072.2343792020301</v>
      </c>
      <c r="L1845" s="78">
        <v>109.7</v>
      </c>
    </row>
    <row r="1846" spans="1:12" ht="30" customHeight="1">
      <c r="A1846" s="79" t="s">
        <v>91</v>
      </c>
      <c r="B1846" s="74" t="s">
        <v>1722</v>
      </c>
      <c r="C1846" s="80">
        <v>662</v>
      </c>
      <c r="D1846" s="80">
        <v>0</v>
      </c>
      <c r="E1846" s="81">
        <f t="shared" si="144"/>
        <v>824.19</v>
      </c>
      <c r="F1846" s="81">
        <v>124.5</v>
      </c>
      <c r="G1846" s="81">
        <f t="shared" si="145"/>
        <v>897.54291000000012</v>
      </c>
      <c r="H1846" s="82">
        <v>108.9</v>
      </c>
      <c r="I1846" s="81">
        <f t="shared" si="146"/>
        <v>977.42422899000007</v>
      </c>
      <c r="J1846" s="82">
        <v>108.9</v>
      </c>
      <c r="K1846" s="81">
        <f t="shared" si="147"/>
        <v>1072.2343792020301</v>
      </c>
      <c r="L1846" s="82">
        <v>109.7</v>
      </c>
    </row>
    <row r="1847" spans="1:12" ht="43.5" customHeight="1">
      <c r="A1847" s="73" t="s">
        <v>1889</v>
      </c>
      <c r="B1847" s="74" t="s">
        <v>1722</v>
      </c>
      <c r="C1847" s="75">
        <v>599.30000000000007</v>
      </c>
      <c r="D1847" s="75">
        <v>70.900000000000006</v>
      </c>
      <c r="E1847" s="76">
        <f>SUM(E1848:E1849)</f>
        <v>753.28530000000001</v>
      </c>
      <c r="F1847" s="76">
        <f>E1847/C1847*100</f>
        <v>125.69419322542966</v>
      </c>
      <c r="G1847" s="76">
        <f>SUM(G1848:G1849)</f>
        <v>824.09411819999991</v>
      </c>
      <c r="H1847" s="78">
        <f>G1847/E1847*100</f>
        <v>109.39999999999999</v>
      </c>
      <c r="I1847" s="76">
        <f>SUM(I1848:I1849)</f>
        <v>901.6305201312</v>
      </c>
      <c r="J1847" s="78">
        <f>I1847/G1847*100</f>
        <v>109.40868284566288</v>
      </c>
      <c r="K1847" s="76">
        <f>SUM(K1848:K1849)</f>
        <v>979.17074486248305</v>
      </c>
      <c r="L1847" s="78">
        <f>K1847/I1847*100</f>
        <v>108.59999999999998</v>
      </c>
    </row>
    <row r="1848" spans="1:12" ht="30" customHeight="1">
      <c r="A1848" s="79" t="s">
        <v>852</v>
      </c>
      <c r="B1848" s="74" t="s">
        <v>1722</v>
      </c>
      <c r="C1848" s="80">
        <v>590.6</v>
      </c>
      <c r="D1848" s="80">
        <v>70.8</v>
      </c>
      <c r="E1848" s="81">
        <f t="shared" si="144"/>
        <v>742.38419999999996</v>
      </c>
      <c r="F1848" s="81">
        <v>125.7</v>
      </c>
      <c r="G1848" s="81">
        <f t="shared" si="145"/>
        <v>812.16831479999996</v>
      </c>
      <c r="H1848" s="82">
        <v>109.4</v>
      </c>
      <c r="I1848" s="81">
        <f t="shared" si="146"/>
        <v>888.51213639119999</v>
      </c>
      <c r="J1848" s="82">
        <v>109.4</v>
      </c>
      <c r="K1848" s="81">
        <f t="shared" si="147"/>
        <v>964.92418012084306</v>
      </c>
      <c r="L1848" s="82">
        <v>108.6</v>
      </c>
    </row>
    <row r="1849" spans="1:12" ht="18" customHeight="1">
      <c r="A1849" s="79" t="s">
        <v>853</v>
      </c>
      <c r="B1849" s="74" t="s">
        <v>1722</v>
      </c>
      <c r="C1849" s="80">
        <v>8.6999999999999993</v>
      </c>
      <c r="D1849" s="80">
        <v>111.3</v>
      </c>
      <c r="E1849" s="81">
        <f t="shared" si="144"/>
        <v>10.9011</v>
      </c>
      <c r="F1849" s="81">
        <v>125.3</v>
      </c>
      <c r="G1849" s="81">
        <f t="shared" si="145"/>
        <v>11.925803399999999</v>
      </c>
      <c r="H1849" s="82">
        <v>109.4</v>
      </c>
      <c r="I1849" s="81">
        <f t="shared" si="146"/>
        <v>13.118383739999999</v>
      </c>
      <c r="J1849" s="82">
        <v>110</v>
      </c>
      <c r="K1849" s="81">
        <f t="shared" si="147"/>
        <v>14.246564741639997</v>
      </c>
      <c r="L1849" s="82">
        <v>108.6</v>
      </c>
    </row>
    <row r="1850" spans="1:12" ht="18" customHeight="1">
      <c r="A1850" s="73" t="s">
        <v>1890</v>
      </c>
      <c r="B1850" s="74" t="s">
        <v>1722</v>
      </c>
      <c r="C1850" s="75">
        <v>670.92</v>
      </c>
      <c r="D1850" s="75">
        <v>143.19999999999999</v>
      </c>
      <c r="E1850" s="76">
        <v>835.96632</v>
      </c>
      <c r="F1850" s="76">
        <v>124.6</v>
      </c>
      <c r="G1850" s="76">
        <v>923.74278359999994</v>
      </c>
      <c r="H1850" s="78">
        <v>110.5</v>
      </c>
      <c r="I1850" s="76">
        <v>1013.3458336091999</v>
      </c>
      <c r="J1850" s="78">
        <v>109.7</v>
      </c>
      <c r="K1850" s="76">
        <v>1114.6804169701199</v>
      </c>
      <c r="L1850" s="78">
        <v>110</v>
      </c>
    </row>
    <row r="1851" spans="1:12" ht="30" customHeight="1">
      <c r="A1851" s="79" t="s">
        <v>852</v>
      </c>
      <c r="B1851" s="74" t="s">
        <v>1722</v>
      </c>
      <c r="C1851" s="80">
        <v>670.92</v>
      </c>
      <c r="D1851" s="80">
        <v>143.19999999999999</v>
      </c>
      <c r="E1851" s="81">
        <f t="shared" si="144"/>
        <v>835.96632</v>
      </c>
      <c r="F1851" s="81">
        <v>124.6</v>
      </c>
      <c r="G1851" s="81">
        <f t="shared" si="145"/>
        <v>923.74278359999994</v>
      </c>
      <c r="H1851" s="82">
        <v>110.5</v>
      </c>
      <c r="I1851" s="81">
        <f t="shared" si="146"/>
        <v>1013.3458336091999</v>
      </c>
      <c r="J1851" s="82">
        <v>109.7</v>
      </c>
      <c r="K1851" s="81">
        <f t="shared" si="147"/>
        <v>1114.6804169701199</v>
      </c>
      <c r="L1851" s="82">
        <v>110</v>
      </c>
    </row>
    <row r="1852" spans="1:12" ht="18" customHeight="1">
      <c r="A1852" s="73" t="s">
        <v>1891</v>
      </c>
      <c r="B1852" s="74" t="s">
        <v>1722</v>
      </c>
      <c r="C1852" s="75">
        <v>568.47</v>
      </c>
      <c r="D1852" s="75">
        <v>73.400000000000006</v>
      </c>
      <c r="E1852" s="76">
        <v>696.37574999999993</v>
      </c>
      <c r="F1852" s="76">
        <v>122.5</v>
      </c>
      <c r="G1852" s="76">
        <v>758.35319174999995</v>
      </c>
      <c r="H1852" s="78">
        <v>108.9</v>
      </c>
      <c r="I1852" s="76">
        <v>823.57156624049992</v>
      </c>
      <c r="J1852" s="78">
        <v>108.6</v>
      </c>
      <c r="K1852" s="76">
        <v>903.45800816582846</v>
      </c>
      <c r="L1852" s="78">
        <v>109.7</v>
      </c>
    </row>
    <row r="1853" spans="1:12" ht="29.25" customHeight="1">
      <c r="A1853" s="79" t="s">
        <v>852</v>
      </c>
      <c r="B1853" s="74" t="s">
        <v>1722</v>
      </c>
      <c r="C1853" s="80">
        <v>568.47</v>
      </c>
      <c r="D1853" s="80">
        <v>73.400000000000006</v>
      </c>
      <c r="E1853" s="81">
        <f t="shared" si="144"/>
        <v>696.37574999999993</v>
      </c>
      <c r="F1853" s="81">
        <v>122.5</v>
      </c>
      <c r="G1853" s="81">
        <f t="shared" si="145"/>
        <v>758.35319174999995</v>
      </c>
      <c r="H1853" s="82">
        <v>108.9</v>
      </c>
      <c r="I1853" s="81">
        <f t="shared" si="146"/>
        <v>823.57156624049992</v>
      </c>
      <c r="J1853" s="82">
        <v>108.6</v>
      </c>
      <c r="K1853" s="81">
        <f t="shared" si="147"/>
        <v>903.45800816582846</v>
      </c>
      <c r="L1853" s="82">
        <v>109.7</v>
      </c>
    </row>
    <row r="1854" spans="1:12" ht="18" customHeight="1">
      <c r="A1854" s="73" t="s">
        <v>1723</v>
      </c>
      <c r="B1854" s="74" t="s">
        <v>1623</v>
      </c>
      <c r="C1854" s="75">
        <v>172694</v>
      </c>
      <c r="D1854" s="75">
        <v>1367.8</v>
      </c>
      <c r="E1854" s="76">
        <f>SUM(E1855:E1857)</f>
        <v>215250.875</v>
      </c>
      <c r="F1854" s="76">
        <f>E1854/C1854*100</f>
        <v>124.64293779749151</v>
      </c>
      <c r="G1854" s="76">
        <f>SUM(G1855:G1857)</f>
        <v>235261.41100000002</v>
      </c>
      <c r="H1854" s="78">
        <f>G1854/E1854*100</f>
        <v>109.29637847000623</v>
      </c>
      <c r="I1854" s="76">
        <f>SUM(I1855:I1857)</f>
        <v>258346.72626949998</v>
      </c>
      <c r="J1854" s="78">
        <f>I1854/G1854*100</f>
        <v>109.81262297602217</v>
      </c>
      <c r="K1854" s="76">
        <f>SUM(K1855:K1857)</f>
        <v>282318.96436813299</v>
      </c>
      <c r="L1854" s="78">
        <f>K1854/I1854*100</f>
        <v>109.27909497627071</v>
      </c>
    </row>
    <row r="1855" spans="1:12" ht="30" customHeight="1">
      <c r="A1855" s="79" t="s">
        <v>873</v>
      </c>
      <c r="B1855" s="74" t="s">
        <v>1623</v>
      </c>
      <c r="C1855" s="80">
        <v>23694</v>
      </c>
      <c r="D1855" s="80">
        <v>197</v>
      </c>
      <c r="E1855" s="81">
        <f t="shared" si="144"/>
        <v>29617.5</v>
      </c>
      <c r="F1855" s="81">
        <v>125</v>
      </c>
      <c r="G1855" s="81">
        <f t="shared" si="145"/>
        <v>32164.605</v>
      </c>
      <c r="H1855" s="82">
        <v>108.6</v>
      </c>
      <c r="I1855" s="81">
        <f t="shared" si="146"/>
        <v>35541.888525000002</v>
      </c>
      <c r="J1855" s="82">
        <v>110.5</v>
      </c>
      <c r="K1855" s="81">
        <f t="shared" si="147"/>
        <v>38598.490938149997</v>
      </c>
      <c r="L1855" s="82">
        <v>108.6</v>
      </c>
    </row>
    <row r="1856" spans="1:12" ht="30" customHeight="1">
      <c r="A1856" s="79" t="s">
        <v>852</v>
      </c>
      <c r="B1856" s="74" t="s">
        <v>1623</v>
      </c>
      <c r="C1856" s="80">
        <v>147125</v>
      </c>
      <c r="D1856" s="80">
        <v>0</v>
      </c>
      <c r="E1856" s="81">
        <f t="shared" si="144"/>
        <v>183317.75</v>
      </c>
      <c r="F1856" s="81">
        <v>124.6</v>
      </c>
      <c r="G1856" s="81">
        <f t="shared" si="145"/>
        <v>200549.61850000001</v>
      </c>
      <c r="H1856" s="82">
        <v>109.4</v>
      </c>
      <c r="I1856" s="81">
        <f t="shared" si="146"/>
        <v>220002.93149449999</v>
      </c>
      <c r="J1856" s="82">
        <v>109.7</v>
      </c>
      <c r="K1856" s="81">
        <f t="shared" si="147"/>
        <v>240683.20705498301</v>
      </c>
      <c r="L1856" s="82">
        <v>109.4</v>
      </c>
    </row>
    <row r="1857" spans="1:12" ht="18" customHeight="1">
      <c r="A1857" s="79" t="s">
        <v>871</v>
      </c>
      <c r="B1857" s="74" t="s">
        <v>1623</v>
      </c>
      <c r="C1857" s="80">
        <v>1875</v>
      </c>
      <c r="D1857" s="80">
        <v>312.5</v>
      </c>
      <c r="E1857" s="81">
        <f t="shared" si="144"/>
        <v>2315.625</v>
      </c>
      <c r="F1857" s="81">
        <v>123.5</v>
      </c>
      <c r="G1857" s="81">
        <f t="shared" si="145"/>
        <v>2547.1875</v>
      </c>
      <c r="H1857" s="82">
        <v>110</v>
      </c>
      <c r="I1857" s="81">
        <f t="shared" si="146"/>
        <v>2801.90625</v>
      </c>
      <c r="J1857" s="82">
        <v>110</v>
      </c>
      <c r="K1857" s="81">
        <f t="shared" si="147"/>
        <v>3037.2663750000002</v>
      </c>
      <c r="L1857" s="82">
        <v>108.4</v>
      </c>
    </row>
    <row r="1858" spans="1:12" ht="18" customHeight="1">
      <c r="A1858" s="73" t="s">
        <v>1892</v>
      </c>
      <c r="B1858" s="74" t="s">
        <v>1532</v>
      </c>
      <c r="C1858" s="75">
        <v>2864.12</v>
      </c>
      <c r="D1858" s="75">
        <v>278.3</v>
      </c>
      <c r="E1858" s="76">
        <f>SUM(E1859:E1864)</f>
        <v>3578.1939600000001</v>
      </c>
      <c r="F1858" s="76">
        <f>E1858/C1858*100</f>
        <v>124.93170537547311</v>
      </c>
      <c r="G1858" s="76">
        <f>SUM(G1859:G1864)</f>
        <v>3905.7028154400004</v>
      </c>
      <c r="H1858" s="78">
        <f>G1858/E1858*100</f>
        <v>109.1529095152796</v>
      </c>
      <c r="I1858" s="76">
        <f>SUM(I1859:I1864)</f>
        <v>4263.8702229599994</v>
      </c>
      <c r="J1858" s="78">
        <f>I1858/G1858*100</f>
        <v>109.17037021106914</v>
      </c>
      <c r="K1858" s="76">
        <f>SUM(K1859:K1864)</f>
        <v>4635.7497878577778</v>
      </c>
      <c r="L1858" s="78">
        <f>K1858/I1858*100</f>
        <v>108.72164361136718</v>
      </c>
    </row>
    <row r="1859" spans="1:12" ht="30" customHeight="1">
      <c r="A1859" s="79" t="s">
        <v>863</v>
      </c>
      <c r="B1859" s="74" t="s">
        <v>1532</v>
      </c>
      <c r="C1859" s="80">
        <v>34</v>
      </c>
      <c r="D1859" s="80">
        <v>78.900000000000006</v>
      </c>
      <c r="E1859" s="81">
        <f t="shared" si="144"/>
        <v>42.33</v>
      </c>
      <c r="F1859" s="81">
        <v>124.5</v>
      </c>
      <c r="G1859" s="81">
        <f t="shared" si="145"/>
        <v>46.097369999999998</v>
      </c>
      <c r="H1859" s="82">
        <v>108.9</v>
      </c>
      <c r="I1859" s="81">
        <f t="shared" si="146"/>
        <v>50.200035930000006</v>
      </c>
      <c r="J1859" s="82">
        <v>108.9</v>
      </c>
      <c r="K1859" s="81">
        <f t="shared" si="147"/>
        <v>55.069439415210006</v>
      </c>
      <c r="L1859" s="82">
        <v>109.7</v>
      </c>
    </row>
    <row r="1860" spans="1:12" ht="30" customHeight="1">
      <c r="A1860" s="79" t="s">
        <v>865</v>
      </c>
      <c r="B1860" s="74" t="s">
        <v>1532</v>
      </c>
      <c r="C1860" s="80">
        <v>890.85</v>
      </c>
      <c r="D1860" s="80">
        <v>122.2</v>
      </c>
      <c r="E1860" s="81">
        <f t="shared" si="144"/>
        <v>1098.41805</v>
      </c>
      <c r="F1860" s="81">
        <v>123.3</v>
      </c>
      <c r="G1860" s="81">
        <f t="shared" si="145"/>
        <v>1192.8820022999998</v>
      </c>
      <c r="H1860" s="82">
        <v>108.6</v>
      </c>
      <c r="I1860" s="81">
        <f t="shared" si="146"/>
        <v>1295.4698544977998</v>
      </c>
      <c r="J1860" s="82">
        <v>108.6</v>
      </c>
      <c r="K1860" s="81">
        <f t="shared" si="147"/>
        <v>1410.7666715481041</v>
      </c>
      <c r="L1860" s="82">
        <v>108.9</v>
      </c>
    </row>
    <row r="1861" spans="1:12" ht="18" customHeight="1">
      <c r="A1861" s="79" t="s">
        <v>858</v>
      </c>
      <c r="B1861" s="74" t="s">
        <v>1532</v>
      </c>
      <c r="C1861" s="80">
        <v>1861.35</v>
      </c>
      <c r="D1861" s="80">
        <v>1376.7</v>
      </c>
      <c r="E1861" s="81">
        <f t="shared" si="144"/>
        <v>2339.71695</v>
      </c>
      <c r="F1861" s="81">
        <v>125.7</v>
      </c>
      <c r="G1861" s="81">
        <f t="shared" si="145"/>
        <v>2559.6503433000003</v>
      </c>
      <c r="H1861" s="82">
        <v>109.4</v>
      </c>
      <c r="I1861" s="81">
        <f t="shared" si="146"/>
        <v>2800.2574755702003</v>
      </c>
      <c r="J1861" s="82">
        <v>109.4</v>
      </c>
      <c r="K1861" s="81">
        <f t="shared" si="147"/>
        <v>3041.0796184692376</v>
      </c>
      <c r="L1861" s="82">
        <v>108.6</v>
      </c>
    </row>
    <row r="1862" spans="1:12" ht="29.25" customHeight="1">
      <c r="A1862" s="79" t="s">
        <v>1074</v>
      </c>
      <c r="B1862" s="74" t="s">
        <v>1532</v>
      </c>
      <c r="C1862" s="80">
        <v>52.8</v>
      </c>
      <c r="D1862" s="80">
        <v>161.80000000000001</v>
      </c>
      <c r="E1862" s="81">
        <f t="shared" si="144"/>
        <v>66.158399999999986</v>
      </c>
      <c r="F1862" s="81">
        <v>125.3</v>
      </c>
      <c r="G1862" s="81">
        <f t="shared" si="145"/>
        <v>72.774239999999978</v>
      </c>
      <c r="H1862" s="82">
        <v>110</v>
      </c>
      <c r="I1862" s="81">
        <f t="shared" si="146"/>
        <v>80.051663999999974</v>
      </c>
      <c r="J1862" s="82">
        <v>110</v>
      </c>
      <c r="K1862" s="81">
        <f t="shared" si="147"/>
        <v>87.57652041599998</v>
      </c>
      <c r="L1862" s="82">
        <v>109.4</v>
      </c>
    </row>
    <row r="1863" spans="1:12" ht="18" customHeight="1">
      <c r="A1863" s="79" t="s">
        <v>1262</v>
      </c>
      <c r="B1863" s="74" t="s">
        <v>1532</v>
      </c>
      <c r="C1863" s="80">
        <v>23.8</v>
      </c>
      <c r="D1863" s="80">
        <v>106.3</v>
      </c>
      <c r="E1863" s="81">
        <f t="shared" si="144"/>
        <v>29.916600000000003</v>
      </c>
      <c r="F1863" s="81">
        <v>125.7</v>
      </c>
      <c r="G1863" s="81">
        <f t="shared" si="145"/>
        <v>32.489427599999999</v>
      </c>
      <c r="H1863" s="82">
        <v>108.6</v>
      </c>
      <c r="I1863" s="81">
        <f t="shared" si="146"/>
        <v>35.900817497999995</v>
      </c>
      <c r="J1863" s="82">
        <v>110.5</v>
      </c>
      <c r="K1863" s="81">
        <f t="shared" si="147"/>
        <v>39.095990255321993</v>
      </c>
      <c r="L1863" s="82">
        <v>108.9</v>
      </c>
    </row>
    <row r="1864" spans="1:12" ht="18" customHeight="1">
      <c r="A1864" s="79" t="s">
        <v>854</v>
      </c>
      <c r="B1864" s="74" t="s">
        <v>1532</v>
      </c>
      <c r="C1864" s="80">
        <v>1.32</v>
      </c>
      <c r="D1864" s="80">
        <v>96.4</v>
      </c>
      <c r="E1864" s="81">
        <f t="shared" si="144"/>
        <v>1.6539600000000001</v>
      </c>
      <c r="F1864" s="81">
        <v>125.3</v>
      </c>
      <c r="G1864" s="81">
        <f t="shared" si="145"/>
        <v>1.8094322400000002</v>
      </c>
      <c r="H1864" s="82">
        <v>109.4</v>
      </c>
      <c r="I1864" s="81">
        <f t="shared" si="146"/>
        <v>1.9903754640000002</v>
      </c>
      <c r="J1864" s="82">
        <v>110</v>
      </c>
      <c r="K1864" s="81">
        <f t="shared" si="147"/>
        <v>2.1615477539040002</v>
      </c>
      <c r="L1864" s="82">
        <v>108.6</v>
      </c>
    </row>
    <row r="1865" spans="1:12" ht="18" customHeight="1">
      <c r="A1865" s="73" t="s">
        <v>1893</v>
      </c>
      <c r="B1865" s="74" t="s">
        <v>1894</v>
      </c>
      <c r="C1865" s="75">
        <v>297649.5</v>
      </c>
      <c r="D1865" s="75">
        <v>109.9</v>
      </c>
      <c r="E1865" s="76">
        <f>SUM(E1866:E1868)</f>
        <v>369738.3175</v>
      </c>
      <c r="F1865" s="76">
        <f>E1865/C1865*100</f>
        <v>124.21936455461878</v>
      </c>
      <c r="G1865" s="76">
        <f>SUM(G1866:G1868)</f>
        <v>401890.47345749999</v>
      </c>
      <c r="H1865" s="78">
        <f>G1865/E1865*100</f>
        <v>108.69592207129033</v>
      </c>
      <c r="I1865" s="76">
        <f>SUM(I1866:I1868)</f>
        <v>441520.86101164494</v>
      </c>
      <c r="J1865" s="78">
        <f>I1865/G1865*100</f>
        <v>109.86099202929623</v>
      </c>
      <c r="K1865" s="76">
        <f>SUM(K1866:K1868)</f>
        <v>481066.0104291793</v>
      </c>
      <c r="L1865" s="78">
        <f>K1865/I1865*100</f>
        <v>108.95657553460229</v>
      </c>
    </row>
    <row r="1866" spans="1:12" ht="30" customHeight="1">
      <c r="A1866" s="79" t="s">
        <v>1271</v>
      </c>
      <c r="B1866" s="74" t="s">
        <v>1894</v>
      </c>
      <c r="C1866" s="80">
        <v>96506.3</v>
      </c>
      <c r="D1866" s="80">
        <v>117.9</v>
      </c>
      <c r="E1866" s="81">
        <f t="shared" si="144"/>
        <v>118220.2175</v>
      </c>
      <c r="F1866" s="81">
        <v>122.5</v>
      </c>
      <c r="G1866" s="81">
        <f t="shared" si="145"/>
        <v>128741.8168575</v>
      </c>
      <c r="H1866" s="82">
        <v>108.9</v>
      </c>
      <c r="I1866" s="81">
        <f t="shared" si="146"/>
        <v>139813.61310724498</v>
      </c>
      <c r="J1866" s="82">
        <v>108.6</v>
      </c>
      <c r="K1866" s="81">
        <f t="shared" si="147"/>
        <v>153375.53357864774</v>
      </c>
      <c r="L1866" s="82">
        <v>109.7</v>
      </c>
    </row>
    <row r="1867" spans="1:12" ht="18" customHeight="1">
      <c r="A1867" s="79" t="s">
        <v>1262</v>
      </c>
      <c r="B1867" s="74" t="s">
        <v>1894</v>
      </c>
      <c r="C1867" s="80">
        <v>8100</v>
      </c>
      <c r="D1867" s="80">
        <v>86.2</v>
      </c>
      <c r="E1867" s="81">
        <f t="shared" si="144"/>
        <v>10214.1</v>
      </c>
      <c r="F1867" s="81">
        <v>126.1</v>
      </c>
      <c r="G1867" s="81">
        <f t="shared" si="145"/>
        <v>11092.5126</v>
      </c>
      <c r="H1867" s="82">
        <v>108.6</v>
      </c>
      <c r="I1867" s="81">
        <f t="shared" si="146"/>
        <v>12135.208784400002</v>
      </c>
      <c r="J1867" s="82">
        <v>109.4</v>
      </c>
      <c r="K1867" s="81">
        <f t="shared" si="147"/>
        <v>13215.242366211603</v>
      </c>
      <c r="L1867" s="82">
        <v>108.9</v>
      </c>
    </row>
    <row r="1868" spans="1:12" ht="18" customHeight="1">
      <c r="A1868" s="79" t="s">
        <v>1084</v>
      </c>
      <c r="B1868" s="74" t="s">
        <v>1894</v>
      </c>
      <c r="C1868" s="80">
        <v>193043.20000000001</v>
      </c>
      <c r="D1868" s="80">
        <v>107.5</v>
      </c>
      <c r="E1868" s="81">
        <f t="shared" si="144"/>
        <v>241304</v>
      </c>
      <c r="F1868" s="81">
        <v>125</v>
      </c>
      <c r="G1868" s="81">
        <f t="shared" si="145"/>
        <v>262056.14399999997</v>
      </c>
      <c r="H1868" s="82">
        <v>108.6</v>
      </c>
      <c r="I1868" s="81">
        <f t="shared" si="146"/>
        <v>289572.03911999997</v>
      </c>
      <c r="J1868" s="82">
        <v>110.5</v>
      </c>
      <c r="K1868" s="81">
        <f t="shared" si="147"/>
        <v>314475.23448431992</v>
      </c>
      <c r="L1868" s="82">
        <v>108.6</v>
      </c>
    </row>
    <row r="1869" spans="1:12" ht="18" customHeight="1">
      <c r="A1869" s="73" t="s">
        <v>1895</v>
      </c>
      <c r="B1869" s="74" t="s">
        <v>1623</v>
      </c>
      <c r="C1869" s="75">
        <v>500400</v>
      </c>
      <c r="D1869" s="75">
        <v>116</v>
      </c>
      <c r="E1869" s="76">
        <f>SUM(E1870:E1877)</f>
        <v>625544.97199999995</v>
      </c>
      <c r="F1869" s="76">
        <f>E1869/C1869*100</f>
        <v>125.00898721023181</v>
      </c>
      <c r="G1869" s="76">
        <f>SUM(G1870:G1877)</f>
        <v>685010.12793400011</v>
      </c>
      <c r="H1869" s="78">
        <f>G1869/E1869*100</f>
        <v>109.50613602470139</v>
      </c>
      <c r="I1869" s="76">
        <f>SUM(I1870:I1877)</f>
        <v>752681.19227597618</v>
      </c>
      <c r="J1869" s="78">
        <f>I1869/G1869*100</f>
        <v>109.87884143349427</v>
      </c>
      <c r="K1869" s="76">
        <f>SUM(K1870:K1877)</f>
        <v>820914.70798141113</v>
      </c>
      <c r="L1869" s="78">
        <f>K1869/I1869*100</f>
        <v>109.06539400820003</v>
      </c>
    </row>
    <row r="1870" spans="1:12" ht="30" customHeight="1">
      <c r="A1870" s="79" t="s">
        <v>856</v>
      </c>
      <c r="B1870" s="74" t="s">
        <v>1623</v>
      </c>
      <c r="C1870" s="80">
        <v>110900</v>
      </c>
      <c r="D1870" s="80">
        <v>87.2</v>
      </c>
      <c r="E1870" s="81">
        <f t="shared" si="144"/>
        <v>136961.5</v>
      </c>
      <c r="F1870" s="81">
        <v>123.5</v>
      </c>
      <c r="G1870" s="81">
        <f t="shared" si="145"/>
        <v>150657.65</v>
      </c>
      <c r="H1870" s="82">
        <v>110</v>
      </c>
      <c r="I1870" s="81">
        <f t="shared" si="146"/>
        <v>165723.41500000001</v>
      </c>
      <c r="J1870" s="82">
        <v>110</v>
      </c>
      <c r="K1870" s="81">
        <f t="shared" si="147"/>
        <v>179644.18186000001</v>
      </c>
      <c r="L1870" s="82">
        <v>108.4</v>
      </c>
    </row>
    <row r="1871" spans="1:12" ht="18" customHeight="1">
      <c r="A1871" s="79" t="s">
        <v>845</v>
      </c>
      <c r="B1871" s="74" t="s">
        <v>1623</v>
      </c>
      <c r="C1871" s="80">
        <v>25470</v>
      </c>
      <c r="D1871" s="80">
        <v>104.7</v>
      </c>
      <c r="E1871" s="81">
        <f t="shared" si="144"/>
        <v>31200.75</v>
      </c>
      <c r="F1871" s="81">
        <v>122.5</v>
      </c>
      <c r="G1871" s="81">
        <f t="shared" si="145"/>
        <v>34476.828750000001</v>
      </c>
      <c r="H1871" s="82">
        <v>110.5</v>
      </c>
      <c r="I1871" s="81">
        <f t="shared" si="146"/>
        <v>38096.895768750001</v>
      </c>
      <c r="J1871" s="82">
        <v>110.5</v>
      </c>
      <c r="K1871" s="81">
        <f t="shared" si="147"/>
        <v>41335.131909093747</v>
      </c>
      <c r="L1871" s="82">
        <v>108.5</v>
      </c>
    </row>
    <row r="1872" spans="1:12" ht="29.25" customHeight="1">
      <c r="A1872" s="79" t="s">
        <v>847</v>
      </c>
      <c r="B1872" s="74" t="s">
        <v>1623</v>
      </c>
      <c r="C1872" s="80">
        <v>116530</v>
      </c>
      <c r="D1872" s="80">
        <v>85.7</v>
      </c>
      <c r="E1872" s="81">
        <f t="shared" si="144"/>
        <v>146944.32999999999</v>
      </c>
      <c r="F1872" s="81">
        <v>126.1</v>
      </c>
      <c r="G1872" s="81">
        <f t="shared" si="145"/>
        <v>161197.93000999998</v>
      </c>
      <c r="H1872" s="82">
        <v>109.7</v>
      </c>
      <c r="I1872" s="81">
        <f t="shared" si="146"/>
        <v>176834.12922096997</v>
      </c>
      <c r="J1872" s="82">
        <v>109.7</v>
      </c>
      <c r="K1872" s="81">
        <f t="shared" si="147"/>
        <v>194340.70801384602</v>
      </c>
      <c r="L1872" s="82">
        <v>109.9</v>
      </c>
    </row>
    <row r="1873" spans="1:12" ht="18" customHeight="1">
      <c r="A1873" s="79" t="s">
        <v>861</v>
      </c>
      <c r="B1873" s="74" t="s">
        <v>1623</v>
      </c>
      <c r="C1873" s="80">
        <v>39440</v>
      </c>
      <c r="D1873" s="80">
        <v>552.4</v>
      </c>
      <c r="E1873" s="81">
        <f t="shared" si="144"/>
        <v>49102.8</v>
      </c>
      <c r="F1873" s="81">
        <v>124.5</v>
      </c>
      <c r="G1873" s="81">
        <f t="shared" si="145"/>
        <v>53472.94920000001</v>
      </c>
      <c r="H1873" s="82">
        <v>108.9</v>
      </c>
      <c r="I1873" s="81">
        <f t="shared" si="146"/>
        <v>58232.041678800015</v>
      </c>
      <c r="J1873" s="82">
        <v>108.9</v>
      </c>
      <c r="K1873" s="81">
        <f t="shared" si="147"/>
        <v>63880.54972164362</v>
      </c>
      <c r="L1873" s="82">
        <v>109.7</v>
      </c>
    </row>
    <row r="1874" spans="1:12" ht="18" customHeight="1">
      <c r="A1874" s="79" t="s">
        <v>871</v>
      </c>
      <c r="B1874" s="74" t="s">
        <v>1623</v>
      </c>
      <c r="C1874" s="80">
        <v>1500</v>
      </c>
      <c r="D1874" s="80">
        <v>15.4</v>
      </c>
      <c r="E1874" s="81">
        <f t="shared" si="144"/>
        <v>1849.5</v>
      </c>
      <c r="F1874" s="81">
        <v>123.3</v>
      </c>
      <c r="G1874" s="81">
        <f t="shared" si="145"/>
        <v>2008.5569999999998</v>
      </c>
      <c r="H1874" s="82">
        <v>108.6</v>
      </c>
      <c r="I1874" s="81">
        <f t="shared" si="146"/>
        <v>2181.2929019999997</v>
      </c>
      <c r="J1874" s="82">
        <v>108.6</v>
      </c>
      <c r="K1874" s="81">
        <f t="shared" si="147"/>
        <v>2375.4279702779995</v>
      </c>
      <c r="L1874" s="82">
        <v>108.9</v>
      </c>
    </row>
    <row r="1875" spans="1:12" ht="30" customHeight="1">
      <c r="A1875" s="79" t="s">
        <v>864</v>
      </c>
      <c r="B1875" s="74" t="s">
        <v>1623</v>
      </c>
      <c r="C1875" s="80">
        <v>68953</v>
      </c>
      <c r="D1875" s="80">
        <v>234.8</v>
      </c>
      <c r="E1875" s="81">
        <f t="shared" si="144"/>
        <v>86673.921000000002</v>
      </c>
      <c r="F1875" s="81">
        <v>125.7</v>
      </c>
      <c r="G1875" s="81">
        <f t="shared" si="145"/>
        <v>94821.26957400002</v>
      </c>
      <c r="H1875" s="82">
        <v>109.4</v>
      </c>
      <c r="I1875" s="81">
        <f t="shared" si="146"/>
        <v>103734.46891395602</v>
      </c>
      <c r="J1875" s="82">
        <v>109.4</v>
      </c>
      <c r="K1875" s="81">
        <f t="shared" si="147"/>
        <v>112655.63324055623</v>
      </c>
      <c r="L1875" s="82">
        <v>108.6</v>
      </c>
    </row>
    <row r="1876" spans="1:12" ht="30" customHeight="1">
      <c r="A1876" s="79" t="s">
        <v>873</v>
      </c>
      <c r="B1876" s="74" t="s">
        <v>1623</v>
      </c>
      <c r="C1876" s="80">
        <v>39957</v>
      </c>
      <c r="D1876" s="80">
        <v>126.1</v>
      </c>
      <c r="E1876" s="81">
        <f t="shared" si="144"/>
        <v>50066.120999999999</v>
      </c>
      <c r="F1876" s="81">
        <v>125.3</v>
      </c>
      <c r="G1876" s="81">
        <f t="shared" si="145"/>
        <v>55072.733099999998</v>
      </c>
      <c r="H1876" s="82">
        <v>110</v>
      </c>
      <c r="I1876" s="81">
        <f t="shared" si="146"/>
        <v>60580.006410000002</v>
      </c>
      <c r="J1876" s="82">
        <v>110</v>
      </c>
      <c r="K1876" s="81">
        <f t="shared" si="147"/>
        <v>66274.527012540013</v>
      </c>
      <c r="L1876" s="82">
        <v>109.4</v>
      </c>
    </row>
    <row r="1877" spans="1:12" ht="18" customHeight="1">
      <c r="A1877" s="79" t="s">
        <v>853</v>
      </c>
      <c r="B1877" s="74" t="s">
        <v>1623</v>
      </c>
      <c r="C1877" s="80">
        <v>97650</v>
      </c>
      <c r="D1877" s="80">
        <v>147.6</v>
      </c>
      <c r="E1877" s="81">
        <f t="shared" si="144"/>
        <v>122746.05</v>
      </c>
      <c r="F1877" s="81">
        <v>125.7</v>
      </c>
      <c r="G1877" s="81">
        <f t="shared" si="145"/>
        <v>133302.21030000001</v>
      </c>
      <c r="H1877" s="82">
        <v>108.6</v>
      </c>
      <c r="I1877" s="81">
        <f t="shared" si="146"/>
        <v>147298.9423815</v>
      </c>
      <c r="J1877" s="82">
        <v>110.5</v>
      </c>
      <c r="K1877" s="81">
        <f t="shared" si="147"/>
        <v>160408.54825345351</v>
      </c>
      <c r="L1877" s="82">
        <v>108.9</v>
      </c>
    </row>
    <row r="1878" spans="1:12" ht="43.5" customHeight="1">
      <c r="A1878" s="73" t="s">
        <v>1724</v>
      </c>
      <c r="B1878" s="74" t="s">
        <v>1623</v>
      </c>
      <c r="C1878" s="75">
        <v>14962</v>
      </c>
      <c r="D1878" s="75">
        <v>41.6</v>
      </c>
      <c r="E1878" s="76">
        <f>SUM(E1879:E1881)</f>
        <v>18683.486000000001</v>
      </c>
      <c r="F1878" s="76">
        <f>E1878/C1878*100</f>
        <v>124.87291805908301</v>
      </c>
      <c r="G1878" s="76">
        <f>SUM(G1879:G1881)</f>
        <v>20578.579750000001</v>
      </c>
      <c r="H1878" s="78">
        <f>G1878/E1878*100</f>
        <v>110.14314860727809</v>
      </c>
      <c r="I1878" s="76">
        <f>SUM(I1879:I1881)</f>
        <v>22689.05311959</v>
      </c>
      <c r="J1878" s="78">
        <f>I1878/G1878*100</f>
        <v>110.25568039791473</v>
      </c>
      <c r="K1878" s="76">
        <f>SUM(K1879:K1881)</f>
        <v>24863.019753579149</v>
      </c>
      <c r="L1878" s="78">
        <f>K1878/I1878*100</f>
        <v>109.58156615232268</v>
      </c>
    </row>
    <row r="1879" spans="1:12" ht="30" customHeight="1">
      <c r="A1879" s="79" t="s">
        <v>859</v>
      </c>
      <c r="B1879" s="74" t="s">
        <v>1623</v>
      </c>
      <c r="C1879" s="80">
        <v>10500</v>
      </c>
      <c r="D1879" s="80">
        <v>116.7</v>
      </c>
      <c r="E1879" s="81">
        <f t="shared" si="144"/>
        <v>13125</v>
      </c>
      <c r="F1879" s="81">
        <v>125</v>
      </c>
      <c r="G1879" s="81">
        <f t="shared" si="145"/>
        <v>14437.5</v>
      </c>
      <c r="H1879" s="82">
        <v>110</v>
      </c>
      <c r="I1879" s="81">
        <f t="shared" si="146"/>
        <v>15953.4375</v>
      </c>
      <c r="J1879" s="82">
        <v>110.5</v>
      </c>
      <c r="K1879" s="81">
        <f t="shared" si="147"/>
        <v>17453.060624999998</v>
      </c>
      <c r="L1879" s="82">
        <v>109.4</v>
      </c>
    </row>
    <row r="1880" spans="1:12" ht="30" customHeight="1">
      <c r="A1880" s="79" t="s">
        <v>873</v>
      </c>
      <c r="B1880" s="74" t="s">
        <v>1623</v>
      </c>
      <c r="C1880" s="80">
        <v>4356</v>
      </c>
      <c r="D1880" s="80">
        <v>59.7</v>
      </c>
      <c r="E1880" s="81">
        <f t="shared" si="144"/>
        <v>5427.576</v>
      </c>
      <c r="F1880" s="81">
        <v>124.6</v>
      </c>
      <c r="G1880" s="81">
        <f t="shared" si="145"/>
        <v>5997.4714800000002</v>
      </c>
      <c r="H1880" s="82">
        <v>110.5</v>
      </c>
      <c r="I1880" s="81">
        <f t="shared" si="146"/>
        <v>6579.2262135600004</v>
      </c>
      <c r="J1880" s="82">
        <v>109.7</v>
      </c>
      <c r="K1880" s="81">
        <f t="shared" si="147"/>
        <v>7237.1488349160009</v>
      </c>
      <c r="L1880" s="82">
        <v>110</v>
      </c>
    </row>
    <row r="1881" spans="1:12" ht="29.25" customHeight="1">
      <c r="A1881" s="79" t="s">
        <v>869</v>
      </c>
      <c r="B1881" s="74" t="s">
        <v>1623</v>
      </c>
      <c r="C1881" s="80">
        <v>106</v>
      </c>
      <c r="D1881" s="80">
        <v>0.5</v>
      </c>
      <c r="E1881" s="81">
        <f t="shared" ref="E1881:E1944" si="148">C1881*F1881/100</f>
        <v>130.91</v>
      </c>
      <c r="F1881" s="81">
        <v>123.5</v>
      </c>
      <c r="G1881" s="81">
        <f t="shared" ref="G1881:G1944" si="149">E1881*H1881/100</f>
        <v>143.60827</v>
      </c>
      <c r="H1881" s="82">
        <v>109.7</v>
      </c>
      <c r="I1881" s="81">
        <f t="shared" ref="I1881:I1944" si="150">G1881*J1881/100</f>
        <v>156.38940603</v>
      </c>
      <c r="J1881" s="82">
        <v>108.9</v>
      </c>
      <c r="K1881" s="81">
        <f t="shared" ref="K1881:K1944" si="151">I1881*L1881/100</f>
        <v>172.81029366314999</v>
      </c>
      <c r="L1881" s="82">
        <v>110.5</v>
      </c>
    </row>
    <row r="1882" spans="1:12" ht="18" customHeight="1">
      <c r="A1882" s="73" t="s">
        <v>1725</v>
      </c>
      <c r="B1882" s="74" t="s">
        <v>1677</v>
      </c>
      <c r="C1882" s="75">
        <v>44250</v>
      </c>
      <c r="D1882" s="75">
        <v>113.3</v>
      </c>
      <c r="E1882" s="76">
        <v>55799.25</v>
      </c>
      <c r="F1882" s="76">
        <v>126.1</v>
      </c>
      <c r="G1882" s="76">
        <v>60597.985499999995</v>
      </c>
      <c r="H1882" s="78">
        <v>108.6</v>
      </c>
      <c r="I1882" s="76">
        <v>66294.196136999992</v>
      </c>
      <c r="J1882" s="78">
        <v>109.4</v>
      </c>
      <c r="K1882" s="76">
        <v>72194.379593192993</v>
      </c>
      <c r="L1882" s="78">
        <v>108.9</v>
      </c>
    </row>
    <row r="1883" spans="1:12" ht="18" customHeight="1">
      <c r="A1883" s="79" t="s">
        <v>866</v>
      </c>
      <c r="B1883" s="74" t="s">
        <v>1677</v>
      </c>
      <c r="C1883" s="80">
        <v>44250</v>
      </c>
      <c r="D1883" s="80">
        <v>154.5</v>
      </c>
      <c r="E1883" s="81">
        <f t="shared" si="148"/>
        <v>55799.25</v>
      </c>
      <c r="F1883" s="81">
        <v>126.1</v>
      </c>
      <c r="G1883" s="81">
        <f t="shared" si="149"/>
        <v>60597.985499999995</v>
      </c>
      <c r="H1883" s="82">
        <v>108.6</v>
      </c>
      <c r="I1883" s="81">
        <f t="shared" si="150"/>
        <v>66294.196136999992</v>
      </c>
      <c r="J1883" s="82">
        <v>109.4</v>
      </c>
      <c r="K1883" s="81">
        <f t="shared" si="151"/>
        <v>72194.379593192993</v>
      </c>
      <c r="L1883" s="82">
        <v>108.9</v>
      </c>
    </row>
    <row r="1884" spans="1:12" ht="43.5" customHeight="1">
      <c r="A1884" s="73" t="s">
        <v>1726</v>
      </c>
      <c r="B1884" s="74" t="s">
        <v>1666</v>
      </c>
      <c r="C1884" s="75">
        <v>2620.71</v>
      </c>
      <c r="D1884" s="75">
        <v>102.7</v>
      </c>
      <c r="E1884" s="76">
        <f>SUM(E1885:E1889)</f>
        <v>3292.7454500000003</v>
      </c>
      <c r="F1884" s="76">
        <f>E1884/C1884*100</f>
        <v>125.64325888785865</v>
      </c>
      <c r="G1884" s="76">
        <f>SUM(G1885:G1889)</f>
        <v>3610.2242735500004</v>
      </c>
      <c r="H1884" s="78">
        <f>G1884/E1884*100</f>
        <v>109.64176637310364</v>
      </c>
      <c r="I1884" s="76">
        <f>SUM(I1885:I1889)</f>
        <v>3960.2283373563505</v>
      </c>
      <c r="J1884" s="78">
        <f>I1884/G1884*100</f>
        <v>109.69480113384161</v>
      </c>
      <c r="K1884" s="76">
        <f>SUM(K1885:K1889)</f>
        <v>4345.7357235321206</v>
      </c>
      <c r="L1884" s="78">
        <f>K1884/I1884*100</f>
        <v>109.73447370545092</v>
      </c>
    </row>
    <row r="1885" spans="1:12" ht="30" customHeight="1">
      <c r="A1885" s="79" t="s">
        <v>818</v>
      </c>
      <c r="B1885" s="74" t="s">
        <v>1666</v>
      </c>
      <c r="C1885" s="80">
        <v>464.7</v>
      </c>
      <c r="D1885" s="80">
        <v>101.3</v>
      </c>
      <c r="E1885" s="81">
        <f t="shared" si="148"/>
        <v>579.01619999999991</v>
      </c>
      <c r="F1885" s="81">
        <v>124.6</v>
      </c>
      <c r="G1885" s="81">
        <f t="shared" si="149"/>
        <v>633.44372279999993</v>
      </c>
      <c r="H1885" s="82">
        <v>109.4</v>
      </c>
      <c r="I1885" s="81">
        <f t="shared" si="150"/>
        <v>694.8877639115999</v>
      </c>
      <c r="J1885" s="82">
        <v>109.7</v>
      </c>
      <c r="K1885" s="81">
        <f t="shared" si="151"/>
        <v>760.20721371929028</v>
      </c>
      <c r="L1885" s="82">
        <v>109.4</v>
      </c>
    </row>
    <row r="1886" spans="1:12" ht="18" customHeight="1">
      <c r="A1886" s="79" t="s">
        <v>823</v>
      </c>
      <c r="B1886" s="74" t="s">
        <v>1666</v>
      </c>
      <c r="C1886" s="80">
        <v>97.5</v>
      </c>
      <c r="D1886" s="80">
        <v>0</v>
      </c>
      <c r="E1886" s="81">
        <f t="shared" si="148"/>
        <v>120.41249999999999</v>
      </c>
      <c r="F1886" s="81">
        <v>123.5</v>
      </c>
      <c r="G1886" s="81">
        <f t="shared" si="149"/>
        <v>132.45375000000001</v>
      </c>
      <c r="H1886" s="82">
        <v>110</v>
      </c>
      <c r="I1886" s="81">
        <f t="shared" si="150"/>
        <v>145.69912500000001</v>
      </c>
      <c r="J1886" s="82">
        <v>110</v>
      </c>
      <c r="K1886" s="81">
        <f t="shared" si="151"/>
        <v>157.93785150000002</v>
      </c>
      <c r="L1886" s="82">
        <v>108.4</v>
      </c>
    </row>
    <row r="1887" spans="1:12" ht="18" customHeight="1">
      <c r="A1887" s="79" t="s">
        <v>824</v>
      </c>
      <c r="B1887" s="74" t="s">
        <v>1666</v>
      </c>
      <c r="C1887" s="80">
        <v>30.81</v>
      </c>
      <c r="D1887" s="80">
        <v>43.2</v>
      </c>
      <c r="E1887" s="81">
        <f t="shared" si="148"/>
        <v>37.742249999999999</v>
      </c>
      <c r="F1887" s="81">
        <v>122.5</v>
      </c>
      <c r="G1887" s="81">
        <f t="shared" si="149"/>
        <v>41.705186249999997</v>
      </c>
      <c r="H1887" s="82">
        <v>110.5</v>
      </c>
      <c r="I1887" s="81">
        <f t="shared" si="150"/>
        <v>46.084230806249998</v>
      </c>
      <c r="J1887" s="82">
        <v>110.5</v>
      </c>
      <c r="K1887" s="81">
        <f t="shared" si="151"/>
        <v>50.001390424781249</v>
      </c>
      <c r="L1887" s="82">
        <v>108.5</v>
      </c>
    </row>
    <row r="1888" spans="1:12" ht="18" customHeight="1">
      <c r="A1888" s="79" t="s">
        <v>832</v>
      </c>
      <c r="B1888" s="74" t="s">
        <v>1666</v>
      </c>
      <c r="C1888" s="80">
        <v>1943</v>
      </c>
      <c r="D1888" s="80">
        <v>100.4</v>
      </c>
      <c r="E1888" s="81">
        <f t="shared" si="148"/>
        <v>2450.123</v>
      </c>
      <c r="F1888" s="81">
        <v>126.1</v>
      </c>
      <c r="G1888" s="81">
        <f t="shared" si="149"/>
        <v>2687.7849310000001</v>
      </c>
      <c r="H1888" s="82">
        <v>109.7</v>
      </c>
      <c r="I1888" s="81">
        <f t="shared" si="150"/>
        <v>2948.5000693070006</v>
      </c>
      <c r="J1888" s="82">
        <v>109.7</v>
      </c>
      <c r="K1888" s="81">
        <f t="shared" si="151"/>
        <v>3240.4015761683941</v>
      </c>
      <c r="L1888" s="82">
        <v>109.9</v>
      </c>
    </row>
    <row r="1889" spans="1:12" ht="18" customHeight="1">
      <c r="A1889" s="79" t="s">
        <v>828</v>
      </c>
      <c r="B1889" s="74" t="s">
        <v>1666</v>
      </c>
      <c r="C1889" s="80">
        <v>84.7</v>
      </c>
      <c r="D1889" s="80">
        <v>98.3</v>
      </c>
      <c r="E1889" s="81">
        <f t="shared" si="148"/>
        <v>105.4515</v>
      </c>
      <c r="F1889" s="81">
        <v>124.5</v>
      </c>
      <c r="G1889" s="81">
        <f t="shared" si="149"/>
        <v>114.83668349999999</v>
      </c>
      <c r="H1889" s="82">
        <v>108.9</v>
      </c>
      <c r="I1889" s="81">
        <f t="shared" si="150"/>
        <v>125.05714833149999</v>
      </c>
      <c r="J1889" s="82">
        <v>108.9</v>
      </c>
      <c r="K1889" s="81">
        <f t="shared" si="151"/>
        <v>137.18769171965548</v>
      </c>
      <c r="L1889" s="82">
        <v>109.7</v>
      </c>
    </row>
    <row r="1890" spans="1:12" ht="43.5" customHeight="1">
      <c r="A1890" s="73" t="s">
        <v>1727</v>
      </c>
      <c r="B1890" s="74" t="s">
        <v>1666</v>
      </c>
      <c r="C1890" s="75">
        <v>13542.82</v>
      </c>
      <c r="D1890" s="75">
        <v>138.1</v>
      </c>
      <c r="E1890" s="76">
        <f>SUM(E1891:E1898)</f>
        <v>16972.718400000002</v>
      </c>
      <c r="F1890" s="76">
        <f>E1890/C1890*100</f>
        <v>125.32632346881965</v>
      </c>
      <c r="G1890" s="76">
        <f>SUM(G1891:G1898)</f>
        <v>18541.905378930005</v>
      </c>
      <c r="H1890" s="78">
        <f>G1890/E1890*100</f>
        <v>109.24534857615976</v>
      </c>
      <c r="I1890" s="76">
        <f>SUM(I1891:I1898)</f>
        <v>20376.774892983554</v>
      </c>
      <c r="J1890" s="78">
        <f>I1890/G1890*100</f>
        <v>109.89579806689443</v>
      </c>
      <c r="K1890" s="76">
        <f>SUM(K1891:K1898)</f>
        <v>22219.661206823712</v>
      </c>
      <c r="L1890" s="78">
        <f>K1890/I1890*100</f>
        <v>109.04405296480321</v>
      </c>
    </row>
    <row r="1891" spans="1:12" ht="30" customHeight="1">
      <c r="A1891" s="79" t="s">
        <v>817</v>
      </c>
      <c r="B1891" s="74" t="s">
        <v>1666</v>
      </c>
      <c r="C1891" s="80">
        <v>5042.8</v>
      </c>
      <c r="D1891" s="80">
        <v>1118.4000000000001</v>
      </c>
      <c r="E1891" s="81">
        <f t="shared" si="148"/>
        <v>6338.7996000000012</v>
      </c>
      <c r="F1891" s="81">
        <v>125.7</v>
      </c>
      <c r="G1891" s="81">
        <f t="shared" si="149"/>
        <v>6934.6467624000015</v>
      </c>
      <c r="H1891" s="82">
        <v>109.4</v>
      </c>
      <c r="I1891" s="81">
        <f t="shared" si="150"/>
        <v>7586.5035580656022</v>
      </c>
      <c r="J1891" s="82">
        <v>109.4</v>
      </c>
      <c r="K1891" s="81">
        <f t="shared" si="151"/>
        <v>8238.9428640592432</v>
      </c>
      <c r="L1891" s="82">
        <v>108.6</v>
      </c>
    </row>
    <row r="1892" spans="1:12" ht="18" customHeight="1">
      <c r="A1892" s="79" t="s">
        <v>824</v>
      </c>
      <c r="B1892" s="74" t="s">
        <v>1666</v>
      </c>
      <c r="C1892" s="80">
        <v>27.36</v>
      </c>
      <c r="D1892" s="80">
        <v>3109.1</v>
      </c>
      <c r="E1892" s="81">
        <f t="shared" si="148"/>
        <v>34.282079999999993</v>
      </c>
      <c r="F1892" s="81">
        <v>125.3</v>
      </c>
      <c r="G1892" s="81">
        <f t="shared" si="149"/>
        <v>37.710287999999991</v>
      </c>
      <c r="H1892" s="82">
        <v>110</v>
      </c>
      <c r="I1892" s="81">
        <f t="shared" si="150"/>
        <v>41.481316799999988</v>
      </c>
      <c r="J1892" s="82">
        <v>110</v>
      </c>
      <c r="K1892" s="81">
        <f t="shared" si="151"/>
        <v>45.380560579199994</v>
      </c>
      <c r="L1892" s="82">
        <v>109.4</v>
      </c>
    </row>
    <row r="1893" spans="1:12" ht="18" customHeight="1">
      <c r="A1893" s="79" t="s">
        <v>825</v>
      </c>
      <c r="B1893" s="74" t="s">
        <v>1666</v>
      </c>
      <c r="C1893" s="80">
        <v>4699.79</v>
      </c>
      <c r="D1893" s="80">
        <v>97.5</v>
      </c>
      <c r="E1893" s="81">
        <f t="shared" si="148"/>
        <v>5907.6360299999997</v>
      </c>
      <c r="F1893" s="81">
        <v>125.7</v>
      </c>
      <c r="G1893" s="81">
        <f t="shared" si="149"/>
        <v>6415.6927285799993</v>
      </c>
      <c r="H1893" s="82">
        <v>108.6</v>
      </c>
      <c r="I1893" s="81">
        <f t="shared" si="150"/>
        <v>7089.3404650808989</v>
      </c>
      <c r="J1893" s="82">
        <v>110.5</v>
      </c>
      <c r="K1893" s="81">
        <f t="shared" si="151"/>
        <v>7720.2917664730994</v>
      </c>
      <c r="L1893" s="82">
        <v>108.9</v>
      </c>
    </row>
    <row r="1894" spans="1:12" ht="18" customHeight="1">
      <c r="A1894" s="79" t="s">
        <v>830</v>
      </c>
      <c r="B1894" s="74" t="s">
        <v>1666</v>
      </c>
      <c r="C1894" s="80">
        <v>122.7</v>
      </c>
      <c r="D1894" s="80">
        <v>63.2</v>
      </c>
      <c r="E1894" s="81">
        <f t="shared" si="148"/>
        <v>153.7431</v>
      </c>
      <c r="F1894" s="81">
        <v>125.3</v>
      </c>
      <c r="G1894" s="81">
        <f t="shared" si="149"/>
        <v>168.19495139999998</v>
      </c>
      <c r="H1894" s="82">
        <v>109.4</v>
      </c>
      <c r="I1894" s="81">
        <f t="shared" si="150"/>
        <v>185.01444653999999</v>
      </c>
      <c r="J1894" s="82">
        <v>110</v>
      </c>
      <c r="K1894" s="81">
        <f t="shared" si="151"/>
        <v>200.92568894243999</v>
      </c>
      <c r="L1894" s="82">
        <v>108.6</v>
      </c>
    </row>
    <row r="1895" spans="1:12" ht="18" customHeight="1">
      <c r="A1895" s="79" t="s">
        <v>820</v>
      </c>
      <c r="B1895" s="74" t="s">
        <v>1666</v>
      </c>
      <c r="C1895" s="80">
        <v>2054</v>
      </c>
      <c r="D1895" s="80">
        <v>109.2</v>
      </c>
      <c r="E1895" s="81">
        <f t="shared" si="148"/>
        <v>2567.5</v>
      </c>
      <c r="F1895" s="81">
        <v>125</v>
      </c>
      <c r="G1895" s="81">
        <f t="shared" si="149"/>
        <v>2824.25</v>
      </c>
      <c r="H1895" s="82">
        <v>110</v>
      </c>
      <c r="I1895" s="81">
        <f t="shared" si="150"/>
        <v>3120.7962499999999</v>
      </c>
      <c r="J1895" s="82">
        <v>110.5</v>
      </c>
      <c r="K1895" s="81">
        <f t="shared" si="151"/>
        <v>3414.1510975000001</v>
      </c>
      <c r="L1895" s="82">
        <v>109.4</v>
      </c>
    </row>
    <row r="1896" spans="1:12" ht="18" customHeight="1">
      <c r="A1896" s="79" t="s">
        <v>829</v>
      </c>
      <c r="B1896" s="74" t="s">
        <v>1666</v>
      </c>
      <c r="C1896" s="80">
        <v>10.24</v>
      </c>
      <c r="D1896" s="80">
        <v>29</v>
      </c>
      <c r="E1896" s="81">
        <f t="shared" si="148"/>
        <v>12.759040000000001</v>
      </c>
      <c r="F1896" s="81">
        <v>124.6</v>
      </c>
      <c r="G1896" s="81">
        <f t="shared" si="149"/>
        <v>14.098739200000001</v>
      </c>
      <c r="H1896" s="82">
        <v>110.5</v>
      </c>
      <c r="I1896" s="81">
        <f t="shared" si="150"/>
        <v>15.466316902400001</v>
      </c>
      <c r="J1896" s="82">
        <v>109.7</v>
      </c>
      <c r="K1896" s="81">
        <f t="shared" si="151"/>
        <v>17.012948592640001</v>
      </c>
      <c r="L1896" s="82">
        <v>110</v>
      </c>
    </row>
    <row r="1897" spans="1:12" ht="18" customHeight="1">
      <c r="A1897" s="79" t="s">
        <v>986</v>
      </c>
      <c r="B1897" s="74" t="s">
        <v>1666</v>
      </c>
      <c r="C1897" s="80">
        <v>1523.43</v>
      </c>
      <c r="D1897" s="80">
        <v>132.6</v>
      </c>
      <c r="E1897" s="81">
        <f t="shared" si="148"/>
        <v>1881.43605</v>
      </c>
      <c r="F1897" s="81">
        <v>123.5</v>
      </c>
      <c r="G1897" s="81">
        <f t="shared" si="149"/>
        <v>2063.9353468500003</v>
      </c>
      <c r="H1897" s="82">
        <v>109.7</v>
      </c>
      <c r="I1897" s="81">
        <f t="shared" si="150"/>
        <v>2247.6255927196507</v>
      </c>
      <c r="J1897" s="82">
        <v>108.9</v>
      </c>
      <c r="K1897" s="81">
        <f t="shared" si="151"/>
        <v>2483.6262799552142</v>
      </c>
      <c r="L1897" s="82">
        <v>110.5</v>
      </c>
    </row>
    <row r="1898" spans="1:12" ht="18" customHeight="1">
      <c r="A1898" s="79" t="s">
        <v>823</v>
      </c>
      <c r="B1898" s="74" t="s">
        <v>1666</v>
      </c>
      <c r="C1898" s="80">
        <v>62.5</v>
      </c>
      <c r="D1898" s="80">
        <v>4.9000000000000004</v>
      </c>
      <c r="E1898" s="81">
        <f t="shared" si="148"/>
        <v>76.5625</v>
      </c>
      <c r="F1898" s="81">
        <v>122.5</v>
      </c>
      <c r="G1898" s="81">
        <f t="shared" si="149"/>
        <v>83.376562500000006</v>
      </c>
      <c r="H1898" s="82">
        <v>108.9</v>
      </c>
      <c r="I1898" s="81">
        <f t="shared" si="150"/>
        <v>90.546946874999989</v>
      </c>
      <c r="J1898" s="82">
        <v>108.6</v>
      </c>
      <c r="K1898" s="81">
        <f t="shared" si="151"/>
        <v>99.330000721874981</v>
      </c>
      <c r="L1898" s="82">
        <v>109.7</v>
      </c>
    </row>
    <row r="1899" spans="1:12" ht="18" customHeight="1">
      <c r="A1899" s="73" t="s">
        <v>1728</v>
      </c>
      <c r="B1899" s="74" t="s">
        <v>1677</v>
      </c>
      <c r="C1899" s="75">
        <v>222</v>
      </c>
      <c r="D1899" s="75">
        <v>68.3</v>
      </c>
      <c r="E1899" s="76">
        <v>277.5</v>
      </c>
      <c r="F1899" s="76">
        <v>125</v>
      </c>
      <c r="G1899" s="76">
        <v>301.36500000000001</v>
      </c>
      <c r="H1899" s="78">
        <v>108.6</v>
      </c>
      <c r="I1899" s="76">
        <v>333.00832500000001</v>
      </c>
      <c r="J1899" s="78">
        <v>110.5</v>
      </c>
      <c r="K1899" s="76">
        <v>361.64704095000002</v>
      </c>
      <c r="L1899" s="78">
        <v>108.6</v>
      </c>
    </row>
    <row r="1900" spans="1:12" ht="43.5" customHeight="1">
      <c r="A1900" s="79" t="s">
        <v>1333</v>
      </c>
      <c r="B1900" s="74" t="s">
        <v>1677</v>
      </c>
      <c r="C1900" s="80">
        <v>222</v>
      </c>
      <c r="D1900" s="80">
        <v>68.3</v>
      </c>
      <c r="E1900" s="81">
        <f t="shared" si="148"/>
        <v>277.5</v>
      </c>
      <c r="F1900" s="81">
        <v>125</v>
      </c>
      <c r="G1900" s="81">
        <f t="shared" si="149"/>
        <v>301.36500000000001</v>
      </c>
      <c r="H1900" s="82">
        <v>108.6</v>
      </c>
      <c r="I1900" s="81">
        <f t="shared" si="150"/>
        <v>333.00832500000001</v>
      </c>
      <c r="J1900" s="82">
        <v>110.5</v>
      </c>
      <c r="K1900" s="81">
        <f t="shared" si="151"/>
        <v>361.64704095000002</v>
      </c>
      <c r="L1900" s="82">
        <v>108.6</v>
      </c>
    </row>
    <row r="1901" spans="1:12" ht="44.25" customHeight="1">
      <c r="A1901" s="73" t="s">
        <v>1729</v>
      </c>
      <c r="B1901" s="74" t="s">
        <v>1730</v>
      </c>
      <c r="C1901" s="75">
        <v>93020.01</v>
      </c>
      <c r="D1901" s="75">
        <v>82.7</v>
      </c>
      <c r="E1901" s="76">
        <f>SUM(E1902:E1903)</f>
        <v>114930.35644999999</v>
      </c>
      <c r="F1901" s="76">
        <f>E1901/C1901*100</f>
        <v>123.554444307198</v>
      </c>
      <c r="G1901" s="76">
        <f>SUM(G1902:G1903)</f>
        <v>126416.02337845</v>
      </c>
      <c r="H1901" s="78">
        <f>G1901/E1901*100</f>
        <v>109.99358853763479</v>
      </c>
      <c r="I1901" s="76">
        <f>SUM(I1902:I1903)</f>
        <v>139049.54223423963</v>
      </c>
      <c r="J1901" s="78">
        <f>I1901/G1901*100</f>
        <v>109.99360565074004</v>
      </c>
      <c r="K1901" s="76">
        <f>SUM(K1902:K1903)</f>
        <v>150774.04168098935</v>
      </c>
      <c r="L1901" s="78">
        <f>K1901/I1901*100</f>
        <v>108.43188640419893</v>
      </c>
    </row>
    <row r="1902" spans="1:12" ht="29.25" customHeight="1">
      <c r="A1902" s="79" t="s">
        <v>820</v>
      </c>
      <c r="B1902" s="74" t="s">
        <v>1730</v>
      </c>
      <c r="C1902" s="80">
        <v>91072.16</v>
      </c>
      <c r="D1902" s="80">
        <v>81.099999999999994</v>
      </c>
      <c r="E1902" s="81">
        <f t="shared" si="148"/>
        <v>112474.1176</v>
      </c>
      <c r="F1902" s="81">
        <v>123.5</v>
      </c>
      <c r="G1902" s="81">
        <f t="shared" si="149"/>
        <v>123721.52936</v>
      </c>
      <c r="H1902" s="82">
        <v>110</v>
      </c>
      <c r="I1902" s="81">
        <f t="shared" si="150"/>
        <v>136093.68229599998</v>
      </c>
      <c r="J1902" s="82">
        <v>110</v>
      </c>
      <c r="K1902" s="81">
        <f t="shared" si="151"/>
        <v>147525.55160886399</v>
      </c>
      <c r="L1902" s="82">
        <v>108.4</v>
      </c>
    </row>
    <row r="1903" spans="1:12" ht="18" customHeight="1">
      <c r="A1903" s="79" t="s">
        <v>801</v>
      </c>
      <c r="B1903" s="74" t="s">
        <v>1730</v>
      </c>
      <c r="C1903" s="80">
        <v>1947.85</v>
      </c>
      <c r="D1903" s="80">
        <v>0</v>
      </c>
      <c r="E1903" s="81">
        <f t="shared" si="148"/>
        <v>2456.2388499999997</v>
      </c>
      <c r="F1903" s="81">
        <v>126.1</v>
      </c>
      <c r="G1903" s="81">
        <f t="shared" si="149"/>
        <v>2694.4940184499997</v>
      </c>
      <c r="H1903" s="82">
        <v>109.7</v>
      </c>
      <c r="I1903" s="81">
        <f t="shared" si="150"/>
        <v>2955.8599382396496</v>
      </c>
      <c r="J1903" s="82">
        <v>109.7</v>
      </c>
      <c r="K1903" s="81">
        <f t="shared" si="151"/>
        <v>3248.4900721253753</v>
      </c>
      <c r="L1903" s="82">
        <v>109.9</v>
      </c>
    </row>
    <row r="1904" spans="1:12" ht="18" customHeight="1">
      <c r="A1904" s="73" t="s">
        <v>1731</v>
      </c>
      <c r="B1904" s="74" t="s">
        <v>1730</v>
      </c>
      <c r="C1904" s="75">
        <v>1096</v>
      </c>
      <c r="D1904" s="75">
        <v>109.5</v>
      </c>
      <c r="E1904" s="76">
        <v>1373.2879999999998</v>
      </c>
      <c r="F1904" s="76">
        <v>125.3</v>
      </c>
      <c r="G1904" s="76">
        <v>1510.6167999999996</v>
      </c>
      <c r="H1904" s="78">
        <v>110</v>
      </c>
      <c r="I1904" s="76">
        <v>1661.6784799999994</v>
      </c>
      <c r="J1904" s="78">
        <v>110</v>
      </c>
      <c r="K1904" s="76">
        <v>1817.8762571199995</v>
      </c>
      <c r="L1904" s="78">
        <v>109.4</v>
      </c>
    </row>
    <row r="1905" spans="1:12" ht="18" customHeight="1">
      <c r="A1905" s="79" t="s">
        <v>1252</v>
      </c>
      <c r="B1905" s="74" t="s">
        <v>1730</v>
      </c>
      <c r="C1905" s="80">
        <v>1096</v>
      </c>
      <c r="D1905" s="80">
        <v>109.5</v>
      </c>
      <c r="E1905" s="81">
        <f t="shared" si="148"/>
        <v>1373.2879999999998</v>
      </c>
      <c r="F1905" s="81">
        <v>125.3</v>
      </c>
      <c r="G1905" s="81">
        <f t="shared" si="149"/>
        <v>1510.6167999999996</v>
      </c>
      <c r="H1905" s="82">
        <v>110</v>
      </c>
      <c r="I1905" s="81">
        <f t="shared" si="150"/>
        <v>1661.6784799999994</v>
      </c>
      <c r="J1905" s="82">
        <v>110</v>
      </c>
      <c r="K1905" s="81">
        <f t="shared" si="151"/>
        <v>1817.8762571199995</v>
      </c>
      <c r="L1905" s="82">
        <v>109.4</v>
      </c>
    </row>
    <row r="1906" spans="1:12" ht="44.25" customHeight="1">
      <c r="A1906" s="73" t="s">
        <v>1732</v>
      </c>
      <c r="B1906" s="74" t="s">
        <v>1532</v>
      </c>
      <c r="C1906" s="75">
        <v>1405852.5</v>
      </c>
      <c r="D1906" s="75">
        <v>114.6</v>
      </c>
      <c r="E1906" s="76">
        <f>SUM(E1907:E1912)</f>
        <v>1757836.7564999999</v>
      </c>
      <c r="F1906" s="76">
        <f>E1906/C1906*100</f>
        <v>125.03706871809098</v>
      </c>
      <c r="G1906" s="76">
        <f>SUM(G1907:G1912)</f>
        <v>1931622.3097585</v>
      </c>
      <c r="H1906" s="78">
        <f>G1906/E1906*100</f>
        <v>109.88633060583632</v>
      </c>
      <c r="I1906" s="76">
        <f>SUM(I1907:I1912)</f>
        <v>2131661.1031643325</v>
      </c>
      <c r="J1906" s="78">
        <f>I1906/G1906*100</f>
        <v>110.35599932736551</v>
      </c>
      <c r="K1906" s="76">
        <f>SUM(K1907:K1912)</f>
        <v>2331518.5322907958</v>
      </c>
      <c r="L1906" s="78">
        <f>K1906/I1906*100</f>
        <v>109.37566618022846</v>
      </c>
    </row>
    <row r="1907" spans="1:12" ht="29.25" customHeight="1">
      <c r="A1907" s="79" t="s">
        <v>1181</v>
      </c>
      <c r="B1907" s="74" t="s">
        <v>1532</v>
      </c>
      <c r="C1907" s="80">
        <v>28338</v>
      </c>
      <c r="D1907" s="80">
        <v>233.3</v>
      </c>
      <c r="E1907" s="81">
        <f t="shared" si="148"/>
        <v>35507.513999999996</v>
      </c>
      <c r="F1907" s="81">
        <v>125.3</v>
      </c>
      <c r="G1907" s="81">
        <f t="shared" si="149"/>
        <v>38845.220315999999</v>
      </c>
      <c r="H1907" s="82">
        <v>109.4</v>
      </c>
      <c r="I1907" s="81">
        <f t="shared" si="150"/>
        <v>42729.742347599997</v>
      </c>
      <c r="J1907" s="82">
        <v>110</v>
      </c>
      <c r="K1907" s="81">
        <f t="shared" si="151"/>
        <v>46404.500189493599</v>
      </c>
      <c r="L1907" s="82">
        <v>108.6</v>
      </c>
    </row>
    <row r="1908" spans="1:12" ht="30" customHeight="1">
      <c r="A1908" s="79" t="s">
        <v>1252</v>
      </c>
      <c r="B1908" s="74" t="s">
        <v>1532</v>
      </c>
      <c r="C1908" s="80">
        <v>1208863</v>
      </c>
      <c r="D1908" s="80">
        <v>112.5</v>
      </c>
      <c r="E1908" s="81">
        <f t="shared" si="148"/>
        <v>1511078.75</v>
      </c>
      <c r="F1908" s="81">
        <v>125</v>
      </c>
      <c r="G1908" s="81">
        <f t="shared" si="149"/>
        <v>1662186.625</v>
      </c>
      <c r="H1908" s="82">
        <v>110</v>
      </c>
      <c r="I1908" s="81">
        <f t="shared" si="150"/>
        <v>1836716.2206250001</v>
      </c>
      <c r="J1908" s="82">
        <v>110.5</v>
      </c>
      <c r="K1908" s="81">
        <f t="shared" si="151"/>
        <v>2009367.5453637501</v>
      </c>
      <c r="L1908" s="82">
        <v>109.4</v>
      </c>
    </row>
    <row r="1909" spans="1:12" ht="30" customHeight="1">
      <c r="A1909" s="79" t="s">
        <v>1090</v>
      </c>
      <c r="B1909" s="74" t="s">
        <v>1532</v>
      </c>
      <c r="C1909" s="80">
        <v>42190</v>
      </c>
      <c r="D1909" s="80">
        <v>107.5</v>
      </c>
      <c r="E1909" s="81">
        <f t="shared" si="148"/>
        <v>52568.74</v>
      </c>
      <c r="F1909" s="81">
        <v>124.6</v>
      </c>
      <c r="G1909" s="81">
        <f t="shared" si="149"/>
        <v>58088.457699999999</v>
      </c>
      <c r="H1909" s="82">
        <v>110.5</v>
      </c>
      <c r="I1909" s="81">
        <f t="shared" si="150"/>
        <v>63723.038096900003</v>
      </c>
      <c r="J1909" s="82">
        <v>109.7</v>
      </c>
      <c r="K1909" s="81">
        <f t="shared" si="151"/>
        <v>70095.341906590009</v>
      </c>
      <c r="L1909" s="82">
        <v>110</v>
      </c>
    </row>
    <row r="1910" spans="1:12" ht="18" customHeight="1">
      <c r="A1910" s="79" t="s">
        <v>1051</v>
      </c>
      <c r="B1910" s="74" t="s">
        <v>1532</v>
      </c>
      <c r="C1910" s="80">
        <v>8541.5</v>
      </c>
      <c r="D1910" s="80">
        <v>116.5</v>
      </c>
      <c r="E1910" s="81">
        <f t="shared" si="148"/>
        <v>10548.752500000001</v>
      </c>
      <c r="F1910" s="81">
        <v>123.5</v>
      </c>
      <c r="G1910" s="81">
        <f t="shared" si="149"/>
        <v>11571.981492500001</v>
      </c>
      <c r="H1910" s="82">
        <v>109.7</v>
      </c>
      <c r="I1910" s="81">
        <f t="shared" si="150"/>
        <v>12601.887845332501</v>
      </c>
      <c r="J1910" s="82">
        <v>108.9</v>
      </c>
      <c r="K1910" s="81">
        <f t="shared" si="151"/>
        <v>13925.086069092415</v>
      </c>
      <c r="L1910" s="82">
        <v>110.5</v>
      </c>
    </row>
    <row r="1911" spans="1:12" ht="18" customHeight="1">
      <c r="A1911" s="79" t="s">
        <v>1190</v>
      </c>
      <c r="B1911" s="74" t="s">
        <v>1532</v>
      </c>
      <c r="C1911" s="80">
        <v>15670</v>
      </c>
      <c r="D1911" s="80">
        <v>88.1</v>
      </c>
      <c r="E1911" s="81">
        <f t="shared" si="148"/>
        <v>19195.75</v>
      </c>
      <c r="F1911" s="81">
        <v>122.5</v>
      </c>
      <c r="G1911" s="81">
        <f t="shared" si="149"/>
        <v>20904.171750000001</v>
      </c>
      <c r="H1911" s="82">
        <v>108.9</v>
      </c>
      <c r="I1911" s="81">
        <f t="shared" si="150"/>
        <v>22701.930520500002</v>
      </c>
      <c r="J1911" s="82">
        <v>108.6</v>
      </c>
      <c r="K1911" s="81">
        <f t="shared" si="151"/>
        <v>24904.017780988499</v>
      </c>
      <c r="L1911" s="82">
        <v>109.7</v>
      </c>
    </row>
    <row r="1912" spans="1:12" ht="18" customHeight="1">
      <c r="A1912" s="79" t="s">
        <v>1054</v>
      </c>
      <c r="B1912" s="74" t="s">
        <v>1532</v>
      </c>
      <c r="C1912" s="80">
        <v>102250</v>
      </c>
      <c r="D1912" s="80">
        <v>135.30000000000001</v>
      </c>
      <c r="E1912" s="81">
        <f t="shared" si="148"/>
        <v>128937.25</v>
      </c>
      <c r="F1912" s="81">
        <v>126.1</v>
      </c>
      <c r="G1912" s="81">
        <f t="shared" si="149"/>
        <v>140025.8535</v>
      </c>
      <c r="H1912" s="82">
        <v>108.6</v>
      </c>
      <c r="I1912" s="81">
        <f t="shared" si="150"/>
        <v>153188.28372899999</v>
      </c>
      <c r="J1912" s="82">
        <v>109.4</v>
      </c>
      <c r="K1912" s="81">
        <f t="shared" si="151"/>
        <v>166822.04098088099</v>
      </c>
      <c r="L1912" s="82">
        <v>108.9</v>
      </c>
    </row>
    <row r="1913" spans="1:12" ht="43.5" customHeight="1">
      <c r="A1913" s="73" t="s">
        <v>1733</v>
      </c>
      <c r="B1913" s="74" t="s">
        <v>1532</v>
      </c>
      <c r="C1913" s="75">
        <v>61228.11</v>
      </c>
      <c r="D1913" s="75">
        <v>70.400000000000006</v>
      </c>
      <c r="E1913" s="76">
        <f>SUM(E1914:E1918)</f>
        <v>75648.526179999986</v>
      </c>
      <c r="F1913" s="76">
        <f>E1913/C1913*100</f>
        <v>123.5519538003051</v>
      </c>
      <c r="G1913" s="76">
        <f>SUM(G1914:G1918)</f>
        <v>83169.830723169987</v>
      </c>
      <c r="H1913" s="78">
        <f>G1913/E1913*100</f>
        <v>109.94243367712626</v>
      </c>
      <c r="I1913" s="76">
        <f>SUM(I1914:I1918)</f>
        <v>91439.487636112084</v>
      </c>
      <c r="J1913" s="78">
        <f>I1913/G1913*100</f>
        <v>109.94309696320963</v>
      </c>
      <c r="K1913" s="76">
        <f>SUM(K1914:K1918)</f>
        <v>99182.053992614965</v>
      </c>
      <c r="L1913" s="78">
        <f>K1913/I1913*100</f>
        <v>108.46742097606101</v>
      </c>
    </row>
    <row r="1914" spans="1:12" ht="30" customHeight="1">
      <c r="A1914" s="79" t="s">
        <v>1271</v>
      </c>
      <c r="B1914" s="74" t="s">
        <v>1532</v>
      </c>
      <c r="C1914" s="80">
        <v>23.13</v>
      </c>
      <c r="D1914" s="80">
        <v>75.2</v>
      </c>
      <c r="E1914" s="81">
        <f t="shared" si="148"/>
        <v>28.819979999999997</v>
      </c>
      <c r="F1914" s="81">
        <v>124.6</v>
      </c>
      <c r="G1914" s="81">
        <f t="shared" si="149"/>
        <v>31.529058119999998</v>
      </c>
      <c r="H1914" s="82">
        <v>109.4</v>
      </c>
      <c r="I1914" s="81">
        <f t="shared" si="150"/>
        <v>34.587376757640001</v>
      </c>
      <c r="J1914" s="82">
        <v>109.7</v>
      </c>
      <c r="K1914" s="81">
        <f t="shared" si="151"/>
        <v>37.838590172858162</v>
      </c>
      <c r="L1914" s="82">
        <v>109.4</v>
      </c>
    </row>
    <row r="1915" spans="1:12" ht="18" customHeight="1">
      <c r="A1915" s="79" t="s">
        <v>1183</v>
      </c>
      <c r="B1915" s="74" t="s">
        <v>1532</v>
      </c>
      <c r="C1915" s="80">
        <v>57973.25</v>
      </c>
      <c r="D1915" s="80">
        <v>82.6</v>
      </c>
      <c r="E1915" s="81">
        <f t="shared" si="148"/>
        <v>71596.963749999995</v>
      </c>
      <c r="F1915" s="81">
        <v>123.5</v>
      </c>
      <c r="G1915" s="81">
        <f t="shared" si="149"/>
        <v>78756.660124999995</v>
      </c>
      <c r="H1915" s="82">
        <v>110</v>
      </c>
      <c r="I1915" s="81">
        <f t="shared" si="150"/>
        <v>86632.3261375</v>
      </c>
      <c r="J1915" s="82">
        <v>110</v>
      </c>
      <c r="K1915" s="81">
        <f t="shared" si="151"/>
        <v>93909.441533049991</v>
      </c>
      <c r="L1915" s="82">
        <v>108.4</v>
      </c>
    </row>
    <row r="1916" spans="1:12" ht="18" customHeight="1">
      <c r="A1916" s="79" t="s">
        <v>1084</v>
      </c>
      <c r="B1916" s="74" t="s">
        <v>1532</v>
      </c>
      <c r="C1916" s="80">
        <v>42.07</v>
      </c>
      <c r="D1916" s="80">
        <v>49</v>
      </c>
      <c r="E1916" s="81">
        <f t="shared" si="148"/>
        <v>51.53575</v>
      </c>
      <c r="F1916" s="81">
        <v>122.5</v>
      </c>
      <c r="G1916" s="81">
        <f t="shared" si="149"/>
        <v>56.94700375</v>
      </c>
      <c r="H1916" s="82">
        <v>110.5</v>
      </c>
      <c r="I1916" s="81">
        <f t="shared" si="150"/>
        <v>62.926439143750002</v>
      </c>
      <c r="J1916" s="82">
        <v>110.5</v>
      </c>
      <c r="K1916" s="81">
        <f t="shared" si="151"/>
        <v>68.275186470968762</v>
      </c>
      <c r="L1916" s="82">
        <v>108.5</v>
      </c>
    </row>
    <row r="1917" spans="1:12" ht="18" customHeight="1">
      <c r="A1917" s="79" t="s">
        <v>1189</v>
      </c>
      <c r="B1917" s="74" t="s">
        <v>1532</v>
      </c>
      <c r="C1917" s="80">
        <v>5</v>
      </c>
      <c r="D1917" s="80">
        <v>0</v>
      </c>
      <c r="E1917" s="81">
        <f t="shared" si="148"/>
        <v>6.3049999999999997</v>
      </c>
      <c r="F1917" s="81">
        <v>126.1</v>
      </c>
      <c r="G1917" s="81">
        <f t="shared" si="149"/>
        <v>6.9165850000000004</v>
      </c>
      <c r="H1917" s="82">
        <v>109.7</v>
      </c>
      <c r="I1917" s="81">
        <f t="shared" si="150"/>
        <v>7.5874937450000006</v>
      </c>
      <c r="J1917" s="82">
        <v>109.7</v>
      </c>
      <c r="K1917" s="81">
        <f t="shared" si="151"/>
        <v>8.3386556257550009</v>
      </c>
      <c r="L1917" s="82">
        <v>109.9</v>
      </c>
    </row>
    <row r="1918" spans="1:12" ht="30" customHeight="1">
      <c r="A1918" s="79" t="s">
        <v>133</v>
      </c>
      <c r="B1918" s="74" t="s">
        <v>1532</v>
      </c>
      <c r="C1918" s="80">
        <v>3184.66</v>
      </c>
      <c r="D1918" s="80">
        <v>19.2</v>
      </c>
      <c r="E1918" s="81">
        <f t="shared" si="148"/>
        <v>3964.9016999999999</v>
      </c>
      <c r="F1918" s="81">
        <v>124.5</v>
      </c>
      <c r="G1918" s="81">
        <f t="shared" si="149"/>
        <v>4317.7779512999996</v>
      </c>
      <c r="H1918" s="82">
        <v>108.9</v>
      </c>
      <c r="I1918" s="81">
        <f t="shared" si="150"/>
        <v>4702.0601889657</v>
      </c>
      <c r="J1918" s="82">
        <v>108.9</v>
      </c>
      <c r="K1918" s="81">
        <f t="shared" si="151"/>
        <v>5158.1600272953729</v>
      </c>
      <c r="L1918" s="82">
        <v>109.7</v>
      </c>
    </row>
    <row r="1919" spans="1:12" ht="38.25" customHeight="1">
      <c r="A1919" s="73" t="s">
        <v>1734</v>
      </c>
      <c r="B1919" s="74" t="s">
        <v>1735</v>
      </c>
      <c r="C1919" s="75">
        <v>53.11999999999999</v>
      </c>
      <c r="D1919" s="75">
        <v>4.7</v>
      </c>
      <c r="E1919" s="76">
        <f>SUM(E1920:E1922)</f>
        <v>66.616710000000012</v>
      </c>
      <c r="F1919" s="76">
        <f>E1919/C1919*100</f>
        <v>125.4079631024097</v>
      </c>
      <c r="G1919" s="76">
        <f>SUM(G1920:G1922)</f>
        <v>72.733698540000006</v>
      </c>
      <c r="H1919" s="78">
        <f>G1919/E1919*100</f>
        <v>109.18236361417426</v>
      </c>
      <c r="I1919" s="76">
        <f>SUM(I1920:I1922)</f>
        <v>80.334616781000008</v>
      </c>
      <c r="J1919" s="78">
        <f>I1919/G1919*100</f>
        <v>110.45033924243501</v>
      </c>
      <c r="K1919" s="76">
        <f>SUM(K1920:K1922)</f>
        <v>87.606038560997007</v>
      </c>
      <c r="L1919" s="78">
        <f>K1919/I1919*100</f>
        <v>109.05141777151886</v>
      </c>
    </row>
    <row r="1920" spans="1:12" ht="38.25" customHeight="1">
      <c r="A1920" s="79" t="s">
        <v>1266</v>
      </c>
      <c r="B1920" s="74" t="s">
        <v>1735</v>
      </c>
      <c r="C1920" s="80">
        <v>28.7</v>
      </c>
      <c r="D1920" s="80">
        <v>30.2</v>
      </c>
      <c r="E1920" s="81">
        <f t="shared" si="148"/>
        <v>36.075900000000004</v>
      </c>
      <c r="F1920" s="81">
        <v>125.7</v>
      </c>
      <c r="G1920" s="81">
        <f t="shared" si="149"/>
        <v>39.178427400000004</v>
      </c>
      <c r="H1920" s="82">
        <v>108.6</v>
      </c>
      <c r="I1920" s="81">
        <f t="shared" si="150"/>
        <v>43.29216227700001</v>
      </c>
      <c r="J1920" s="82">
        <v>110.5</v>
      </c>
      <c r="K1920" s="81">
        <f t="shared" si="151"/>
        <v>47.14516471965301</v>
      </c>
      <c r="L1920" s="82">
        <v>108.9</v>
      </c>
    </row>
    <row r="1921" spans="1:12" ht="38.25" customHeight="1">
      <c r="A1921" s="79" t="s">
        <v>1049</v>
      </c>
      <c r="B1921" s="74" t="s">
        <v>1735</v>
      </c>
      <c r="C1921" s="80">
        <v>5.27</v>
      </c>
      <c r="D1921" s="80">
        <v>62</v>
      </c>
      <c r="E1921" s="81">
        <f t="shared" si="148"/>
        <v>6.6033099999999987</v>
      </c>
      <c r="F1921" s="81">
        <v>125.3</v>
      </c>
      <c r="G1921" s="81">
        <f t="shared" si="149"/>
        <v>7.2240211399999987</v>
      </c>
      <c r="H1921" s="82">
        <v>109.4</v>
      </c>
      <c r="I1921" s="81">
        <f t="shared" si="150"/>
        <v>7.946423253999999</v>
      </c>
      <c r="J1921" s="82">
        <v>110</v>
      </c>
      <c r="K1921" s="81">
        <f t="shared" si="151"/>
        <v>8.6298156538439983</v>
      </c>
      <c r="L1921" s="82">
        <v>108.6</v>
      </c>
    </row>
    <row r="1922" spans="1:12" ht="38.25" customHeight="1">
      <c r="A1922" s="79" t="s">
        <v>1276</v>
      </c>
      <c r="B1922" s="74" t="s">
        <v>1735</v>
      </c>
      <c r="C1922" s="80">
        <v>19.149999999999999</v>
      </c>
      <c r="D1922" s="80">
        <v>83.5</v>
      </c>
      <c r="E1922" s="81">
        <f t="shared" si="148"/>
        <v>23.9375</v>
      </c>
      <c r="F1922" s="81">
        <v>125</v>
      </c>
      <c r="G1922" s="81">
        <f t="shared" si="149"/>
        <v>26.331250000000001</v>
      </c>
      <c r="H1922" s="82">
        <v>110</v>
      </c>
      <c r="I1922" s="81">
        <f t="shared" si="150"/>
        <v>29.096031249999999</v>
      </c>
      <c r="J1922" s="82">
        <v>110.5</v>
      </c>
      <c r="K1922" s="81">
        <f t="shared" si="151"/>
        <v>31.831058187500002</v>
      </c>
      <c r="L1922" s="82">
        <v>109.4</v>
      </c>
    </row>
    <row r="1923" spans="1:12" ht="18" customHeight="1">
      <c r="A1923" s="73" t="s">
        <v>1736</v>
      </c>
      <c r="B1923" s="74" t="s">
        <v>1532</v>
      </c>
      <c r="C1923" s="75">
        <v>1308</v>
      </c>
      <c r="D1923" s="75">
        <v>0</v>
      </c>
      <c r="E1923" s="76">
        <f>SUM(E1924:E1925)</f>
        <v>1649.3</v>
      </c>
      <c r="F1923" s="76">
        <f>E1923/C1923*100</f>
        <v>126.09327217125382</v>
      </c>
      <c r="G1923" s="76">
        <f>SUM(G1924:G1925)</f>
        <v>1791.1397999999997</v>
      </c>
      <c r="H1923" s="78">
        <f>G1923/E1923*100</f>
        <v>108.59999999999998</v>
      </c>
      <c r="I1923" s="76">
        <f>SUM(I1924:I1925)</f>
        <v>1959.6264011999999</v>
      </c>
      <c r="J1923" s="78">
        <f>I1923/G1923*100</f>
        <v>109.4066694961499</v>
      </c>
      <c r="K1923" s="76">
        <f>SUM(K1924:K1925)</f>
        <v>2133.9971500068</v>
      </c>
      <c r="L1923" s="78">
        <f>K1923/I1923*100</f>
        <v>108.89816286920926</v>
      </c>
    </row>
    <row r="1924" spans="1:12" ht="30" customHeight="1">
      <c r="A1924" s="79" t="s">
        <v>1218</v>
      </c>
      <c r="B1924" s="74" t="s">
        <v>1532</v>
      </c>
      <c r="C1924" s="80">
        <v>1300</v>
      </c>
      <c r="D1924" s="80">
        <v>0</v>
      </c>
      <c r="E1924" s="81">
        <f t="shared" si="148"/>
        <v>1639.3</v>
      </c>
      <c r="F1924" s="81">
        <v>126.1</v>
      </c>
      <c r="G1924" s="81">
        <f t="shared" si="149"/>
        <v>1780.2797999999998</v>
      </c>
      <c r="H1924" s="82">
        <v>108.6</v>
      </c>
      <c r="I1924" s="81">
        <f t="shared" si="150"/>
        <v>1947.6261012</v>
      </c>
      <c r="J1924" s="82">
        <v>109.4</v>
      </c>
      <c r="K1924" s="81">
        <f t="shared" si="151"/>
        <v>2120.9648242068001</v>
      </c>
      <c r="L1924" s="82">
        <v>108.9</v>
      </c>
    </row>
    <row r="1925" spans="1:12" ht="18" customHeight="1">
      <c r="A1925" s="79" t="s">
        <v>876</v>
      </c>
      <c r="B1925" s="74" t="s">
        <v>1532</v>
      </c>
      <c r="C1925" s="80">
        <v>8</v>
      </c>
      <c r="D1925" s="80">
        <v>0</v>
      </c>
      <c r="E1925" s="81">
        <f t="shared" si="148"/>
        <v>10</v>
      </c>
      <c r="F1925" s="81">
        <v>125</v>
      </c>
      <c r="G1925" s="81">
        <f t="shared" si="149"/>
        <v>10.86</v>
      </c>
      <c r="H1925" s="82">
        <v>108.6</v>
      </c>
      <c r="I1925" s="81">
        <f t="shared" si="150"/>
        <v>12.000299999999999</v>
      </c>
      <c r="J1925" s="82">
        <v>110.5</v>
      </c>
      <c r="K1925" s="81">
        <f t="shared" si="151"/>
        <v>13.032325799999999</v>
      </c>
      <c r="L1925" s="82">
        <v>108.6</v>
      </c>
    </row>
    <row r="1926" spans="1:12" ht="43.5" customHeight="1">
      <c r="A1926" s="73" t="s">
        <v>1737</v>
      </c>
      <c r="B1926" s="74" t="s">
        <v>1532</v>
      </c>
      <c r="C1926" s="75">
        <v>9623.25</v>
      </c>
      <c r="D1926" s="75">
        <v>117.9</v>
      </c>
      <c r="E1926" s="76">
        <f>SUM(E1927:E1932)</f>
        <v>11902.322970000001</v>
      </c>
      <c r="F1926" s="76">
        <f>E1926/C1926*100</f>
        <v>123.68298620528408</v>
      </c>
      <c r="G1926" s="76">
        <f>SUM(G1927:G1932)</f>
        <v>13079.035401809999</v>
      </c>
      <c r="H1926" s="78">
        <f>G1926/E1926*100</f>
        <v>109.88640986113316</v>
      </c>
      <c r="I1926" s="76">
        <f>SUM(I1927:I1932)</f>
        <v>14372.205922001251</v>
      </c>
      <c r="J1926" s="78">
        <f>I1926/G1926*100</f>
        <v>109.88735392529246</v>
      </c>
      <c r="K1926" s="76">
        <f>SUM(K1927:K1932)</f>
        <v>15601.730828293472</v>
      </c>
      <c r="L1926" s="78">
        <f>K1926/I1926*100</f>
        <v>108.55487955686776</v>
      </c>
    </row>
    <row r="1927" spans="1:12" ht="30" customHeight="1">
      <c r="A1927" s="79" t="s">
        <v>1293</v>
      </c>
      <c r="B1927" s="74" t="s">
        <v>1532</v>
      </c>
      <c r="C1927" s="80">
        <v>8376</v>
      </c>
      <c r="D1927" s="80">
        <v>112.7</v>
      </c>
      <c r="E1927" s="81">
        <f t="shared" si="148"/>
        <v>10344.36</v>
      </c>
      <c r="F1927" s="81">
        <v>123.5</v>
      </c>
      <c r="G1927" s="81">
        <f t="shared" si="149"/>
        <v>11378.796</v>
      </c>
      <c r="H1927" s="82">
        <v>110</v>
      </c>
      <c r="I1927" s="81">
        <f t="shared" si="150"/>
        <v>12516.6756</v>
      </c>
      <c r="J1927" s="82">
        <v>110</v>
      </c>
      <c r="K1927" s="81">
        <f t="shared" si="151"/>
        <v>13568.076350400001</v>
      </c>
      <c r="L1927" s="82">
        <v>108.4</v>
      </c>
    </row>
    <row r="1928" spans="1:12" ht="30" customHeight="1">
      <c r="A1928" s="79" t="s">
        <v>1151</v>
      </c>
      <c r="B1928" s="74" t="s">
        <v>1532</v>
      </c>
      <c r="C1928" s="80">
        <v>12.9</v>
      </c>
      <c r="D1928" s="80">
        <v>51.7</v>
      </c>
      <c r="E1928" s="81">
        <f t="shared" si="148"/>
        <v>15.8025</v>
      </c>
      <c r="F1928" s="81">
        <v>122.5</v>
      </c>
      <c r="G1928" s="81">
        <f t="shared" si="149"/>
        <v>17.461762499999999</v>
      </c>
      <c r="H1928" s="82">
        <v>110.5</v>
      </c>
      <c r="I1928" s="81">
        <f t="shared" si="150"/>
        <v>19.295247562499998</v>
      </c>
      <c r="J1928" s="82">
        <v>110.5</v>
      </c>
      <c r="K1928" s="81">
        <f t="shared" si="151"/>
        <v>20.935343605312497</v>
      </c>
      <c r="L1928" s="82">
        <v>108.5</v>
      </c>
    </row>
    <row r="1929" spans="1:12" ht="18" customHeight="1">
      <c r="A1929" s="79" t="s">
        <v>1084</v>
      </c>
      <c r="B1929" s="74" t="s">
        <v>1532</v>
      </c>
      <c r="C1929" s="80">
        <v>267.36</v>
      </c>
      <c r="D1929" s="80">
        <v>68.2</v>
      </c>
      <c r="E1929" s="81">
        <f t="shared" si="148"/>
        <v>337.14095999999995</v>
      </c>
      <c r="F1929" s="81">
        <v>126.1</v>
      </c>
      <c r="G1929" s="81">
        <f t="shared" si="149"/>
        <v>369.84363311999994</v>
      </c>
      <c r="H1929" s="82">
        <v>109.7</v>
      </c>
      <c r="I1929" s="81">
        <f t="shared" si="150"/>
        <v>405.71846553263998</v>
      </c>
      <c r="J1929" s="82">
        <v>109.7</v>
      </c>
      <c r="K1929" s="81">
        <f t="shared" si="151"/>
        <v>445.88459362037139</v>
      </c>
      <c r="L1929" s="82">
        <v>109.9</v>
      </c>
    </row>
    <row r="1930" spans="1:12" ht="30" customHeight="1">
      <c r="A1930" s="79" t="s">
        <v>872</v>
      </c>
      <c r="B1930" s="74" t="s">
        <v>1532</v>
      </c>
      <c r="C1930" s="80">
        <v>809.91</v>
      </c>
      <c r="D1930" s="80">
        <v>419</v>
      </c>
      <c r="E1930" s="81">
        <f t="shared" si="148"/>
        <v>1008.33795</v>
      </c>
      <c r="F1930" s="81">
        <v>124.5</v>
      </c>
      <c r="G1930" s="81">
        <f t="shared" si="149"/>
        <v>1098.0800275500001</v>
      </c>
      <c r="H1930" s="82">
        <v>108.9</v>
      </c>
      <c r="I1930" s="81">
        <f t="shared" si="150"/>
        <v>1195.8091500019502</v>
      </c>
      <c r="J1930" s="82">
        <v>108.9</v>
      </c>
      <c r="K1930" s="81">
        <f t="shared" si="151"/>
        <v>1311.8026375521395</v>
      </c>
      <c r="L1930" s="82">
        <v>109.7</v>
      </c>
    </row>
    <row r="1931" spans="1:12" ht="30" customHeight="1">
      <c r="A1931" s="79" t="s">
        <v>1272</v>
      </c>
      <c r="B1931" s="74" t="s">
        <v>1532</v>
      </c>
      <c r="C1931" s="80">
        <v>32</v>
      </c>
      <c r="D1931" s="80">
        <v>122.1</v>
      </c>
      <c r="E1931" s="81">
        <f t="shared" si="148"/>
        <v>39.455999999999996</v>
      </c>
      <c r="F1931" s="81">
        <v>123.3</v>
      </c>
      <c r="G1931" s="81">
        <f t="shared" si="149"/>
        <v>42.849215999999998</v>
      </c>
      <c r="H1931" s="82">
        <v>108.6</v>
      </c>
      <c r="I1931" s="81">
        <f t="shared" si="150"/>
        <v>46.534248576000003</v>
      </c>
      <c r="J1931" s="82">
        <v>108.6</v>
      </c>
      <c r="K1931" s="81">
        <f t="shared" si="151"/>
        <v>50.675796699264012</v>
      </c>
      <c r="L1931" s="82">
        <v>108.9</v>
      </c>
    </row>
    <row r="1932" spans="1:12" ht="29.25" customHeight="1">
      <c r="A1932" s="79" t="s">
        <v>1271</v>
      </c>
      <c r="B1932" s="74" t="s">
        <v>1532</v>
      </c>
      <c r="C1932" s="80">
        <v>125.08</v>
      </c>
      <c r="D1932" s="80">
        <v>127.3</v>
      </c>
      <c r="E1932" s="81">
        <f t="shared" si="148"/>
        <v>157.22556</v>
      </c>
      <c r="F1932" s="81">
        <v>125.7</v>
      </c>
      <c r="G1932" s="81">
        <f t="shared" si="149"/>
        <v>172.00476264</v>
      </c>
      <c r="H1932" s="82">
        <v>109.4</v>
      </c>
      <c r="I1932" s="81">
        <f t="shared" si="150"/>
        <v>188.17321032816002</v>
      </c>
      <c r="J1932" s="82">
        <v>109.4</v>
      </c>
      <c r="K1932" s="81">
        <f t="shared" si="151"/>
        <v>204.35610641638178</v>
      </c>
      <c r="L1932" s="82">
        <v>108.6</v>
      </c>
    </row>
    <row r="1933" spans="1:12" ht="44.25" customHeight="1">
      <c r="A1933" s="73" t="s">
        <v>1738</v>
      </c>
      <c r="B1933" s="74" t="s">
        <v>1666</v>
      </c>
      <c r="C1933" s="75">
        <v>71036.81</v>
      </c>
      <c r="D1933" s="75">
        <v>128.30000000000001</v>
      </c>
      <c r="E1933" s="76">
        <f>SUM(E1934:E1986)</f>
        <v>88265.900690000009</v>
      </c>
      <c r="F1933" s="76">
        <f>E1933/C1933*100</f>
        <v>124.25375054144465</v>
      </c>
      <c r="G1933" s="76">
        <f>SUM(G1934:G1986)</f>
        <v>96548.35369762998</v>
      </c>
      <c r="H1933" s="78">
        <f>G1933/E1933*100</f>
        <v>109.38352516983755</v>
      </c>
      <c r="I1933" s="76">
        <f>SUM(I1934:I1986)</f>
        <v>105680.54195798717</v>
      </c>
      <c r="J1933" s="78">
        <f>I1933/G1933*100</f>
        <v>109.45866802551328</v>
      </c>
      <c r="K1933" s="76">
        <f>SUM(K1934:K1986)</f>
        <v>115698.00533772347</v>
      </c>
      <c r="L1933" s="78">
        <f>K1933/I1933*100</f>
        <v>109.47900454912383</v>
      </c>
    </row>
    <row r="1934" spans="1:12" ht="18" customHeight="1">
      <c r="A1934" s="79" t="s">
        <v>1112</v>
      </c>
      <c r="B1934" s="74" t="s">
        <v>1666</v>
      </c>
      <c r="C1934" s="80">
        <v>1029.2</v>
      </c>
      <c r="D1934" s="80">
        <v>0</v>
      </c>
      <c r="E1934" s="81">
        <f t="shared" si="148"/>
        <v>1293.7044000000001</v>
      </c>
      <c r="F1934" s="81">
        <v>125.7</v>
      </c>
      <c r="G1934" s="81">
        <f t="shared" si="149"/>
        <v>1404.9629784000001</v>
      </c>
      <c r="H1934" s="82">
        <v>108.6</v>
      </c>
      <c r="I1934" s="81">
        <f t="shared" si="150"/>
        <v>1552.484091132</v>
      </c>
      <c r="J1934" s="82">
        <v>110.5</v>
      </c>
      <c r="K1934" s="81">
        <f t="shared" si="151"/>
        <v>1690.6551752427483</v>
      </c>
      <c r="L1934" s="82">
        <v>108.9</v>
      </c>
    </row>
    <row r="1935" spans="1:12" ht="29.25" customHeight="1">
      <c r="A1935" s="79" t="s">
        <v>1240</v>
      </c>
      <c r="B1935" s="74" t="s">
        <v>1666</v>
      </c>
      <c r="C1935" s="80">
        <v>648.29</v>
      </c>
      <c r="D1935" s="80">
        <v>122.7</v>
      </c>
      <c r="E1935" s="81">
        <f t="shared" si="148"/>
        <v>812.30736999999999</v>
      </c>
      <c r="F1935" s="81">
        <v>125.3</v>
      </c>
      <c r="G1935" s="81">
        <f t="shared" si="149"/>
        <v>888.66426277999994</v>
      </c>
      <c r="H1935" s="82">
        <v>109.4</v>
      </c>
      <c r="I1935" s="81">
        <f t="shared" si="150"/>
        <v>977.53068905800001</v>
      </c>
      <c r="J1935" s="82">
        <v>110</v>
      </c>
      <c r="K1935" s="81">
        <f t="shared" si="151"/>
        <v>1061.5983283169878</v>
      </c>
      <c r="L1935" s="82">
        <v>108.6</v>
      </c>
    </row>
    <row r="1936" spans="1:12" ht="30" customHeight="1">
      <c r="A1936" s="79" t="s">
        <v>1211</v>
      </c>
      <c r="B1936" s="74" t="s">
        <v>1666</v>
      </c>
      <c r="C1936" s="80">
        <v>240</v>
      </c>
      <c r="D1936" s="80">
        <v>0</v>
      </c>
      <c r="E1936" s="81">
        <f t="shared" si="148"/>
        <v>300</v>
      </c>
      <c r="F1936" s="81">
        <v>125</v>
      </c>
      <c r="G1936" s="81">
        <f t="shared" si="149"/>
        <v>330</v>
      </c>
      <c r="H1936" s="82">
        <v>110</v>
      </c>
      <c r="I1936" s="81">
        <f t="shared" si="150"/>
        <v>364.65</v>
      </c>
      <c r="J1936" s="82">
        <v>110.5</v>
      </c>
      <c r="K1936" s="81">
        <f t="shared" si="151"/>
        <v>398.9271</v>
      </c>
      <c r="L1936" s="82">
        <v>109.4</v>
      </c>
    </row>
    <row r="1937" spans="1:12" ht="18" customHeight="1">
      <c r="A1937" s="79" t="s">
        <v>1296</v>
      </c>
      <c r="B1937" s="74" t="s">
        <v>1666</v>
      </c>
      <c r="C1937" s="80">
        <v>140.1</v>
      </c>
      <c r="D1937" s="80">
        <v>202.7</v>
      </c>
      <c r="E1937" s="81">
        <f t="shared" si="148"/>
        <v>174.56459999999998</v>
      </c>
      <c r="F1937" s="81">
        <v>124.6</v>
      </c>
      <c r="G1937" s="81">
        <f t="shared" si="149"/>
        <v>192.89388299999999</v>
      </c>
      <c r="H1937" s="82">
        <v>110.5</v>
      </c>
      <c r="I1937" s="81">
        <f t="shared" si="150"/>
        <v>211.604589651</v>
      </c>
      <c r="J1937" s="82">
        <v>109.7</v>
      </c>
      <c r="K1937" s="81">
        <f t="shared" si="151"/>
        <v>232.76504861609999</v>
      </c>
      <c r="L1937" s="82">
        <v>110</v>
      </c>
    </row>
    <row r="1938" spans="1:12" ht="30" customHeight="1">
      <c r="A1938" s="79" t="s">
        <v>1218</v>
      </c>
      <c r="B1938" s="74" t="s">
        <v>1666</v>
      </c>
      <c r="C1938" s="80">
        <v>971.5</v>
      </c>
      <c r="D1938" s="80">
        <v>109.3</v>
      </c>
      <c r="E1938" s="81">
        <f t="shared" si="148"/>
        <v>1199.8025</v>
      </c>
      <c r="F1938" s="81">
        <v>123.5</v>
      </c>
      <c r="G1938" s="81">
        <f t="shared" si="149"/>
        <v>1316.1833425000002</v>
      </c>
      <c r="H1938" s="82">
        <v>109.7</v>
      </c>
      <c r="I1938" s="81">
        <f t="shared" si="150"/>
        <v>1433.3236599825002</v>
      </c>
      <c r="J1938" s="82">
        <v>108.9</v>
      </c>
      <c r="K1938" s="81">
        <f t="shared" si="151"/>
        <v>1583.8226442806626</v>
      </c>
      <c r="L1938" s="82">
        <v>110.5</v>
      </c>
    </row>
    <row r="1939" spans="1:12" ht="18" customHeight="1">
      <c r="A1939" s="79" t="s">
        <v>1238</v>
      </c>
      <c r="B1939" s="74" t="s">
        <v>1666</v>
      </c>
      <c r="C1939" s="80">
        <v>798.1</v>
      </c>
      <c r="D1939" s="80">
        <v>181.3</v>
      </c>
      <c r="E1939" s="81">
        <f t="shared" si="148"/>
        <v>977.67250000000001</v>
      </c>
      <c r="F1939" s="81">
        <v>122.5</v>
      </c>
      <c r="G1939" s="81">
        <f t="shared" si="149"/>
        <v>1064.6853524999999</v>
      </c>
      <c r="H1939" s="82">
        <v>108.9</v>
      </c>
      <c r="I1939" s="81">
        <f t="shared" si="150"/>
        <v>1156.2482928149998</v>
      </c>
      <c r="J1939" s="82">
        <v>108.6</v>
      </c>
      <c r="K1939" s="81">
        <f t="shared" si="151"/>
        <v>1268.4043772180548</v>
      </c>
      <c r="L1939" s="82">
        <v>109.7</v>
      </c>
    </row>
    <row r="1940" spans="1:12" ht="30" customHeight="1">
      <c r="A1940" s="79" t="s">
        <v>1282</v>
      </c>
      <c r="B1940" s="74" t="s">
        <v>1666</v>
      </c>
      <c r="C1940" s="80">
        <v>46.5</v>
      </c>
      <c r="D1940" s="80">
        <v>156</v>
      </c>
      <c r="E1940" s="81">
        <f t="shared" si="148"/>
        <v>58.636499999999998</v>
      </c>
      <c r="F1940" s="81">
        <v>126.1</v>
      </c>
      <c r="G1940" s="81">
        <f t="shared" si="149"/>
        <v>63.679238999999995</v>
      </c>
      <c r="H1940" s="82">
        <v>108.6</v>
      </c>
      <c r="I1940" s="81">
        <f t="shared" si="150"/>
        <v>69.665087465999989</v>
      </c>
      <c r="J1940" s="82">
        <v>109.4</v>
      </c>
      <c r="K1940" s="81">
        <f t="shared" si="151"/>
        <v>75.865280250473987</v>
      </c>
      <c r="L1940" s="82">
        <v>108.9</v>
      </c>
    </row>
    <row r="1941" spans="1:12" ht="18" customHeight="1">
      <c r="A1941" s="79" t="s">
        <v>1226</v>
      </c>
      <c r="B1941" s="74" t="s">
        <v>1666</v>
      </c>
      <c r="C1941" s="80">
        <v>1026</v>
      </c>
      <c r="D1941" s="80">
        <v>119.5</v>
      </c>
      <c r="E1941" s="81">
        <f t="shared" si="148"/>
        <v>1282.5</v>
      </c>
      <c r="F1941" s="81">
        <v>125</v>
      </c>
      <c r="G1941" s="81">
        <f t="shared" si="149"/>
        <v>1392.7950000000001</v>
      </c>
      <c r="H1941" s="82">
        <v>108.6</v>
      </c>
      <c r="I1941" s="81">
        <f t="shared" si="150"/>
        <v>1539.0384750000001</v>
      </c>
      <c r="J1941" s="82">
        <v>110.5</v>
      </c>
      <c r="K1941" s="81">
        <f t="shared" si="151"/>
        <v>1671.39578385</v>
      </c>
      <c r="L1941" s="82">
        <v>108.6</v>
      </c>
    </row>
    <row r="1942" spans="1:12" ht="18" customHeight="1">
      <c r="A1942" s="79" t="s">
        <v>1086</v>
      </c>
      <c r="B1942" s="74" t="s">
        <v>1666</v>
      </c>
      <c r="C1942" s="80">
        <v>384.8</v>
      </c>
      <c r="D1942" s="80">
        <v>55</v>
      </c>
      <c r="E1942" s="81">
        <f t="shared" si="148"/>
        <v>479.46080000000001</v>
      </c>
      <c r="F1942" s="81">
        <v>124.6</v>
      </c>
      <c r="G1942" s="81">
        <f t="shared" si="149"/>
        <v>524.53011519999995</v>
      </c>
      <c r="H1942" s="82">
        <v>109.4</v>
      </c>
      <c r="I1942" s="81">
        <f t="shared" si="150"/>
        <v>575.40953637439998</v>
      </c>
      <c r="J1942" s="82">
        <v>109.7</v>
      </c>
      <c r="K1942" s="81">
        <f t="shared" si="151"/>
        <v>629.49803279359355</v>
      </c>
      <c r="L1942" s="82">
        <v>109.4</v>
      </c>
    </row>
    <row r="1943" spans="1:12" ht="18" customHeight="1">
      <c r="A1943" s="79" t="s">
        <v>1110</v>
      </c>
      <c r="B1943" s="74" t="s">
        <v>1666</v>
      </c>
      <c r="C1943" s="80">
        <v>885.5</v>
      </c>
      <c r="D1943" s="80">
        <v>87.5</v>
      </c>
      <c r="E1943" s="81">
        <f t="shared" si="148"/>
        <v>1093.5925</v>
      </c>
      <c r="F1943" s="81">
        <v>123.5</v>
      </c>
      <c r="G1943" s="81">
        <f t="shared" si="149"/>
        <v>1202.9517499999999</v>
      </c>
      <c r="H1943" s="82">
        <v>110</v>
      </c>
      <c r="I1943" s="81">
        <f t="shared" si="150"/>
        <v>1323.2469250000001</v>
      </c>
      <c r="J1943" s="82">
        <v>110</v>
      </c>
      <c r="K1943" s="81">
        <f t="shared" si="151"/>
        <v>1434.3996667000001</v>
      </c>
      <c r="L1943" s="82">
        <v>108.4</v>
      </c>
    </row>
    <row r="1944" spans="1:12" ht="18" customHeight="1">
      <c r="A1944" s="79" t="s">
        <v>1229</v>
      </c>
      <c r="B1944" s="74" t="s">
        <v>1666</v>
      </c>
      <c r="C1944" s="80">
        <v>1380.09</v>
      </c>
      <c r="D1944" s="80">
        <v>101.7</v>
      </c>
      <c r="E1944" s="81">
        <f t="shared" si="148"/>
        <v>1690.61025</v>
      </c>
      <c r="F1944" s="81">
        <v>122.5</v>
      </c>
      <c r="G1944" s="81">
        <f t="shared" si="149"/>
        <v>1868.12432625</v>
      </c>
      <c r="H1944" s="82">
        <v>110.5</v>
      </c>
      <c r="I1944" s="81">
        <f t="shared" si="150"/>
        <v>2064.2773805062498</v>
      </c>
      <c r="J1944" s="82">
        <v>110.5</v>
      </c>
      <c r="K1944" s="81">
        <f t="shared" si="151"/>
        <v>2239.7409578492811</v>
      </c>
      <c r="L1944" s="82">
        <v>108.5</v>
      </c>
    </row>
    <row r="1945" spans="1:12" ht="30" customHeight="1">
      <c r="A1945" s="79" t="s">
        <v>1045</v>
      </c>
      <c r="B1945" s="74" t="s">
        <v>1666</v>
      </c>
      <c r="C1945" s="80">
        <v>6432</v>
      </c>
      <c r="D1945" s="80">
        <v>174.8</v>
      </c>
      <c r="E1945" s="81">
        <f t="shared" ref="E1945:E2008" si="152">C1945*F1945/100</f>
        <v>8110.7519999999995</v>
      </c>
      <c r="F1945" s="81">
        <v>126.1</v>
      </c>
      <c r="G1945" s="81">
        <f t="shared" ref="G1945:G2008" si="153">E1945*H1945/100</f>
        <v>8897.494944</v>
      </c>
      <c r="H1945" s="82">
        <v>109.7</v>
      </c>
      <c r="I1945" s="81">
        <f t="shared" ref="I1945:I2008" si="154">G1945*J1945/100</f>
        <v>9760.5519535679996</v>
      </c>
      <c r="J1945" s="82">
        <v>109.7</v>
      </c>
      <c r="K1945" s="81">
        <f t="shared" ref="K1945:K2008" si="155">I1945*L1945/100</f>
        <v>10726.846596971231</v>
      </c>
      <c r="L1945" s="82">
        <v>109.9</v>
      </c>
    </row>
    <row r="1946" spans="1:12" ht="18" customHeight="1">
      <c r="A1946" s="79" t="s">
        <v>1071</v>
      </c>
      <c r="B1946" s="74" t="s">
        <v>1666</v>
      </c>
      <c r="C1946" s="80">
        <v>1119.5999999999999</v>
      </c>
      <c r="D1946" s="80">
        <v>0</v>
      </c>
      <c r="E1946" s="81">
        <f t="shared" si="152"/>
        <v>1393.9019999999998</v>
      </c>
      <c r="F1946" s="81">
        <v>124.5</v>
      </c>
      <c r="G1946" s="81">
        <f t="shared" si="153"/>
        <v>1517.9592779999998</v>
      </c>
      <c r="H1946" s="82">
        <v>108.9</v>
      </c>
      <c r="I1946" s="81">
        <f t="shared" si="154"/>
        <v>1653.0576537419997</v>
      </c>
      <c r="J1946" s="82">
        <v>108.9</v>
      </c>
      <c r="K1946" s="81">
        <f t="shared" si="155"/>
        <v>1813.4042461549739</v>
      </c>
      <c r="L1946" s="82">
        <v>109.7</v>
      </c>
    </row>
    <row r="1947" spans="1:12" ht="29.25" customHeight="1">
      <c r="A1947" s="79" t="s">
        <v>1234</v>
      </c>
      <c r="B1947" s="74" t="s">
        <v>1666</v>
      </c>
      <c r="C1947" s="80">
        <v>1525.08</v>
      </c>
      <c r="D1947" s="80">
        <v>108</v>
      </c>
      <c r="E1947" s="81">
        <f t="shared" si="152"/>
        <v>1880.4236399999998</v>
      </c>
      <c r="F1947" s="81">
        <v>123.3</v>
      </c>
      <c r="G1947" s="81">
        <f t="shared" si="153"/>
        <v>2042.1400730399996</v>
      </c>
      <c r="H1947" s="82">
        <v>108.6</v>
      </c>
      <c r="I1947" s="81">
        <f t="shared" si="154"/>
        <v>2217.7641193214395</v>
      </c>
      <c r="J1947" s="82">
        <v>108.6</v>
      </c>
      <c r="K1947" s="81">
        <f t="shared" si="155"/>
        <v>2415.1451259410478</v>
      </c>
      <c r="L1947" s="82">
        <v>108.9</v>
      </c>
    </row>
    <row r="1948" spans="1:12" ht="30" customHeight="1">
      <c r="A1948" s="79" t="s">
        <v>1113</v>
      </c>
      <c r="B1948" s="74" t="s">
        <v>1666</v>
      </c>
      <c r="C1948" s="80">
        <v>80</v>
      </c>
      <c r="D1948" s="80">
        <v>0</v>
      </c>
      <c r="E1948" s="81">
        <f t="shared" si="152"/>
        <v>100.56</v>
      </c>
      <c r="F1948" s="81">
        <v>125.7</v>
      </c>
      <c r="G1948" s="81">
        <f t="shared" si="153"/>
        <v>110.01264</v>
      </c>
      <c r="H1948" s="82">
        <v>109.4</v>
      </c>
      <c r="I1948" s="81">
        <f t="shared" si="154"/>
        <v>120.35382816000001</v>
      </c>
      <c r="J1948" s="82">
        <v>109.4</v>
      </c>
      <c r="K1948" s="81">
        <f t="shared" si="155"/>
        <v>130.70425738175999</v>
      </c>
      <c r="L1948" s="82">
        <v>108.6</v>
      </c>
    </row>
    <row r="1949" spans="1:12" ht="30" customHeight="1">
      <c r="A1949" s="79" t="s">
        <v>1235</v>
      </c>
      <c r="B1949" s="74" t="s">
        <v>1666</v>
      </c>
      <c r="C1949" s="80">
        <v>1240</v>
      </c>
      <c r="D1949" s="80">
        <v>119</v>
      </c>
      <c r="E1949" s="81">
        <f t="shared" si="152"/>
        <v>1553.72</v>
      </c>
      <c r="F1949" s="81">
        <v>125.3</v>
      </c>
      <c r="G1949" s="81">
        <f t="shared" si="153"/>
        <v>1709.0920000000001</v>
      </c>
      <c r="H1949" s="82">
        <v>110</v>
      </c>
      <c r="I1949" s="81">
        <f t="shared" si="154"/>
        <v>1880.0012000000002</v>
      </c>
      <c r="J1949" s="82">
        <v>110</v>
      </c>
      <c r="K1949" s="81">
        <f t="shared" si="155"/>
        <v>2056.7213128000003</v>
      </c>
      <c r="L1949" s="82">
        <v>109.4</v>
      </c>
    </row>
    <row r="1950" spans="1:12" ht="18" customHeight="1">
      <c r="A1950" s="79" t="s">
        <v>1065</v>
      </c>
      <c r="B1950" s="74" t="s">
        <v>1666</v>
      </c>
      <c r="C1950" s="80">
        <v>1746.6</v>
      </c>
      <c r="D1950" s="80">
        <v>94</v>
      </c>
      <c r="E1950" s="81">
        <f t="shared" si="152"/>
        <v>2195.4762000000001</v>
      </c>
      <c r="F1950" s="81">
        <v>125.7</v>
      </c>
      <c r="G1950" s="81">
        <f t="shared" si="153"/>
        <v>2384.2871531999999</v>
      </c>
      <c r="H1950" s="82">
        <v>108.6</v>
      </c>
      <c r="I1950" s="81">
        <f t="shared" si="154"/>
        <v>2634.637304286</v>
      </c>
      <c r="J1950" s="82">
        <v>110.5</v>
      </c>
      <c r="K1950" s="81">
        <f t="shared" si="155"/>
        <v>2869.1200243674539</v>
      </c>
      <c r="L1950" s="82">
        <v>108.9</v>
      </c>
    </row>
    <row r="1951" spans="1:12" ht="30" customHeight="1">
      <c r="A1951" s="79" t="s">
        <v>1212</v>
      </c>
      <c r="B1951" s="74" t="s">
        <v>1666</v>
      </c>
      <c r="C1951" s="80">
        <v>1122.5</v>
      </c>
      <c r="D1951" s="80">
        <v>111.6</v>
      </c>
      <c r="E1951" s="81">
        <f t="shared" si="152"/>
        <v>1406.4925000000001</v>
      </c>
      <c r="F1951" s="81">
        <v>125.3</v>
      </c>
      <c r="G1951" s="81">
        <f t="shared" si="153"/>
        <v>1538.7027950000002</v>
      </c>
      <c r="H1951" s="82">
        <v>109.4</v>
      </c>
      <c r="I1951" s="81">
        <f t="shared" si="154"/>
        <v>1692.5730745000003</v>
      </c>
      <c r="J1951" s="82">
        <v>110</v>
      </c>
      <c r="K1951" s="81">
        <f t="shared" si="155"/>
        <v>1838.1343589070002</v>
      </c>
      <c r="L1951" s="82">
        <v>108.6</v>
      </c>
    </row>
    <row r="1952" spans="1:12" ht="18" customHeight="1">
      <c r="A1952" s="79" t="s">
        <v>1087</v>
      </c>
      <c r="B1952" s="74" t="s">
        <v>1666</v>
      </c>
      <c r="C1952" s="80">
        <v>1072.7</v>
      </c>
      <c r="D1952" s="80">
        <v>114.6</v>
      </c>
      <c r="E1952" s="81">
        <f t="shared" si="152"/>
        <v>1340.875</v>
      </c>
      <c r="F1952" s="81">
        <v>125</v>
      </c>
      <c r="G1952" s="81">
        <f t="shared" si="153"/>
        <v>1474.9625000000001</v>
      </c>
      <c r="H1952" s="82">
        <v>110</v>
      </c>
      <c r="I1952" s="81">
        <f t="shared" si="154"/>
        <v>1629.8335625000002</v>
      </c>
      <c r="J1952" s="82">
        <v>110.5</v>
      </c>
      <c r="K1952" s="81">
        <f t="shared" si="155"/>
        <v>1783.0379173750002</v>
      </c>
      <c r="L1952" s="82">
        <v>109.4</v>
      </c>
    </row>
    <row r="1953" spans="1:12" ht="18" customHeight="1">
      <c r="A1953" s="79" t="s">
        <v>1062</v>
      </c>
      <c r="B1953" s="74" t="s">
        <v>1666</v>
      </c>
      <c r="C1953" s="80">
        <v>662.93</v>
      </c>
      <c r="D1953" s="80">
        <v>101.1</v>
      </c>
      <c r="E1953" s="81">
        <f t="shared" si="152"/>
        <v>826.01077999999995</v>
      </c>
      <c r="F1953" s="81">
        <v>124.6</v>
      </c>
      <c r="G1953" s="81">
        <f t="shared" si="153"/>
        <v>912.74191189999999</v>
      </c>
      <c r="H1953" s="82">
        <v>110.5</v>
      </c>
      <c r="I1953" s="81">
        <f t="shared" si="154"/>
        <v>1001.2778773543</v>
      </c>
      <c r="J1953" s="82">
        <v>109.7</v>
      </c>
      <c r="K1953" s="81">
        <f t="shared" si="155"/>
        <v>1101.4056650897301</v>
      </c>
      <c r="L1953" s="82">
        <v>110</v>
      </c>
    </row>
    <row r="1954" spans="1:12" ht="18" customHeight="1">
      <c r="A1954" s="79" t="s">
        <v>1210</v>
      </c>
      <c r="B1954" s="74" t="s">
        <v>1666</v>
      </c>
      <c r="C1954" s="80">
        <v>4116.7299999999996</v>
      </c>
      <c r="D1954" s="80">
        <v>0</v>
      </c>
      <c r="E1954" s="81">
        <f t="shared" si="152"/>
        <v>5084.1615499999998</v>
      </c>
      <c r="F1954" s="81">
        <v>123.5</v>
      </c>
      <c r="G1954" s="81">
        <f t="shared" si="153"/>
        <v>5577.3252203500006</v>
      </c>
      <c r="H1954" s="82">
        <v>109.7</v>
      </c>
      <c r="I1954" s="81">
        <f t="shared" si="154"/>
        <v>6073.7071649611507</v>
      </c>
      <c r="J1954" s="82">
        <v>108.9</v>
      </c>
      <c r="K1954" s="81">
        <f t="shared" si="155"/>
        <v>6711.4464172820708</v>
      </c>
      <c r="L1954" s="82">
        <v>110.5</v>
      </c>
    </row>
    <row r="1955" spans="1:12" ht="18" customHeight="1">
      <c r="A1955" s="79" t="s">
        <v>1104</v>
      </c>
      <c r="B1955" s="74" t="s">
        <v>1666</v>
      </c>
      <c r="C1955" s="80">
        <v>1413.1</v>
      </c>
      <c r="D1955" s="80">
        <v>108.5</v>
      </c>
      <c r="E1955" s="81">
        <f t="shared" si="152"/>
        <v>1731.0474999999999</v>
      </c>
      <c r="F1955" s="81">
        <v>122.5</v>
      </c>
      <c r="G1955" s="81">
        <f t="shared" si="153"/>
        <v>1885.1107274999999</v>
      </c>
      <c r="H1955" s="82">
        <v>108.9</v>
      </c>
      <c r="I1955" s="81">
        <f t="shared" si="154"/>
        <v>2047.2302500649998</v>
      </c>
      <c r="J1955" s="82">
        <v>108.6</v>
      </c>
      <c r="K1955" s="81">
        <f t="shared" si="155"/>
        <v>2245.811584321305</v>
      </c>
      <c r="L1955" s="82">
        <v>109.7</v>
      </c>
    </row>
    <row r="1956" spans="1:12" ht="18" customHeight="1">
      <c r="A1956" s="79" t="s">
        <v>1097</v>
      </c>
      <c r="B1956" s="74" t="s">
        <v>1666</v>
      </c>
      <c r="C1956" s="80">
        <v>643.1</v>
      </c>
      <c r="D1956" s="80">
        <v>127.6</v>
      </c>
      <c r="E1956" s="81">
        <f t="shared" si="152"/>
        <v>810.94910000000004</v>
      </c>
      <c r="F1956" s="81">
        <v>126.1</v>
      </c>
      <c r="G1956" s="81">
        <f t="shared" si="153"/>
        <v>880.69072259999996</v>
      </c>
      <c r="H1956" s="82">
        <v>108.6</v>
      </c>
      <c r="I1956" s="81">
        <f t="shared" si="154"/>
        <v>963.47565052439995</v>
      </c>
      <c r="J1956" s="82">
        <v>109.4</v>
      </c>
      <c r="K1956" s="81">
        <f t="shared" si="155"/>
        <v>1049.2249834210716</v>
      </c>
      <c r="L1956" s="82">
        <v>108.9</v>
      </c>
    </row>
    <row r="1957" spans="1:12" ht="18" customHeight="1">
      <c r="A1957" s="79" t="s">
        <v>1243</v>
      </c>
      <c r="B1957" s="74" t="s">
        <v>1666</v>
      </c>
      <c r="C1957" s="80">
        <v>343.5</v>
      </c>
      <c r="D1957" s="80">
        <v>95.4</v>
      </c>
      <c r="E1957" s="81">
        <f t="shared" si="152"/>
        <v>429.375</v>
      </c>
      <c r="F1957" s="81">
        <v>125</v>
      </c>
      <c r="G1957" s="81">
        <f t="shared" si="153"/>
        <v>466.30124999999998</v>
      </c>
      <c r="H1957" s="82">
        <v>108.6</v>
      </c>
      <c r="I1957" s="81">
        <f t="shared" si="154"/>
        <v>515.26288124999996</v>
      </c>
      <c r="J1957" s="82">
        <v>110.5</v>
      </c>
      <c r="K1957" s="81">
        <f t="shared" si="155"/>
        <v>559.57548903749989</v>
      </c>
      <c r="L1957" s="82">
        <v>108.6</v>
      </c>
    </row>
    <row r="1958" spans="1:12" ht="18" customHeight="1">
      <c r="A1958" s="79" t="s">
        <v>1092</v>
      </c>
      <c r="B1958" s="74" t="s">
        <v>1666</v>
      </c>
      <c r="C1958" s="80">
        <v>446.9</v>
      </c>
      <c r="D1958" s="80">
        <v>141</v>
      </c>
      <c r="E1958" s="81">
        <f t="shared" si="152"/>
        <v>551.92149999999992</v>
      </c>
      <c r="F1958" s="81">
        <v>123.5</v>
      </c>
      <c r="G1958" s="81">
        <f t="shared" si="153"/>
        <v>607.11364999999989</v>
      </c>
      <c r="H1958" s="82">
        <v>110</v>
      </c>
      <c r="I1958" s="81">
        <f t="shared" si="154"/>
        <v>667.82501499999989</v>
      </c>
      <c r="J1958" s="82">
        <v>110</v>
      </c>
      <c r="K1958" s="81">
        <f t="shared" si="155"/>
        <v>723.92231625999989</v>
      </c>
      <c r="L1958" s="82">
        <v>108.4</v>
      </c>
    </row>
    <row r="1959" spans="1:12" ht="18" customHeight="1">
      <c r="A1959" s="79" t="s">
        <v>1291</v>
      </c>
      <c r="B1959" s="74" t="s">
        <v>1666</v>
      </c>
      <c r="C1959" s="80">
        <v>787.4</v>
      </c>
      <c r="D1959" s="80">
        <v>123</v>
      </c>
      <c r="E1959" s="81">
        <f t="shared" si="152"/>
        <v>964.56500000000005</v>
      </c>
      <c r="F1959" s="81">
        <v>122.5</v>
      </c>
      <c r="G1959" s="81">
        <f t="shared" si="153"/>
        <v>1065.844325</v>
      </c>
      <c r="H1959" s="82">
        <v>110.5</v>
      </c>
      <c r="I1959" s="81">
        <f t="shared" si="154"/>
        <v>1177.757979125</v>
      </c>
      <c r="J1959" s="82">
        <v>110.5</v>
      </c>
      <c r="K1959" s="81">
        <f t="shared" si="155"/>
        <v>1277.8674073506249</v>
      </c>
      <c r="L1959" s="82">
        <v>108.5</v>
      </c>
    </row>
    <row r="1960" spans="1:12" ht="30" customHeight="1">
      <c r="A1960" s="79" t="s">
        <v>1057</v>
      </c>
      <c r="B1960" s="74" t="s">
        <v>1666</v>
      </c>
      <c r="C1960" s="80">
        <v>35</v>
      </c>
      <c r="D1960" s="80">
        <v>0</v>
      </c>
      <c r="E1960" s="81">
        <f t="shared" si="152"/>
        <v>44.134999999999998</v>
      </c>
      <c r="F1960" s="81">
        <v>126.1</v>
      </c>
      <c r="G1960" s="81">
        <f t="shared" si="153"/>
        <v>48.416094999999999</v>
      </c>
      <c r="H1960" s="82">
        <v>109.7</v>
      </c>
      <c r="I1960" s="81">
        <f t="shared" si="154"/>
        <v>53.112456215000002</v>
      </c>
      <c r="J1960" s="82">
        <v>109.7</v>
      </c>
      <c r="K1960" s="81">
        <f t="shared" si="155"/>
        <v>58.370589380284997</v>
      </c>
      <c r="L1960" s="82">
        <v>109.9</v>
      </c>
    </row>
    <row r="1961" spans="1:12" ht="29.25" customHeight="1">
      <c r="A1961" s="79" t="s">
        <v>1021</v>
      </c>
      <c r="B1961" s="74" t="s">
        <v>1666</v>
      </c>
      <c r="C1961" s="80">
        <v>4995.8999999999996</v>
      </c>
      <c r="D1961" s="80">
        <v>106.7</v>
      </c>
      <c r="E1961" s="81">
        <f t="shared" si="152"/>
        <v>6219.8954999999996</v>
      </c>
      <c r="F1961" s="81">
        <v>124.5</v>
      </c>
      <c r="G1961" s="81">
        <f t="shared" si="153"/>
        <v>6773.4661994999997</v>
      </c>
      <c r="H1961" s="82">
        <v>108.9</v>
      </c>
      <c r="I1961" s="81">
        <f t="shared" si="154"/>
        <v>7376.3046912555001</v>
      </c>
      <c r="J1961" s="82">
        <v>108.9</v>
      </c>
      <c r="K1961" s="81">
        <f t="shared" si="155"/>
        <v>8091.8062463072838</v>
      </c>
      <c r="L1961" s="82">
        <v>109.7</v>
      </c>
    </row>
    <row r="1962" spans="1:12" ht="18" customHeight="1">
      <c r="A1962" s="79" t="s">
        <v>1219</v>
      </c>
      <c r="B1962" s="74" t="s">
        <v>1666</v>
      </c>
      <c r="C1962" s="80">
        <v>367</v>
      </c>
      <c r="D1962" s="80">
        <v>0</v>
      </c>
      <c r="E1962" s="81">
        <f t="shared" si="152"/>
        <v>452.51099999999997</v>
      </c>
      <c r="F1962" s="81">
        <v>123.3</v>
      </c>
      <c r="G1962" s="81">
        <f t="shared" si="153"/>
        <v>491.42694599999993</v>
      </c>
      <c r="H1962" s="82">
        <v>108.6</v>
      </c>
      <c r="I1962" s="81">
        <f t="shared" si="154"/>
        <v>533.68966335599987</v>
      </c>
      <c r="J1962" s="82">
        <v>108.6</v>
      </c>
      <c r="K1962" s="81">
        <f t="shared" si="155"/>
        <v>581.18804339468397</v>
      </c>
      <c r="L1962" s="82">
        <v>108.9</v>
      </c>
    </row>
    <row r="1963" spans="1:12" ht="18" customHeight="1">
      <c r="A1963" s="79" t="s">
        <v>1199</v>
      </c>
      <c r="B1963" s="74" t="s">
        <v>1666</v>
      </c>
      <c r="C1963" s="80">
        <v>1195</v>
      </c>
      <c r="D1963" s="80">
        <v>239</v>
      </c>
      <c r="E1963" s="81">
        <f t="shared" si="152"/>
        <v>1502.115</v>
      </c>
      <c r="F1963" s="81">
        <v>125.7</v>
      </c>
      <c r="G1963" s="81">
        <f t="shared" si="153"/>
        <v>1643.3138100000003</v>
      </c>
      <c r="H1963" s="82">
        <v>109.4</v>
      </c>
      <c r="I1963" s="81">
        <f t="shared" si="154"/>
        <v>1797.7853081400006</v>
      </c>
      <c r="J1963" s="82">
        <v>109.4</v>
      </c>
      <c r="K1963" s="81">
        <f t="shared" si="155"/>
        <v>1952.3948446400404</v>
      </c>
      <c r="L1963" s="82">
        <v>108.6</v>
      </c>
    </row>
    <row r="1964" spans="1:12" ht="18" customHeight="1">
      <c r="A1964" s="79" t="s">
        <v>1209</v>
      </c>
      <c r="B1964" s="74" t="s">
        <v>1666</v>
      </c>
      <c r="C1964" s="80">
        <v>6.74</v>
      </c>
      <c r="D1964" s="80">
        <v>0</v>
      </c>
      <c r="E1964" s="81">
        <f t="shared" si="152"/>
        <v>8.4452200000000008</v>
      </c>
      <c r="F1964" s="81">
        <v>125.3</v>
      </c>
      <c r="G1964" s="81">
        <f t="shared" si="153"/>
        <v>9.2897420000000004</v>
      </c>
      <c r="H1964" s="82">
        <v>110</v>
      </c>
      <c r="I1964" s="81">
        <f t="shared" si="154"/>
        <v>10.218716199999999</v>
      </c>
      <c r="J1964" s="82">
        <v>110</v>
      </c>
      <c r="K1964" s="81">
        <f t="shared" si="155"/>
        <v>11.179275522800001</v>
      </c>
      <c r="L1964" s="82">
        <v>109.4</v>
      </c>
    </row>
    <row r="1965" spans="1:12" ht="30" customHeight="1">
      <c r="A1965" s="79" t="s">
        <v>1293</v>
      </c>
      <c r="B1965" s="74" t="s">
        <v>1666</v>
      </c>
      <c r="C1965" s="80">
        <v>1598.3</v>
      </c>
      <c r="D1965" s="80">
        <v>103</v>
      </c>
      <c r="E1965" s="81">
        <f t="shared" si="152"/>
        <v>2002.6698999999999</v>
      </c>
      <c r="F1965" s="81">
        <v>125.3</v>
      </c>
      <c r="G1965" s="81">
        <f t="shared" si="153"/>
        <v>2190.9208705999999</v>
      </c>
      <c r="H1965" s="82">
        <v>109.4</v>
      </c>
      <c r="I1965" s="81">
        <f t="shared" si="154"/>
        <v>2410.0129576599998</v>
      </c>
      <c r="J1965" s="82">
        <v>110</v>
      </c>
      <c r="K1965" s="81">
        <f t="shared" si="155"/>
        <v>2617.2740720187594</v>
      </c>
      <c r="L1965" s="82">
        <v>108.6</v>
      </c>
    </row>
    <row r="1966" spans="1:12" ht="18" customHeight="1">
      <c r="A1966" s="79" t="s">
        <v>1244</v>
      </c>
      <c r="B1966" s="74" t="s">
        <v>1666</v>
      </c>
      <c r="C1966" s="80">
        <v>2939</v>
      </c>
      <c r="D1966" s="80">
        <v>122.1</v>
      </c>
      <c r="E1966" s="81">
        <f t="shared" si="152"/>
        <v>3673.75</v>
      </c>
      <c r="F1966" s="81">
        <v>125</v>
      </c>
      <c r="G1966" s="81">
        <f t="shared" si="153"/>
        <v>4041.125</v>
      </c>
      <c r="H1966" s="82">
        <v>110</v>
      </c>
      <c r="I1966" s="81">
        <f t="shared" si="154"/>
        <v>4465.4431249999998</v>
      </c>
      <c r="J1966" s="82">
        <v>110.5</v>
      </c>
      <c r="K1966" s="81">
        <f t="shared" si="155"/>
        <v>4885.1947787499994</v>
      </c>
      <c r="L1966" s="82">
        <v>109.4</v>
      </c>
    </row>
    <row r="1967" spans="1:12" ht="18" customHeight="1">
      <c r="A1967" s="79" t="s">
        <v>153</v>
      </c>
      <c r="B1967" s="74" t="s">
        <v>1666</v>
      </c>
      <c r="C1967" s="80">
        <v>11.5</v>
      </c>
      <c r="D1967" s="80">
        <v>0</v>
      </c>
      <c r="E1967" s="81">
        <f t="shared" si="152"/>
        <v>14.328999999999999</v>
      </c>
      <c r="F1967" s="81">
        <v>124.6</v>
      </c>
      <c r="G1967" s="81">
        <f t="shared" si="153"/>
        <v>15.833544999999999</v>
      </c>
      <c r="H1967" s="82">
        <v>110.5</v>
      </c>
      <c r="I1967" s="81">
        <f t="shared" si="154"/>
        <v>17.369398865000001</v>
      </c>
      <c r="J1967" s="82">
        <v>109.7</v>
      </c>
      <c r="K1967" s="81">
        <f t="shared" si="155"/>
        <v>19.106338751500001</v>
      </c>
      <c r="L1967" s="82">
        <v>110</v>
      </c>
    </row>
    <row r="1968" spans="1:12" ht="30" customHeight="1">
      <c r="A1968" s="79" t="s">
        <v>1207</v>
      </c>
      <c r="B1968" s="74" t="s">
        <v>1666</v>
      </c>
      <c r="C1968" s="80">
        <v>1262</v>
      </c>
      <c r="D1968" s="80">
        <v>99.1</v>
      </c>
      <c r="E1968" s="81">
        <f t="shared" si="152"/>
        <v>1558.57</v>
      </c>
      <c r="F1968" s="81">
        <v>123.5</v>
      </c>
      <c r="G1968" s="81">
        <f t="shared" si="153"/>
        <v>1709.7512899999999</v>
      </c>
      <c r="H1968" s="82">
        <v>109.7</v>
      </c>
      <c r="I1968" s="81">
        <f t="shared" si="154"/>
        <v>1861.91915481</v>
      </c>
      <c r="J1968" s="82">
        <v>108.9</v>
      </c>
      <c r="K1968" s="81">
        <f t="shared" si="155"/>
        <v>2057.4206660650498</v>
      </c>
      <c r="L1968" s="82">
        <v>110.5</v>
      </c>
    </row>
    <row r="1969" spans="1:12" ht="30" customHeight="1">
      <c r="A1969" s="79" t="s">
        <v>1108</v>
      </c>
      <c r="B1969" s="74" t="s">
        <v>1666</v>
      </c>
      <c r="C1969" s="80">
        <v>588</v>
      </c>
      <c r="D1969" s="80">
        <v>117.6</v>
      </c>
      <c r="E1969" s="81">
        <f t="shared" si="152"/>
        <v>720.3</v>
      </c>
      <c r="F1969" s="81">
        <v>122.5</v>
      </c>
      <c r="G1969" s="81">
        <f t="shared" si="153"/>
        <v>784.4067</v>
      </c>
      <c r="H1969" s="82">
        <v>108.9</v>
      </c>
      <c r="I1969" s="81">
        <f t="shared" si="154"/>
        <v>851.86567620000005</v>
      </c>
      <c r="J1969" s="82">
        <v>108.6</v>
      </c>
      <c r="K1969" s="81">
        <f t="shared" si="155"/>
        <v>934.49664679140017</v>
      </c>
      <c r="L1969" s="82">
        <v>109.7</v>
      </c>
    </row>
    <row r="1970" spans="1:12" ht="18" customHeight="1">
      <c r="A1970" s="79" t="s">
        <v>1114</v>
      </c>
      <c r="B1970" s="74" t="s">
        <v>1666</v>
      </c>
      <c r="C1970" s="80">
        <v>314.5</v>
      </c>
      <c r="D1970" s="80">
        <v>143</v>
      </c>
      <c r="E1970" s="81">
        <f t="shared" si="152"/>
        <v>396.58449999999999</v>
      </c>
      <c r="F1970" s="81">
        <v>126.1</v>
      </c>
      <c r="G1970" s="81">
        <f t="shared" si="153"/>
        <v>430.69076699999999</v>
      </c>
      <c r="H1970" s="82">
        <v>108.6</v>
      </c>
      <c r="I1970" s="81">
        <f t="shared" si="154"/>
        <v>471.17569909800005</v>
      </c>
      <c r="J1970" s="82">
        <v>109.4</v>
      </c>
      <c r="K1970" s="81">
        <f t="shared" si="155"/>
        <v>513.11033631772216</v>
      </c>
      <c r="L1970" s="82">
        <v>108.9</v>
      </c>
    </row>
    <row r="1971" spans="1:12" ht="29.25" customHeight="1">
      <c r="A1971" s="79" t="s">
        <v>1213</v>
      </c>
      <c r="B1971" s="74" t="s">
        <v>1666</v>
      </c>
      <c r="C1971" s="80">
        <v>1654</v>
      </c>
      <c r="D1971" s="80">
        <v>247.1</v>
      </c>
      <c r="E1971" s="81">
        <f t="shared" si="152"/>
        <v>2067.5</v>
      </c>
      <c r="F1971" s="81">
        <v>125</v>
      </c>
      <c r="G1971" s="81">
        <f t="shared" si="153"/>
        <v>2245.3049999999998</v>
      </c>
      <c r="H1971" s="82">
        <v>108.6</v>
      </c>
      <c r="I1971" s="81">
        <f t="shared" si="154"/>
        <v>2481.0620249999997</v>
      </c>
      <c r="J1971" s="82">
        <v>110.5</v>
      </c>
      <c r="K1971" s="81">
        <f t="shared" si="155"/>
        <v>2694.4333591499994</v>
      </c>
      <c r="L1971" s="82">
        <v>108.6</v>
      </c>
    </row>
    <row r="1972" spans="1:12" ht="18" customHeight="1">
      <c r="A1972" s="79" t="s">
        <v>1160</v>
      </c>
      <c r="B1972" s="74" t="s">
        <v>1666</v>
      </c>
      <c r="C1972" s="80">
        <v>865.5</v>
      </c>
      <c r="D1972" s="80">
        <v>126.9</v>
      </c>
      <c r="E1972" s="81">
        <f t="shared" si="152"/>
        <v>1078.4129999999998</v>
      </c>
      <c r="F1972" s="81">
        <v>124.6</v>
      </c>
      <c r="G1972" s="81">
        <f t="shared" si="153"/>
        <v>1179.7838219999999</v>
      </c>
      <c r="H1972" s="82">
        <v>109.4</v>
      </c>
      <c r="I1972" s="81">
        <f t="shared" si="154"/>
        <v>1294.2228527339998</v>
      </c>
      <c r="J1972" s="82">
        <v>109.7</v>
      </c>
      <c r="K1972" s="81">
        <f t="shared" si="155"/>
        <v>1415.8798008909957</v>
      </c>
      <c r="L1972" s="82">
        <v>109.4</v>
      </c>
    </row>
    <row r="1973" spans="1:12" ht="18" customHeight="1">
      <c r="A1973" s="79" t="s">
        <v>1230</v>
      </c>
      <c r="B1973" s="74" t="s">
        <v>1666</v>
      </c>
      <c r="C1973" s="80">
        <v>124</v>
      </c>
      <c r="D1973" s="80">
        <v>0</v>
      </c>
      <c r="E1973" s="81">
        <f t="shared" si="152"/>
        <v>153.13999999999999</v>
      </c>
      <c r="F1973" s="81">
        <v>123.5</v>
      </c>
      <c r="G1973" s="81">
        <f t="shared" si="153"/>
        <v>168.45399999999998</v>
      </c>
      <c r="H1973" s="82">
        <v>110</v>
      </c>
      <c r="I1973" s="81">
        <f t="shared" si="154"/>
        <v>185.29939999999999</v>
      </c>
      <c r="J1973" s="82">
        <v>110</v>
      </c>
      <c r="K1973" s="81">
        <f t="shared" si="155"/>
        <v>200.8645496</v>
      </c>
      <c r="L1973" s="82">
        <v>108.4</v>
      </c>
    </row>
    <row r="1974" spans="1:12" ht="30" customHeight="1">
      <c r="A1974" s="79" t="s">
        <v>1159</v>
      </c>
      <c r="B1974" s="74" t="s">
        <v>1666</v>
      </c>
      <c r="C1974" s="80">
        <v>1239.47</v>
      </c>
      <c r="D1974" s="80">
        <v>157.9</v>
      </c>
      <c r="E1974" s="81">
        <f t="shared" si="152"/>
        <v>1518.3507500000001</v>
      </c>
      <c r="F1974" s="81">
        <v>122.5</v>
      </c>
      <c r="G1974" s="81">
        <f t="shared" si="153"/>
        <v>1677.7775787500002</v>
      </c>
      <c r="H1974" s="82">
        <v>110.5</v>
      </c>
      <c r="I1974" s="81">
        <f t="shared" si="154"/>
        <v>1853.9442245187502</v>
      </c>
      <c r="J1974" s="82">
        <v>110.5</v>
      </c>
      <c r="K1974" s="81">
        <f t="shared" si="155"/>
        <v>2011.5294836028438</v>
      </c>
      <c r="L1974" s="82">
        <v>108.5</v>
      </c>
    </row>
    <row r="1975" spans="1:12" ht="18" customHeight="1">
      <c r="A1975" s="79" t="s">
        <v>1141</v>
      </c>
      <c r="B1975" s="74" t="s">
        <v>1666</v>
      </c>
      <c r="C1975" s="80">
        <v>1352.97</v>
      </c>
      <c r="D1975" s="80">
        <v>105.3</v>
      </c>
      <c r="E1975" s="81">
        <f t="shared" si="152"/>
        <v>1706.0951699999998</v>
      </c>
      <c r="F1975" s="81">
        <v>126.1</v>
      </c>
      <c r="G1975" s="81">
        <f t="shared" si="153"/>
        <v>1871.5864014899998</v>
      </c>
      <c r="H1975" s="82">
        <v>109.7</v>
      </c>
      <c r="I1975" s="81">
        <f t="shared" si="154"/>
        <v>2053.1302824345298</v>
      </c>
      <c r="J1975" s="82">
        <v>109.7</v>
      </c>
      <c r="K1975" s="81">
        <f t="shared" si="155"/>
        <v>2256.3901803955487</v>
      </c>
      <c r="L1975" s="82">
        <v>109.9</v>
      </c>
    </row>
    <row r="1976" spans="1:12" ht="30" customHeight="1">
      <c r="A1976" s="79" t="s">
        <v>1134</v>
      </c>
      <c r="B1976" s="74" t="s">
        <v>1666</v>
      </c>
      <c r="C1976" s="80">
        <v>64.33</v>
      </c>
      <c r="D1976" s="80">
        <v>0</v>
      </c>
      <c r="E1976" s="81">
        <f t="shared" si="152"/>
        <v>80.090850000000003</v>
      </c>
      <c r="F1976" s="81">
        <v>124.5</v>
      </c>
      <c r="G1976" s="81">
        <f t="shared" si="153"/>
        <v>87.218935650000006</v>
      </c>
      <c r="H1976" s="82">
        <v>108.9</v>
      </c>
      <c r="I1976" s="81">
        <f t="shared" si="154"/>
        <v>94.981420922850006</v>
      </c>
      <c r="J1976" s="82">
        <v>108.9</v>
      </c>
      <c r="K1976" s="81">
        <f t="shared" si="155"/>
        <v>104.19461875236647</v>
      </c>
      <c r="L1976" s="82">
        <v>109.7</v>
      </c>
    </row>
    <row r="1977" spans="1:12" ht="18" customHeight="1">
      <c r="A1977" s="79" t="s">
        <v>1118</v>
      </c>
      <c r="B1977" s="74" t="s">
        <v>1666</v>
      </c>
      <c r="C1977" s="80">
        <v>929.65</v>
      </c>
      <c r="D1977" s="80">
        <v>92.5</v>
      </c>
      <c r="E1977" s="81">
        <f t="shared" si="152"/>
        <v>1146.25845</v>
      </c>
      <c r="F1977" s="81">
        <v>123.3</v>
      </c>
      <c r="G1977" s="81">
        <f t="shared" si="153"/>
        <v>1244.8366767</v>
      </c>
      <c r="H1977" s="82">
        <v>108.6</v>
      </c>
      <c r="I1977" s="81">
        <f t="shared" si="154"/>
        <v>1351.8926308961998</v>
      </c>
      <c r="J1977" s="82">
        <v>108.6</v>
      </c>
      <c r="K1977" s="81">
        <f t="shared" si="155"/>
        <v>1472.2110750459615</v>
      </c>
      <c r="L1977" s="82">
        <v>108.9</v>
      </c>
    </row>
    <row r="1978" spans="1:12" ht="18" customHeight="1">
      <c r="A1978" s="79" t="s">
        <v>1192</v>
      </c>
      <c r="B1978" s="74" t="s">
        <v>1666</v>
      </c>
      <c r="C1978" s="80">
        <v>1074.8399999999999</v>
      </c>
      <c r="D1978" s="80">
        <v>115.8</v>
      </c>
      <c r="E1978" s="81">
        <f t="shared" si="152"/>
        <v>1351.0738800000001</v>
      </c>
      <c r="F1978" s="81">
        <v>125.7</v>
      </c>
      <c r="G1978" s="81">
        <f t="shared" si="153"/>
        <v>1478.0748247200004</v>
      </c>
      <c r="H1978" s="82">
        <v>109.4</v>
      </c>
      <c r="I1978" s="81">
        <f t="shared" si="154"/>
        <v>1617.0138582436805</v>
      </c>
      <c r="J1978" s="82">
        <v>109.4</v>
      </c>
      <c r="K1978" s="81">
        <f t="shared" si="155"/>
        <v>1756.0770500526371</v>
      </c>
      <c r="L1978" s="82">
        <v>108.6</v>
      </c>
    </row>
    <row r="1979" spans="1:12" ht="18" customHeight="1">
      <c r="A1979" s="79" t="s">
        <v>1081</v>
      </c>
      <c r="B1979" s="74" t="s">
        <v>1666</v>
      </c>
      <c r="C1979" s="80">
        <v>1079.06</v>
      </c>
      <c r="D1979" s="80">
        <v>110.2</v>
      </c>
      <c r="E1979" s="81">
        <f t="shared" si="152"/>
        <v>1352.0621799999999</v>
      </c>
      <c r="F1979" s="81">
        <v>125.3</v>
      </c>
      <c r="G1979" s="81">
        <f t="shared" si="153"/>
        <v>1487.2683979999999</v>
      </c>
      <c r="H1979" s="82">
        <v>110</v>
      </c>
      <c r="I1979" s="81">
        <f t="shared" si="154"/>
        <v>1635.9952377999998</v>
      </c>
      <c r="J1979" s="82">
        <v>110</v>
      </c>
      <c r="K1979" s="81">
        <f t="shared" si="155"/>
        <v>1789.7787901531999</v>
      </c>
      <c r="L1979" s="82">
        <v>109.4</v>
      </c>
    </row>
    <row r="1980" spans="1:12" ht="43.5" customHeight="1">
      <c r="A1980" s="79" t="s">
        <v>1043</v>
      </c>
      <c r="B1980" s="74" t="s">
        <v>1666</v>
      </c>
      <c r="C1980" s="80">
        <v>7</v>
      </c>
      <c r="D1980" s="80">
        <v>23.5</v>
      </c>
      <c r="E1980" s="81">
        <f t="shared" si="152"/>
        <v>8.75</v>
      </c>
      <c r="F1980" s="81">
        <v>125</v>
      </c>
      <c r="G1980" s="81">
        <f t="shared" si="153"/>
        <v>9.625</v>
      </c>
      <c r="H1980" s="82">
        <v>110</v>
      </c>
      <c r="I1980" s="81">
        <f t="shared" si="154"/>
        <v>10.635624999999999</v>
      </c>
      <c r="J1980" s="82">
        <v>110.5</v>
      </c>
      <c r="K1980" s="81">
        <f t="shared" si="155"/>
        <v>11.635373749999999</v>
      </c>
      <c r="L1980" s="82">
        <v>109.4</v>
      </c>
    </row>
    <row r="1981" spans="1:12" ht="18" customHeight="1">
      <c r="A1981" s="79" t="s">
        <v>1224</v>
      </c>
      <c r="B1981" s="74" t="s">
        <v>1666</v>
      </c>
      <c r="C1981" s="80">
        <v>1776.4</v>
      </c>
      <c r="D1981" s="80">
        <v>117</v>
      </c>
      <c r="E1981" s="81">
        <f t="shared" si="152"/>
        <v>2213.3944000000001</v>
      </c>
      <c r="F1981" s="81">
        <v>124.6</v>
      </c>
      <c r="G1981" s="81">
        <f t="shared" si="153"/>
        <v>2445.800812</v>
      </c>
      <c r="H1981" s="82">
        <v>110.5</v>
      </c>
      <c r="I1981" s="81">
        <f t="shared" si="154"/>
        <v>2683.0434907639997</v>
      </c>
      <c r="J1981" s="82">
        <v>109.7</v>
      </c>
      <c r="K1981" s="81">
        <f t="shared" si="155"/>
        <v>2951.3478398403995</v>
      </c>
      <c r="L1981" s="82">
        <v>110</v>
      </c>
    </row>
    <row r="1982" spans="1:12" ht="30" customHeight="1">
      <c r="A1982" s="79" t="s">
        <v>1148</v>
      </c>
      <c r="B1982" s="74" t="s">
        <v>1666</v>
      </c>
      <c r="C1982" s="80">
        <v>2191</v>
      </c>
      <c r="D1982" s="80">
        <v>118.3</v>
      </c>
      <c r="E1982" s="81">
        <f t="shared" si="152"/>
        <v>2705.8850000000002</v>
      </c>
      <c r="F1982" s="81">
        <v>123.5</v>
      </c>
      <c r="G1982" s="81">
        <f t="shared" si="153"/>
        <v>2968.3558450000005</v>
      </c>
      <c r="H1982" s="82">
        <v>109.7</v>
      </c>
      <c r="I1982" s="81">
        <f t="shared" si="154"/>
        <v>3232.5395152050005</v>
      </c>
      <c r="J1982" s="82">
        <v>108.9</v>
      </c>
      <c r="K1982" s="81">
        <f t="shared" si="155"/>
        <v>3571.9561643015254</v>
      </c>
      <c r="L1982" s="82">
        <v>110.5</v>
      </c>
    </row>
    <row r="1983" spans="1:12" ht="30" customHeight="1">
      <c r="A1983" s="79" t="s">
        <v>1017</v>
      </c>
      <c r="B1983" s="74" t="s">
        <v>1666</v>
      </c>
      <c r="C1983" s="80">
        <v>10527</v>
      </c>
      <c r="D1983" s="80">
        <v>105.9</v>
      </c>
      <c r="E1983" s="81">
        <f t="shared" si="152"/>
        <v>12895.575000000001</v>
      </c>
      <c r="F1983" s="81">
        <v>122.5</v>
      </c>
      <c r="G1983" s="81">
        <f t="shared" si="153"/>
        <v>14043.281175000002</v>
      </c>
      <c r="H1983" s="82">
        <v>108.9</v>
      </c>
      <c r="I1983" s="81">
        <f t="shared" si="154"/>
        <v>15251.003356050001</v>
      </c>
      <c r="J1983" s="82">
        <v>108.6</v>
      </c>
      <c r="K1983" s="81">
        <f t="shared" si="155"/>
        <v>16730.350681586853</v>
      </c>
      <c r="L1983" s="82">
        <v>109.7</v>
      </c>
    </row>
    <row r="1984" spans="1:12" ht="18" customHeight="1">
      <c r="A1984" s="79" t="s">
        <v>1168</v>
      </c>
      <c r="B1984" s="74" t="s">
        <v>1666</v>
      </c>
      <c r="C1984" s="80">
        <v>4.5999999999999996</v>
      </c>
      <c r="D1984" s="80">
        <v>7.7</v>
      </c>
      <c r="E1984" s="81">
        <f t="shared" si="152"/>
        <v>5.8005999999999993</v>
      </c>
      <c r="F1984" s="81">
        <v>126.1</v>
      </c>
      <c r="G1984" s="81">
        <f t="shared" si="153"/>
        <v>6.2994515999999985</v>
      </c>
      <c r="H1984" s="82">
        <v>108.6</v>
      </c>
      <c r="I1984" s="81">
        <f t="shared" si="154"/>
        <v>6.8916000503999983</v>
      </c>
      <c r="J1984" s="82">
        <v>109.4</v>
      </c>
      <c r="K1984" s="81">
        <f t="shared" si="155"/>
        <v>7.5049524548855979</v>
      </c>
      <c r="L1984" s="82">
        <v>108.9</v>
      </c>
    </row>
    <row r="1985" spans="1:12" ht="30" customHeight="1">
      <c r="A1985" s="79" t="s">
        <v>1275</v>
      </c>
      <c r="B1985" s="74" t="s">
        <v>1666</v>
      </c>
      <c r="C1985" s="80">
        <v>115.73</v>
      </c>
      <c r="D1985" s="80">
        <v>394.8</v>
      </c>
      <c r="E1985" s="81">
        <f t="shared" si="152"/>
        <v>144.66249999999999</v>
      </c>
      <c r="F1985" s="81">
        <v>125</v>
      </c>
      <c r="G1985" s="81">
        <f t="shared" si="153"/>
        <v>157.10347499999997</v>
      </c>
      <c r="H1985" s="82">
        <v>108.6</v>
      </c>
      <c r="I1985" s="81">
        <f t="shared" si="154"/>
        <v>173.59933987499997</v>
      </c>
      <c r="J1985" s="82">
        <v>110.5</v>
      </c>
      <c r="K1985" s="81">
        <f t="shared" si="155"/>
        <v>188.52888310424996</v>
      </c>
      <c r="L1985" s="82">
        <v>108.6</v>
      </c>
    </row>
    <row r="1986" spans="1:12" ht="18" customHeight="1">
      <c r="A1986" s="79" t="s">
        <v>1204</v>
      </c>
      <c r="B1986" s="74" t="s">
        <v>1666</v>
      </c>
      <c r="C1986" s="80">
        <v>4416.1000000000004</v>
      </c>
      <c r="D1986" s="80">
        <v>100.5</v>
      </c>
      <c r="E1986" s="81">
        <f t="shared" si="152"/>
        <v>5502.4606000000003</v>
      </c>
      <c r="F1986" s="81">
        <v>124.6</v>
      </c>
      <c r="G1986" s="81">
        <f t="shared" si="153"/>
        <v>6019.6918964000015</v>
      </c>
      <c r="H1986" s="82">
        <v>109.4</v>
      </c>
      <c r="I1986" s="81">
        <f t="shared" si="154"/>
        <v>6603.6020103508017</v>
      </c>
      <c r="J1986" s="82">
        <v>109.7</v>
      </c>
      <c r="K1986" s="81">
        <f t="shared" si="155"/>
        <v>7224.3405993237775</v>
      </c>
      <c r="L1986" s="82">
        <v>109.4</v>
      </c>
    </row>
    <row r="1987" spans="1:12" ht="43.5" customHeight="1">
      <c r="A1987" s="73" t="s">
        <v>1739</v>
      </c>
      <c r="B1987" s="74" t="s">
        <v>1666</v>
      </c>
      <c r="C1987" s="75">
        <v>4782.6100000000006</v>
      </c>
      <c r="D1987" s="75">
        <v>182.2</v>
      </c>
      <c r="E1987" s="76">
        <f>SUM(E1988:E2010)</f>
        <v>5971.2033299999994</v>
      </c>
      <c r="F1987" s="76">
        <f>E1987/C1987*100</f>
        <v>124.85239921298201</v>
      </c>
      <c r="G1987" s="76">
        <f>SUM(G1988:G2010)</f>
        <v>6529.8167045599985</v>
      </c>
      <c r="H1987" s="78">
        <f>G1987/E1987*100</f>
        <v>109.35512230430109</v>
      </c>
      <c r="I1987" s="76">
        <f>SUM(I1988:I2010)</f>
        <v>7156.0170466663403</v>
      </c>
      <c r="J1987" s="78">
        <f>I1987/G1987*100</f>
        <v>109.58986094769007</v>
      </c>
      <c r="K1987" s="76">
        <f>SUM(K1988:K2010)</f>
        <v>7821.4160482927473</v>
      </c>
      <c r="L1987" s="78">
        <f>K1987/I1987*100</f>
        <v>109.29845467509591</v>
      </c>
    </row>
    <row r="1988" spans="1:12" ht="18" customHeight="1">
      <c r="A1988" s="79" t="s">
        <v>1230</v>
      </c>
      <c r="B1988" s="74" t="s">
        <v>1666</v>
      </c>
      <c r="C1988" s="80">
        <v>120</v>
      </c>
      <c r="D1988" s="80">
        <v>0</v>
      </c>
      <c r="E1988" s="81">
        <f t="shared" si="152"/>
        <v>151.32</v>
      </c>
      <c r="F1988" s="81">
        <v>126.1</v>
      </c>
      <c r="G1988" s="81">
        <f t="shared" si="153"/>
        <v>165.99804</v>
      </c>
      <c r="H1988" s="82">
        <v>109.7</v>
      </c>
      <c r="I1988" s="81">
        <f t="shared" si="154"/>
        <v>182.09984987999999</v>
      </c>
      <c r="J1988" s="82">
        <v>109.7</v>
      </c>
      <c r="K1988" s="81">
        <f t="shared" si="155"/>
        <v>200.12773501812001</v>
      </c>
      <c r="L1988" s="82">
        <v>109.9</v>
      </c>
    </row>
    <row r="1989" spans="1:12" ht="30" customHeight="1">
      <c r="A1989" s="79" t="s">
        <v>1211</v>
      </c>
      <c r="B1989" s="74" t="s">
        <v>1666</v>
      </c>
      <c r="C1989" s="80">
        <v>162.1</v>
      </c>
      <c r="D1989" s="80">
        <v>270.2</v>
      </c>
      <c r="E1989" s="81">
        <f t="shared" si="152"/>
        <v>201.81450000000001</v>
      </c>
      <c r="F1989" s="81">
        <v>124.5</v>
      </c>
      <c r="G1989" s="81">
        <f t="shared" si="153"/>
        <v>219.77599050000001</v>
      </c>
      <c r="H1989" s="82">
        <v>108.9</v>
      </c>
      <c r="I1989" s="81">
        <f t="shared" si="154"/>
        <v>239.33605365450003</v>
      </c>
      <c r="J1989" s="82">
        <v>108.9</v>
      </c>
      <c r="K1989" s="81">
        <f t="shared" si="155"/>
        <v>262.55165085898653</v>
      </c>
      <c r="L1989" s="82">
        <v>109.7</v>
      </c>
    </row>
    <row r="1990" spans="1:12" ht="46.5" customHeight="1">
      <c r="A1990" s="79" t="s">
        <v>1026</v>
      </c>
      <c r="B1990" s="74" t="s">
        <v>1666</v>
      </c>
      <c r="C1990" s="80">
        <v>174</v>
      </c>
      <c r="D1990" s="80">
        <v>152.6</v>
      </c>
      <c r="E1990" s="81">
        <f t="shared" si="152"/>
        <v>214.542</v>
      </c>
      <c r="F1990" s="81">
        <v>123.3</v>
      </c>
      <c r="G1990" s="81">
        <f t="shared" si="153"/>
        <v>232.99261199999998</v>
      </c>
      <c r="H1990" s="82">
        <v>108.6</v>
      </c>
      <c r="I1990" s="81">
        <f t="shared" si="154"/>
        <v>253.02997663199997</v>
      </c>
      <c r="J1990" s="82">
        <v>108.6</v>
      </c>
      <c r="K1990" s="81">
        <f t="shared" si="155"/>
        <v>275.54964455224797</v>
      </c>
      <c r="L1990" s="82">
        <v>108.9</v>
      </c>
    </row>
    <row r="1991" spans="1:12" ht="30" customHeight="1">
      <c r="A1991" s="79" t="s">
        <v>1218</v>
      </c>
      <c r="B1991" s="74" t="s">
        <v>1666</v>
      </c>
      <c r="C1991" s="80">
        <v>516.1</v>
      </c>
      <c r="D1991" s="80">
        <v>206.4</v>
      </c>
      <c r="E1991" s="81">
        <f t="shared" si="152"/>
        <v>648.73770000000002</v>
      </c>
      <c r="F1991" s="81">
        <v>125.7</v>
      </c>
      <c r="G1991" s="81">
        <f t="shared" si="153"/>
        <v>704.52914219999991</v>
      </c>
      <c r="H1991" s="82">
        <v>108.6</v>
      </c>
      <c r="I1991" s="81">
        <f t="shared" si="154"/>
        <v>778.50470213099993</v>
      </c>
      <c r="J1991" s="82">
        <v>110.5</v>
      </c>
      <c r="K1991" s="81">
        <f t="shared" si="155"/>
        <v>847.79162062065893</v>
      </c>
      <c r="L1991" s="82">
        <v>108.9</v>
      </c>
    </row>
    <row r="1992" spans="1:12" ht="30" customHeight="1">
      <c r="A1992" s="79" t="s">
        <v>1108</v>
      </c>
      <c r="B1992" s="74" t="s">
        <v>1666</v>
      </c>
      <c r="C1992" s="80">
        <v>360</v>
      </c>
      <c r="D1992" s="80">
        <v>105.9</v>
      </c>
      <c r="E1992" s="81">
        <f t="shared" si="152"/>
        <v>448.56</v>
      </c>
      <c r="F1992" s="81">
        <v>124.6</v>
      </c>
      <c r="G1992" s="81">
        <f t="shared" si="153"/>
        <v>495.65879999999999</v>
      </c>
      <c r="H1992" s="82">
        <v>110.5</v>
      </c>
      <c r="I1992" s="81">
        <f t="shared" si="154"/>
        <v>543.73770360000003</v>
      </c>
      <c r="J1992" s="82">
        <v>109.7</v>
      </c>
      <c r="K1992" s="81">
        <f t="shared" si="155"/>
        <v>598.11147396000001</v>
      </c>
      <c r="L1992" s="82">
        <v>110</v>
      </c>
    </row>
    <row r="1993" spans="1:12" ht="18" customHeight="1">
      <c r="A1993" s="79" t="s">
        <v>1114</v>
      </c>
      <c r="B1993" s="74" t="s">
        <v>1666</v>
      </c>
      <c r="C1993" s="80">
        <v>244.1</v>
      </c>
      <c r="D1993" s="80">
        <v>77.5</v>
      </c>
      <c r="E1993" s="81">
        <f t="shared" si="152"/>
        <v>301.46350000000001</v>
      </c>
      <c r="F1993" s="81">
        <v>123.5</v>
      </c>
      <c r="G1993" s="81">
        <f t="shared" si="153"/>
        <v>330.70545950000002</v>
      </c>
      <c r="H1993" s="82">
        <v>109.7</v>
      </c>
      <c r="I1993" s="81">
        <f t="shared" si="154"/>
        <v>360.13824539550006</v>
      </c>
      <c r="J1993" s="82">
        <v>108.9</v>
      </c>
      <c r="K1993" s="81">
        <f t="shared" si="155"/>
        <v>397.95276116202763</v>
      </c>
      <c r="L1993" s="82">
        <v>110.5</v>
      </c>
    </row>
    <row r="1994" spans="1:12" ht="18" customHeight="1">
      <c r="A1994" s="79" t="s">
        <v>1224</v>
      </c>
      <c r="B1994" s="74" t="s">
        <v>1666</v>
      </c>
      <c r="C1994" s="80">
        <v>76.599999999999994</v>
      </c>
      <c r="D1994" s="80">
        <v>0</v>
      </c>
      <c r="E1994" s="81">
        <f t="shared" si="152"/>
        <v>93.834999999999994</v>
      </c>
      <c r="F1994" s="81">
        <v>122.5</v>
      </c>
      <c r="G1994" s="81">
        <f t="shared" si="153"/>
        <v>102.18631499999999</v>
      </c>
      <c r="H1994" s="82">
        <v>108.9</v>
      </c>
      <c r="I1994" s="81">
        <f t="shared" si="154"/>
        <v>110.97433808999999</v>
      </c>
      <c r="J1994" s="82">
        <v>108.6</v>
      </c>
      <c r="K1994" s="81">
        <f t="shared" si="155"/>
        <v>121.73884888472999</v>
      </c>
      <c r="L1994" s="82">
        <v>109.7</v>
      </c>
    </row>
    <row r="1995" spans="1:12" ht="18" customHeight="1">
      <c r="A1995" s="79" t="s">
        <v>1459</v>
      </c>
      <c r="B1995" s="74" t="s">
        <v>1666</v>
      </c>
      <c r="C1995" s="80">
        <v>275</v>
      </c>
      <c r="D1995" s="80">
        <v>98.5</v>
      </c>
      <c r="E1995" s="81">
        <f t="shared" si="152"/>
        <v>346.77499999999998</v>
      </c>
      <c r="F1995" s="81">
        <v>126.1</v>
      </c>
      <c r="G1995" s="81">
        <f t="shared" si="153"/>
        <v>376.59764999999993</v>
      </c>
      <c r="H1995" s="82">
        <v>108.6</v>
      </c>
      <c r="I1995" s="81">
        <f t="shared" si="154"/>
        <v>411.99782909999993</v>
      </c>
      <c r="J1995" s="82">
        <v>109.4</v>
      </c>
      <c r="K1995" s="81">
        <f t="shared" si="155"/>
        <v>448.66563588989993</v>
      </c>
      <c r="L1995" s="82">
        <v>108.9</v>
      </c>
    </row>
    <row r="1996" spans="1:12" ht="18" customHeight="1">
      <c r="A1996" s="79" t="s">
        <v>1291</v>
      </c>
      <c r="B1996" s="74" t="s">
        <v>1666</v>
      </c>
      <c r="C1996" s="80">
        <v>230</v>
      </c>
      <c r="D1996" s="80">
        <v>54.1</v>
      </c>
      <c r="E1996" s="81">
        <f t="shared" si="152"/>
        <v>287.5</v>
      </c>
      <c r="F1996" s="81">
        <v>125</v>
      </c>
      <c r="G1996" s="81">
        <f t="shared" si="153"/>
        <v>312.22500000000002</v>
      </c>
      <c r="H1996" s="82">
        <v>108.6</v>
      </c>
      <c r="I1996" s="81">
        <f t="shared" si="154"/>
        <v>345.00862500000005</v>
      </c>
      <c r="J1996" s="82">
        <v>110.5</v>
      </c>
      <c r="K1996" s="81">
        <f t="shared" si="155"/>
        <v>374.67936675000004</v>
      </c>
      <c r="L1996" s="82">
        <v>108.6</v>
      </c>
    </row>
    <row r="1997" spans="1:12" ht="18" customHeight="1">
      <c r="A1997" s="79" t="s">
        <v>1168</v>
      </c>
      <c r="B1997" s="74" t="s">
        <v>1666</v>
      </c>
      <c r="C1997" s="80">
        <v>62</v>
      </c>
      <c r="D1997" s="80">
        <v>2583.3000000000002</v>
      </c>
      <c r="E1997" s="81">
        <f t="shared" si="152"/>
        <v>77.251999999999995</v>
      </c>
      <c r="F1997" s="81">
        <v>124.6</v>
      </c>
      <c r="G1997" s="81">
        <f t="shared" si="153"/>
        <v>84.513688000000002</v>
      </c>
      <c r="H1997" s="82">
        <v>109.4</v>
      </c>
      <c r="I1997" s="81">
        <f t="shared" si="154"/>
        <v>92.711515735999996</v>
      </c>
      <c r="J1997" s="82">
        <v>109.7</v>
      </c>
      <c r="K1997" s="81">
        <f t="shared" si="155"/>
        <v>101.42639821518399</v>
      </c>
      <c r="L1997" s="82">
        <v>109.4</v>
      </c>
    </row>
    <row r="1998" spans="1:12" ht="18" customHeight="1">
      <c r="A1998" s="79" t="s">
        <v>1118</v>
      </c>
      <c r="B1998" s="74" t="s">
        <v>1666</v>
      </c>
      <c r="C1998" s="80">
        <v>6</v>
      </c>
      <c r="D1998" s="80">
        <v>85.7</v>
      </c>
      <c r="E1998" s="81">
        <f t="shared" si="152"/>
        <v>7.41</v>
      </c>
      <c r="F1998" s="81">
        <v>123.5</v>
      </c>
      <c r="G1998" s="81">
        <f t="shared" si="153"/>
        <v>8.1509999999999998</v>
      </c>
      <c r="H1998" s="82">
        <v>110</v>
      </c>
      <c r="I1998" s="81">
        <f t="shared" si="154"/>
        <v>8.9661000000000008</v>
      </c>
      <c r="J1998" s="82">
        <v>110</v>
      </c>
      <c r="K1998" s="81">
        <f t="shared" si="155"/>
        <v>9.719252400000002</v>
      </c>
      <c r="L1998" s="82">
        <v>108.4</v>
      </c>
    </row>
    <row r="1999" spans="1:12" ht="18" customHeight="1">
      <c r="A1999" s="79" t="s">
        <v>1158</v>
      </c>
      <c r="B1999" s="74" t="s">
        <v>1666</v>
      </c>
      <c r="C1999" s="80">
        <v>132.9</v>
      </c>
      <c r="D1999" s="80">
        <v>0</v>
      </c>
      <c r="E1999" s="81">
        <f t="shared" si="152"/>
        <v>162.80250000000001</v>
      </c>
      <c r="F1999" s="81">
        <v>122.5</v>
      </c>
      <c r="G1999" s="81">
        <f t="shared" si="153"/>
        <v>179.89676249999999</v>
      </c>
      <c r="H1999" s="82">
        <v>110.5</v>
      </c>
      <c r="I1999" s="81">
        <f t="shared" si="154"/>
        <v>198.78592256249999</v>
      </c>
      <c r="J1999" s="82">
        <v>110.5</v>
      </c>
      <c r="K1999" s="81">
        <f t="shared" si="155"/>
        <v>215.68272598031251</v>
      </c>
      <c r="L1999" s="82">
        <v>108.5</v>
      </c>
    </row>
    <row r="2000" spans="1:12" ht="29.25" customHeight="1">
      <c r="A2000" s="79" t="s">
        <v>1113</v>
      </c>
      <c r="B2000" s="74" t="s">
        <v>1666</v>
      </c>
      <c r="C2000" s="80">
        <v>57</v>
      </c>
      <c r="D2000" s="80">
        <v>0</v>
      </c>
      <c r="E2000" s="81">
        <f t="shared" si="152"/>
        <v>71.876999999999995</v>
      </c>
      <c r="F2000" s="81">
        <v>126.1</v>
      </c>
      <c r="G2000" s="81">
        <f t="shared" si="153"/>
        <v>78.849069</v>
      </c>
      <c r="H2000" s="82">
        <v>109.7</v>
      </c>
      <c r="I2000" s="81">
        <f t="shared" si="154"/>
        <v>86.497428693000003</v>
      </c>
      <c r="J2000" s="82">
        <v>109.7</v>
      </c>
      <c r="K2000" s="81">
        <f t="shared" si="155"/>
        <v>95.060674133607009</v>
      </c>
      <c r="L2000" s="82">
        <v>109.9</v>
      </c>
    </row>
    <row r="2001" spans="1:12" ht="18" customHeight="1">
      <c r="A2001" s="79" t="s">
        <v>1065</v>
      </c>
      <c r="B2001" s="74" t="s">
        <v>1666</v>
      </c>
      <c r="C2001" s="80">
        <v>30</v>
      </c>
      <c r="D2001" s="80">
        <v>0</v>
      </c>
      <c r="E2001" s="81">
        <f t="shared" si="152"/>
        <v>37.35</v>
      </c>
      <c r="F2001" s="81">
        <v>124.5</v>
      </c>
      <c r="G2001" s="81">
        <f t="shared" si="153"/>
        <v>40.674150000000004</v>
      </c>
      <c r="H2001" s="82">
        <v>108.9</v>
      </c>
      <c r="I2001" s="81">
        <f t="shared" si="154"/>
        <v>44.294149350000005</v>
      </c>
      <c r="J2001" s="82">
        <v>108.9</v>
      </c>
      <c r="K2001" s="81">
        <f t="shared" si="155"/>
        <v>48.590681836950004</v>
      </c>
      <c r="L2001" s="82">
        <v>109.7</v>
      </c>
    </row>
    <row r="2002" spans="1:12" ht="18" customHeight="1">
      <c r="A2002" s="79" t="s">
        <v>1117</v>
      </c>
      <c r="B2002" s="74" t="s">
        <v>1666</v>
      </c>
      <c r="C2002" s="80">
        <v>0.7</v>
      </c>
      <c r="D2002" s="80">
        <v>3.5</v>
      </c>
      <c r="E2002" s="81">
        <f t="shared" si="152"/>
        <v>0.86309999999999987</v>
      </c>
      <c r="F2002" s="81">
        <v>123.3</v>
      </c>
      <c r="G2002" s="81">
        <f t="shared" si="153"/>
        <v>0.93732659999999979</v>
      </c>
      <c r="H2002" s="82">
        <v>108.6</v>
      </c>
      <c r="I2002" s="81">
        <f t="shared" si="154"/>
        <v>1.0179366875999998</v>
      </c>
      <c r="J2002" s="82">
        <v>108.6</v>
      </c>
      <c r="K2002" s="81">
        <f t="shared" si="155"/>
        <v>1.1085330527963999</v>
      </c>
      <c r="L2002" s="82">
        <v>108.9</v>
      </c>
    </row>
    <row r="2003" spans="1:12" ht="18" customHeight="1">
      <c r="A2003" s="79" t="s">
        <v>1071</v>
      </c>
      <c r="B2003" s="74" t="s">
        <v>1666</v>
      </c>
      <c r="C2003" s="80">
        <v>1190.17</v>
      </c>
      <c r="D2003" s="80">
        <v>0</v>
      </c>
      <c r="E2003" s="81">
        <f t="shared" si="152"/>
        <v>1496.04369</v>
      </c>
      <c r="F2003" s="81">
        <v>125.7</v>
      </c>
      <c r="G2003" s="81">
        <f t="shared" si="153"/>
        <v>1636.6717968600001</v>
      </c>
      <c r="H2003" s="82">
        <v>109.4</v>
      </c>
      <c r="I2003" s="81">
        <f t="shared" si="154"/>
        <v>1790.5189457648403</v>
      </c>
      <c r="J2003" s="82">
        <v>109.4</v>
      </c>
      <c r="K2003" s="81">
        <f t="shared" si="155"/>
        <v>1944.5035751006164</v>
      </c>
      <c r="L2003" s="82">
        <v>108.6</v>
      </c>
    </row>
    <row r="2004" spans="1:12" ht="18" customHeight="1">
      <c r="A2004" s="79" t="s">
        <v>1109</v>
      </c>
      <c r="B2004" s="74" t="s">
        <v>1666</v>
      </c>
      <c r="C2004" s="80">
        <v>0</v>
      </c>
      <c r="D2004" s="80">
        <v>0</v>
      </c>
      <c r="E2004" s="81">
        <f t="shared" si="152"/>
        <v>0</v>
      </c>
      <c r="F2004" s="81">
        <v>125.3</v>
      </c>
      <c r="G2004" s="81">
        <f t="shared" si="153"/>
        <v>0</v>
      </c>
      <c r="H2004" s="82">
        <v>110</v>
      </c>
      <c r="I2004" s="81">
        <f t="shared" si="154"/>
        <v>0</v>
      </c>
      <c r="J2004" s="82">
        <v>110</v>
      </c>
      <c r="K2004" s="81">
        <f t="shared" si="155"/>
        <v>0</v>
      </c>
      <c r="L2004" s="82">
        <v>109.4</v>
      </c>
    </row>
    <row r="2005" spans="1:12" ht="18" customHeight="1">
      <c r="A2005" s="79" t="s">
        <v>657</v>
      </c>
      <c r="B2005" s="74" t="s">
        <v>1666</v>
      </c>
      <c r="C2005" s="80">
        <v>170.1</v>
      </c>
      <c r="D2005" s="80">
        <v>0</v>
      </c>
      <c r="E2005" s="81">
        <f t="shared" si="152"/>
        <v>213.81569999999999</v>
      </c>
      <c r="F2005" s="81">
        <v>125.7</v>
      </c>
      <c r="G2005" s="81">
        <f t="shared" si="153"/>
        <v>232.20385019999998</v>
      </c>
      <c r="H2005" s="82">
        <v>108.6</v>
      </c>
      <c r="I2005" s="81">
        <f t="shared" si="154"/>
        <v>256.58525447099998</v>
      </c>
      <c r="J2005" s="82">
        <v>110.5</v>
      </c>
      <c r="K2005" s="81">
        <f t="shared" si="155"/>
        <v>279.42134211891897</v>
      </c>
      <c r="L2005" s="82">
        <v>108.9</v>
      </c>
    </row>
    <row r="2006" spans="1:12" ht="18" customHeight="1">
      <c r="A2006" s="79" t="s">
        <v>1238</v>
      </c>
      <c r="B2006" s="74" t="s">
        <v>1666</v>
      </c>
      <c r="C2006" s="80">
        <v>0</v>
      </c>
      <c r="D2006" s="80">
        <v>0</v>
      </c>
      <c r="E2006" s="81">
        <f t="shared" si="152"/>
        <v>0</v>
      </c>
      <c r="F2006" s="81">
        <v>125.3</v>
      </c>
      <c r="G2006" s="81">
        <f t="shared" si="153"/>
        <v>0</v>
      </c>
      <c r="H2006" s="82">
        <v>109.4</v>
      </c>
      <c r="I2006" s="81">
        <f t="shared" si="154"/>
        <v>0</v>
      </c>
      <c r="J2006" s="82">
        <v>110</v>
      </c>
      <c r="K2006" s="81">
        <f t="shared" si="155"/>
        <v>0</v>
      </c>
      <c r="L2006" s="82">
        <v>108.6</v>
      </c>
    </row>
    <row r="2007" spans="1:12" ht="44.25" customHeight="1">
      <c r="A2007" s="79" t="s">
        <v>1038</v>
      </c>
      <c r="B2007" s="74" t="s">
        <v>1666</v>
      </c>
      <c r="C2007" s="80">
        <v>300</v>
      </c>
      <c r="D2007" s="80">
        <v>0</v>
      </c>
      <c r="E2007" s="81">
        <f t="shared" si="152"/>
        <v>375</v>
      </c>
      <c r="F2007" s="81">
        <v>125</v>
      </c>
      <c r="G2007" s="81">
        <f t="shared" si="153"/>
        <v>412.5</v>
      </c>
      <c r="H2007" s="82">
        <v>110</v>
      </c>
      <c r="I2007" s="81">
        <f t="shared" si="154"/>
        <v>455.8125</v>
      </c>
      <c r="J2007" s="82">
        <v>110.5</v>
      </c>
      <c r="K2007" s="81">
        <f t="shared" si="155"/>
        <v>498.65887500000002</v>
      </c>
      <c r="L2007" s="82">
        <v>109.4</v>
      </c>
    </row>
    <row r="2008" spans="1:12" ht="29.25" customHeight="1">
      <c r="A2008" s="79" t="s">
        <v>1159</v>
      </c>
      <c r="B2008" s="74" t="s">
        <v>1666</v>
      </c>
      <c r="C2008" s="80">
        <v>0.84</v>
      </c>
      <c r="D2008" s="80">
        <v>23.3</v>
      </c>
      <c r="E2008" s="81">
        <f t="shared" si="152"/>
        <v>1.0466399999999998</v>
      </c>
      <c r="F2008" s="81">
        <v>124.6</v>
      </c>
      <c r="G2008" s="81">
        <f t="shared" si="153"/>
        <v>1.1565371999999998</v>
      </c>
      <c r="H2008" s="82">
        <v>110.5</v>
      </c>
      <c r="I2008" s="81">
        <f t="shared" si="154"/>
        <v>1.2687213083999997</v>
      </c>
      <c r="J2008" s="82">
        <v>109.7</v>
      </c>
      <c r="K2008" s="81">
        <f t="shared" si="155"/>
        <v>1.3955934392399996</v>
      </c>
      <c r="L2008" s="82">
        <v>110</v>
      </c>
    </row>
    <row r="2009" spans="1:12" ht="30" customHeight="1">
      <c r="A2009" s="79" t="s">
        <v>1098</v>
      </c>
      <c r="B2009" s="74" t="s">
        <v>1666</v>
      </c>
      <c r="C2009" s="80">
        <v>632</v>
      </c>
      <c r="D2009" s="80">
        <v>149.9</v>
      </c>
      <c r="E2009" s="81">
        <f t="shared" ref="E2009:E2072" si="156">C2009*F2009/100</f>
        <v>780.52</v>
      </c>
      <c r="F2009" s="81">
        <v>123.5</v>
      </c>
      <c r="G2009" s="81">
        <f t="shared" ref="G2009:G2072" si="157">E2009*H2009/100</f>
        <v>856.23043999999993</v>
      </c>
      <c r="H2009" s="82">
        <v>109.7</v>
      </c>
      <c r="I2009" s="81">
        <f t="shared" ref="I2009:I2072" si="158">G2009*J2009/100</f>
        <v>932.43494915999997</v>
      </c>
      <c r="J2009" s="82">
        <v>108.9</v>
      </c>
      <c r="K2009" s="81">
        <f t="shared" ref="K2009:K2072" si="159">I2009*L2009/100</f>
        <v>1030.3406188218</v>
      </c>
      <c r="L2009" s="82">
        <v>110.5</v>
      </c>
    </row>
    <row r="2010" spans="1:12" ht="18" customHeight="1">
      <c r="A2010" s="79" t="s">
        <v>1204</v>
      </c>
      <c r="B2010" s="74" t="s">
        <v>1666</v>
      </c>
      <c r="C2010" s="80">
        <v>43</v>
      </c>
      <c r="D2010" s="80">
        <v>86</v>
      </c>
      <c r="E2010" s="81">
        <f t="shared" si="156"/>
        <v>52.674999999999997</v>
      </c>
      <c r="F2010" s="81">
        <v>122.5</v>
      </c>
      <c r="G2010" s="81">
        <f t="shared" si="157"/>
        <v>57.363075000000002</v>
      </c>
      <c r="H2010" s="82">
        <v>108.9</v>
      </c>
      <c r="I2010" s="81">
        <f t="shared" si="158"/>
        <v>62.296299449999999</v>
      </c>
      <c r="J2010" s="82">
        <v>108.6</v>
      </c>
      <c r="K2010" s="81">
        <f t="shared" si="159"/>
        <v>68.33904049665</v>
      </c>
      <c r="L2010" s="82">
        <v>109.7</v>
      </c>
    </row>
    <row r="2011" spans="1:12" ht="43.5" customHeight="1">
      <c r="A2011" s="73" t="s">
        <v>1740</v>
      </c>
      <c r="B2011" s="74" t="s">
        <v>1666</v>
      </c>
      <c r="C2011" s="75">
        <v>26218.000000000004</v>
      </c>
      <c r="D2011" s="75">
        <v>70.2</v>
      </c>
      <c r="E2011" s="76">
        <f>SUM(E2012:E2088)</f>
        <v>32757.381279999994</v>
      </c>
      <c r="F2011" s="76">
        <f>E2011/C2011*100</f>
        <v>124.94233457929663</v>
      </c>
      <c r="G2011" s="76">
        <f>SUM(G2012:G2088)</f>
        <v>35844.385651030017</v>
      </c>
      <c r="H2011" s="78">
        <f>G2011/E2011*100</f>
        <v>109.42384357480613</v>
      </c>
      <c r="I2011" s="76">
        <f>SUM(I2012:I2088)</f>
        <v>39399.117876519806</v>
      </c>
      <c r="J2011" s="78">
        <f>I2011/G2011*100</f>
        <v>109.91712414908592</v>
      </c>
      <c r="K2011" s="76">
        <f>SUM(K2012:K2088)</f>
        <v>43071.933521912419</v>
      </c>
      <c r="L2011" s="78">
        <f>K2011/I2011*100</f>
        <v>109.32207583150347</v>
      </c>
    </row>
    <row r="2012" spans="1:12" ht="30" customHeight="1">
      <c r="A2012" s="79" t="s">
        <v>1247</v>
      </c>
      <c r="B2012" s="74" t="s">
        <v>1666</v>
      </c>
      <c r="C2012" s="80">
        <v>42</v>
      </c>
      <c r="D2012" s="80">
        <v>0</v>
      </c>
      <c r="E2012" s="81">
        <f t="shared" si="156"/>
        <v>52.5</v>
      </c>
      <c r="F2012" s="81">
        <v>125</v>
      </c>
      <c r="G2012" s="81">
        <f t="shared" si="157"/>
        <v>57.015000000000001</v>
      </c>
      <c r="H2012" s="82">
        <v>108.6</v>
      </c>
      <c r="I2012" s="81">
        <f t="shared" si="158"/>
        <v>63.001575000000003</v>
      </c>
      <c r="J2012" s="82">
        <v>110.5</v>
      </c>
      <c r="K2012" s="81">
        <f t="shared" si="159"/>
        <v>68.419710449999997</v>
      </c>
      <c r="L2012" s="82">
        <v>108.6</v>
      </c>
    </row>
    <row r="2013" spans="1:12" ht="18" customHeight="1">
      <c r="A2013" s="79" t="s">
        <v>1139</v>
      </c>
      <c r="B2013" s="74" t="s">
        <v>1666</v>
      </c>
      <c r="C2013" s="80">
        <v>12.37</v>
      </c>
      <c r="D2013" s="80">
        <v>271.89999999999998</v>
      </c>
      <c r="E2013" s="81">
        <f t="shared" si="156"/>
        <v>15.413019999999999</v>
      </c>
      <c r="F2013" s="81">
        <v>124.6</v>
      </c>
      <c r="G2013" s="81">
        <f t="shared" si="157"/>
        <v>16.861843880000002</v>
      </c>
      <c r="H2013" s="82">
        <v>109.4</v>
      </c>
      <c r="I2013" s="81">
        <f t="shared" si="158"/>
        <v>18.497442736360004</v>
      </c>
      <c r="J2013" s="82">
        <v>109.7</v>
      </c>
      <c r="K2013" s="81">
        <f t="shared" si="159"/>
        <v>20.236202353577845</v>
      </c>
      <c r="L2013" s="82">
        <v>109.4</v>
      </c>
    </row>
    <row r="2014" spans="1:12" ht="30" customHeight="1">
      <c r="A2014" s="79" t="s">
        <v>1105</v>
      </c>
      <c r="B2014" s="74" t="s">
        <v>1666</v>
      </c>
      <c r="C2014" s="80">
        <v>14.5</v>
      </c>
      <c r="D2014" s="80">
        <v>0</v>
      </c>
      <c r="E2014" s="81">
        <f t="shared" si="156"/>
        <v>17.907499999999999</v>
      </c>
      <c r="F2014" s="81">
        <v>123.5</v>
      </c>
      <c r="G2014" s="81">
        <f t="shared" si="157"/>
        <v>19.698249999999998</v>
      </c>
      <c r="H2014" s="82">
        <v>110</v>
      </c>
      <c r="I2014" s="81">
        <f t="shared" si="158"/>
        <v>21.668074999999998</v>
      </c>
      <c r="J2014" s="82">
        <v>110</v>
      </c>
      <c r="K2014" s="81">
        <f t="shared" si="159"/>
        <v>23.488193299999999</v>
      </c>
      <c r="L2014" s="82">
        <v>108.4</v>
      </c>
    </row>
    <row r="2015" spans="1:12" ht="30" customHeight="1">
      <c r="A2015" s="79" t="s">
        <v>1058</v>
      </c>
      <c r="B2015" s="74" t="s">
        <v>1666</v>
      </c>
      <c r="C2015" s="80">
        <v>86.1</v>
      </c>
      <c r="D2015" s="80">
        <v>428.4</v>
      </c>
      <c r="E2015" s="81">
        <f t="shared" si="156"/>
        <v>105.4725</v>
      </c>
      <c r="F2015" s="81">
        <v>122.5</v>
      </c>
      <c r="G2015" s="81">
        <f t="shared" si="157"/>
        <v>116.5471125</v>
      </c>
      <c r="H2015" s="82">
        <v>110.5</v>
      </c>
      <c r="I2015" s="81">
        <f t="shared" si="158"/>
        <v>128.78455931249999</v>
      </c>
      <c r="J2015" s="82">
        <v>110.5</v>
      </c>
      <c r="K2015" s="81">
        <f t="shared" si="159"/>
        <v>139.7312468540625</v>
      </c>
      <c r="L2015" s="82">
        <v>108.5</v>
      </c>
    </row>
    <row r="2016" spans="1:12" ht="30" customHeight="1">
      <c r="A2016" s="79" t="s">
        <v>1169</v>
      </c>
      <c r="B2016" s="74" t="s">
        <v>1666</v>
      </c>
      <c r="C2016" s="80">
        <v>6.71</v>
      </c>
      <c r="D2016" s="80">
        <v>87.5</v>
      </c>
      <c r="E2016" s="81">
        <f t="shared" si="156"/>
        <v>8.4613099999999992</v>
      </c>
      <c r="F2016" s="81">
        <v>126.1</v>
      </c>
      <c r="G2016" s="81">
        <f t="shared" si="157"/>
        <v>9.2820570700000005</v>
      </c>
      <c r="H2016" s="82">
        <v>109.7</v>
      </c>
      <c r="I2016" s="81">
        <f t="shared" si="158"/>
        <v>10.182416605790001</v>
      </c>
      <c r="J2016" s="82">
        <v>109.7</v>
      </c>
      <c r="K2016" s="81">
        <f t="shared" si="159"/>
        <v>11.19047584976321</v>
      </c>
      <c r="L2016" s="82">
        <v>109.9</v>
      </c>
    </row>
    <row r="2017" spans="1:12" ht="18" customHeight="1">
      <c r="A2017" s="79" t="s">
        <v>1070</v>
      </c>
      <c r="B2017" s="74" t="s">
        <v>1666</v>
      </c>
      <c r="C2017" s="80">
        <v>15.9</v>
      </c>
      <c r="D2017" s="80">
        <v>32.4</v>
      </c>
      <c r="E2017" s="81">
        <f t="shared" si="156"/>
        <v>19.795500000000001</v>
      </c>
      <c r="F2017" s="81">
        <v>124.5</v>
      </c>
      <c r="G2017" s="81">
        <f t="shared" si="157"/>
        <v>21.557299500000003</v>
      </c>
      <c r="H2017" s="82">
        <v>108.9</v>
      </c>
      <c r="I2017" s="81">
        <f t="shared" si="158"/>
        <v>23.475899155500006</v>
      </c>
      <c r="J2017" s="82">
        <v>108.9</v>
      </c>
      <c r="K2017" s="81">
        <f t="shared" si="159"/>
        <v>25.753061373583506</v>
      </c>
      <c r="L2017" s="82">
        <v>109.7</v>
      </c>
    </row>
    <row r="2018" spans="1:12" ht="29.25" customHeight="1">
      <c r="A2018" s="79" t="s">
        <v>1255</v>
      </c>
      <c r="B2018" s="74" t="s">
        <v>1666</v>
      </c>
      <c r="C2018" s="80">
        <v>15.2</v>
      </c>
      <c r="D2018" s="80">
        <v>75.2</v>
      </c>
      <c r="E2018" s="81">
        <f t="shared" si="156"/>
        <v>18.741599999999998</v>
      </c>
      <c r="F2018" s="81">
        <v>123.3</v>
      </c>
      <c r="G2018" s="81">
        <f t="shared" si="157"/>
        <v>20.353377599999998</v>
      </c>
      <c r="H2018" s="82">
        <v>108.6</v>
      </c>
      <c r="I2018" s="81">
        <f t="shared" si="158"/>
        <v>22.103768073599994</v>
      </c>
      <c r="J2018" s="82">
        <v>108.6</v>
      </c>
      <c r="K2018" s="81">
        <f t="shared" si="159"/>
        <v>24.071003432150395</v>
      </c>
      <c r="L2018" s="82">
        <v>108.9</v>
      </c>
    </row>
    <row r="2019" spans="1:12" ht="18" customHeight="1">
      <c r="A2019" s="79" t="s">
        <v>1222</v>
      </c>
      <c r="B2019" s="74" t="s">
        <v>1666</v>
      </c>
      <c r="C2019" s="80">
        <v>39.9</v>
      </c>
      <c r="D2019" s="80">
        <v>137.1</v>
      </c>
      <c r="E2019" s="81">
        <f t="shared" si="156"/>
        <v>50.154300000000006</v>
      </c>
      <c r="F2019" s="81">
        <v>125.7</v>
      </c>
      <c r="G2019" s="81">
        <f t="shared" si="157"/>
        <v>54.868804200000014</v>
      </c>
      <c r="H2019" s="82">
        <v>109.4</v>
      </c>
      <c r="I2019" s="81">
        <f t="shared" si="158"/>
        <v>60.026471794800017</v>
      </c>
      <c r="J2019" s="82">
        <v>109.4</v>
      </c>
      <c r="K2019" s="81">
        <f t="shared" si="159"/>
        <v>65.188748369152819</v>
      </c>
      <c r="L2019" s="82">
        <v>108.6</v>
      </c>
    </row>
    <row r="2020" spans="1:12" ht="18" customHeight="1">
      <c r="A2020" s="79" t="s">
        <v>1080</v>
      </c>
      <c r="B2020" s="74" t="s">
        <v>1666</v>
      </c>
      <c r="C2020" s="80">
        <v>126.1</v>
      </c>
      <c r="D2020" s="80">
        <v>575.5</v>
      </c>
      <c r="E2020" s="81">
        <f t="shared" si="156"/>
        <v>158.00329999999997</v>
      </c>
      <c r="F2020" s="81">
        <v>125.3</v>
      </c>
      <c r="G2020" s="81">
        <f t="shared" si="157"/>
        <v>173.80362999999997</v>
      </c>
      <c r="H2020" s="82">
        <v>110</v>
      </c>
      <c r="I2020" s="81">
        <f t="shared" si="158"/>
        <v>191.18399299999999</v>
      </c>
      <c r="J2020" s="82">
        <v>110</v>
      </c>
      <c r="K2020" s="81">
        <f t="shared" si="159"/>
        <v>209.15528834199998</v>
      </c>
      <c r="L2020" s="82">
        <v>109.4</v>
      </c>
    </row>
    <row r="2021" spans="1:12" ht="30" customHeight="1">
      <c r="A2021" s="79" t="s">
        <v>1147</v>
      </c>
      <c r="B2021" s="74" t="s">
        <v>1666</v>
      </c>
      <c r="C2021" s="80">
        <v>42.4</v>
      </c>
      <c r="D2021" s="80">
        <v>125.4</v>
      </c>
      <c r="E2021" s="81">
        <f t="shared" si="156"/>
        <v>53.296800000000005</v>
      </c>
      <c r="F2021" s="81">
        <v>125.7</v>
      </c>
      <c r="G2021" s="81">
        <f t="shared" si="157"/>
        <v>57.880324799999997</v>
      </c>
      <c r="H2021" s="82">
        <v>108.6</v>
      </c>
      <c r="I2021" s="81">
        <f t="shared" si="158"/>
        <v>63.957758903999995</v>
      </c>
      <c r="J2021" s="82">
        <v>110.5</v>
      </c>
      <c r="K2021" s="81">
        <f t="shared" si="159"/>
        <v>69.649999446455993</v>
      </c>
      <c r="L2021" s="82">
        <v>108.9</v>
      </c>
    </row>
    <row r="2022" spans="1:12" ht="30" customHeight="1">
      <c r="A2022" s="79" t="s">
        <v>1091</v>
      </c>
      <c r="B2022" s="74" t="s">
        <v>1666</v>
      </c>
      <c r="C2022" s="80">
        <v>36.200000000000003</v>
      </c>
      <c r="D2022" s="80">
        <v>0</v>
      </c>
      <c r="E2022" s="81">
        <f t="shared" si="156"/>
        <v>45.358600000000003</v>
      </c>
      <c r="F2022" s="81">
        <v>125.3</v>
      </c>
      <c r="G2022" s="81">
        <f t="shared" si="157"/>
        <v>49.622308400000001</v>
      </c>
      <c r="H2022" s="82">
        <v>109.4</v>
      </c>
      <c r="I2022" s="81">
        <f t="shared" si="158"/>
        <v>54.584539240000005</v>
      </c>
      <c r="J2022" s="82">
        <v>110</v>
      </c>
      <c r="K2022" s="81">
        <f t="shared" si="159"/>
        <v>59.278809614640004</v>
      </c>
      <c r="L2022" s="82">
        <v>108.6</v>
      </c>
    </row>
    <row r="2023" spans="1:12" ht="43.5" customHeight="1">
      <c r="A2023" s="79" t="s">
        <v>1042</v>
      </c>
      <c r="B2023" s="74" t="s">
        <v>1666</v>
      </c>
      <c r="C2023" s="80">
        <v>4610</v>
      </c>
      <c r="D2023" s="80">
        <v>264.8</v>
      </c>
      <c r="E2023" s="81">
        <f t="shared" si="156"/>
        <v>5762.5</v>
      </c>
      <c r="F2023" s="81">
        <v>125</v>
      </c>
      <c r="G2023" s="81">
        <f t="shared" si="157"/>
        <v>6338.75</v>
      </c>
      <c r="H2023" s="82">
        <v>110</v>
      </c>
      <c r="I2023" s="81">
        <f t="shared" si="158"/>
        <v>7004.3187500000004</v>
      </c>
      <c r="J2023" s="82">
        <v>110.5</v>
      </c>
      <c r="K2023" s="81">
        <f t="shared" si="159"/>
        <v>7662.7247125000004</v>
      </c>
      <c r="L2023" s="82">
        <v>109.4</v>
      </c>
    </row>
    <row r="2024" spans="1:12" ht="30" customHeight="1">
      <c r="A2024" s="79" t="s">
        <v>1130</v>
      </c>
      <c r="B2024" s="74" t="s">
        <v>1666</v>
      </c>
      <c r="C2024" s="80">
        <v>60.4</v>
      </c>
      <c r="D2024" s="80">
        <v>464.6</v>
      </c>
      <c r="E2024" s="81">
        <f t="shared" si="156"/>
        <v>75.258399999999995</v>
      </c>
      <c r="F2024" s="81">
        <v>124.6</v>
      </c>
      <c r="G2024" s="81">
        <f t="shared" si="157"/>
        <v>83.160532000000003</v>
      </c>
      <c r="H2024" s="82">
        <v>110.5</v>
      </c>
      <c r="I2024" s="81">
        <f t="shared" si="158"/>
        <v>91.227103604000007</v>
      </c>
      <c r="J2024" s="82">
        <v>109.7</v>
      </c>
      <c r="K2024" s="81">
        <f t="shared" si="159"/>
        <v>100.3498139644</v>
      </c>
      <c r="L2024" s="82">
        <v>110</v>
      </c>
    </row>
    <row r="2025" spans="1:12" ht="18" customHeight="1">
      <c r="A2025" s="79" t="s">
        <v>1085</v>
      </c>
      <c r="B2025" s="74" t="s">
        <v>1666</v>
      </c>
      <c r="C2025" s="80">
        <v>4.2</v>
      </c>
      <c r="D2025" s="80">
        <v>0</v>
      </c>
      <c r="E2025" s="81">
        <f t="shared" si="156"/>
        <v>5.1870000000000003</v>
      </c>
      <c r="F2025" s="81">
        <v>123.5</v>
      </c>
      <c r="G2025" s="81">
        <f t="shared" si="157"/>
        <v>5.6901390000000003</v>
      </c>
      <c r="H2025" s="82">
        <v>109.7</v>
      </c>
      <c r="I2025" s="81">
        <f t="shared" si="158"/>
        <v>6.1965613710000005</v>
      </c>
      <c r="J2025" s="82">
        <v>108.9</v>
      </c>
      <c r="K2025" s="81">
        <f t="shared" si="159"/>
        <v>6.8472003149550007</v>
      </c>
      <c r="L2025" s="82">
        <v>110.5</v>
      </c>
    </row>
    <row r="2026" spans="1:12" ht="18" customHeight="1">
      <c r="A2026" s="79" t="s">
        <v>1119</v>
      </c>
      <c r="B2026" s="74" t="s">
        <v>1666</v>
      </c>
      <c r="C2026" s="80">
        <v>14.7</v>
      </c>
      <c r="D2026" s="80">
        <v>82.8</v>
      </c>
      <c r="E2026" s="81">
        <f t="shared" si="156"/>
        <v>18.0075</v>
      </c>
      <c r="F2026" s="81">
        <v>122.5</v>
      </c>
      <c r="G2026" s="81">
        <f t="shared" si="157"/>
        <v>19.610167500000003</v>
      </c>
      <c r="H2026" s="82">
        <v>108.9</v>
      </c>
      <c r="I2026" s="81">
        <f t="shared" si="158"/>
        <v>21.296641905000001</v>
      </c>
      <c r="J2026" s="82">
        <v>108.6</v>
      </c>
      <c r="K2026" s="81">
        <f t="shared" si="159"/>
        <v>23.362416169785</v>
      </c>
      <c r="L2026" s="82">
        <v>109.7</v>
      </c>
    </row>
    <row r="2027" spans="1:12" ht="18" customHeight="1">
      <c r="A2027" s="79" t="s">
        <v>1270</v>
      </c>
      <c r="B2027" s="74" t="s">
        <v>1666</v>
      </c>
      <c r="C2027" s="80">
        <v>22.8</v>
      </c>
      <c r="D2027" s="80">
        <v>59.5</v>
      </c>
      <c r="E2027" s="81">
        <f t="shared" si="156"/>
        <v>28.750799999999998</v>
      </c>
      <c r="F2027" s="81">
        <v>126.1</v>
      </c>
      <c r="G2027" s="81">
        <f t="shared" si="157"/>
        <v>31.223368799999999</v>
      </c>
      <c r="H2027" s="82">
        <v>108.6</v>
      </c>
      <c r="I2027" s="81">
        <f t="shared" si="158"/>
        <v>34.158365467199999</v>
      </c>
      <c r="J2027" s="82">
        <v>109.4</v>
      </c>
      <c r="K2027" s="81">
        <f t="shared" si="159"/>
        <v>37.198459993780801</v>
      </c>
      <c r="L2027" s="82">
        <v>108.9</v>
      </c>
    </row>
    <row r="2028" spans="1:12" ht="30" customHeight="1">
      <c r="A2028" s="79" t="s">
        <v>1280</v>
      </c>
      <c r="B2028" s="74" t="s">
        <v>1666</v>
      </c>
      <c r="C2028" s="80">
        <v>40.950000000000003</v>
      </c>
      <c r="D2028" s="80">
        <v>134.69999999999999</v>
      </c>
      <c r="E2028" s="81">
        <f t="shared" si="156"/>
        <v>51.1875</v>
      </c>
      <c r="F2028" s="81">
        <v>125</v>
      </c>
      <c r="G2028" s="81">
        <f t="shared" si="157"/>
        <v>55.589624999999998</v>
      </c>
      <c r="H2028" s="82">
        <v>108.6</v>
      </c>
      <c r="I2028" s="81">
        <f t="shared" si="158"/>
        <v>61.426535625</v>
      </c>
      <c r="J2028" s="82">
        <v>110.5</v>
      </c>
      <c r="K2028" s="81">
        <f t="shared" si="159"/>
        <v>66.709217688750002</v>
      </c>
      <c r="L2028" s="82">
        <v>108.6</v>
      </c>
    </row>
    <row r="2029" spans="1:12" ht="43.5" customHeight="1">
      <c r="A2029" s="79" t="s">
        <v>1029</v>
      </c>
      <c r="B2029" s="74" t="s">
        <v>1666</v>
      </c>
      <c r="C2029" s="80">
        <v>5122.8999999999996</v>
      </c>
      <c r="D2029" s="80">
        <v>77.5</v>
      </c>
      <c r="E2029" s="81">
        <f t="shared" si="156"/>
        <v>6383.1333999999997</v>
      </c>
      <c r="F2029" s="81">
        <v>124.6</v>
      </c>
      <c r="G2029" s="81">
        <f t="shared" si="157"/>
        <v>6983.1479396000004</v>
      </c>
      <c r="H2029" s="82">
        <v>109.4</v>
      </c>
      <c r="I2029" s="81">
        <f t="shared" si="158"/>
        <v>7660.5132897412004</v>
      </c>
      <c r="J2029" s="82">
        <v>109.7</v>
      </c>
      <c r="K2029" s="81">
        <f t="shared" si="159"/>
        <v>8380.6015389768727</v>
      </c>
      <c r="L2029" s="82">
        <v>109.4</v>
      </c>
    </row>
    <row r="2030" spans="1:12" ht="43.5" customHeight="1">
      <c r="A2030" s="79" t="s">
        <v>1038</v>
      </c>
      <c r="B2030" s="74" t="s">
        <v>1666</v>
      </c>
      <c r="C2030" s="80">
        <v>174</v>
      </c>
      <c r="D2030" s="80">
        <v>7.9</v>
      </c>
      <c r="E2030" s="81">
        <f t="shared" si="156"/>
        <v>214.89</v>
      </c>
      <c r="F2030" s="81">
        <v>123.5</v>
      </c>
      <c r="G2030" s="81">
        <f t="shared" si="157"/>
        <v>236.37899999999999</v>
      </c>
      <c r="H2030" s="82">
        <v>110</v>
      </c>
      <c r="I2030" s="81">
        <f t="shared" si="158"/>
        <v>260.01689999999996</v>
      </c>
      <c r="J2030" s="82">
        <v>110</v>
      </c>
      <c r="K2030" s="81">
        <f t="shared" si="159"/>
        <v>281.85831959999996</v>
      </c>
      <c r="L2030" s="82">
        <v>108.4</v>
      </c>
    </row>
    <row r="2031" spans="1:12" ht="18" customHeight="1">
      <c r="A2031" s="79" t="s">
        <v>1259</v>
      </c>
      <c r="B2031" s="74" t="s">
        <v>1666</v>
      </c>
      <c r="C2031" s="80">
        <v>0.3</v>
      </c>
      <c r="D2031" s="80">
        <v>5.6</v>
      </c>
      <c r="E2031" s="81">
        <f t="shared" si="156"/>
        <v>0.36749999999999999</v>
      </c>
      <c r="F2031" s="81">
        <v>122.5</v>
      </c>
      <c r="G2031" s="81">
        <f t="shared" si="157"/>
        <v>0.40608749999999999</v>
      </c>
      <c r="H2031" s="82">
        <v>110.5</v>
      </c>
      <c r="I2031" s="81">
        <f t="shared" si="158"/>
        <v>0.44872668749999994</v>
      </c>
      <c r="J2031" s="82">
        <v>110.5</v>
      </c>
      <c r="K2031" s="81">
        <f t="shared" si="159"/>
        <v>0.48686845593749994</v>
      </c>
      <c r="L2031" s="82">
        <v>108.5</v>
      </c>
    </row>
    <row r="2032" spans="1:12" ht="30" customHeight="1">
      <c r="A2032" s="79" t="s">
        <v>1178</v>
      </c>
      <c r="B2032" s="74" t="s">
        <v>1666</v>
      </c>
      <c r="C2032" s="80">
        <v>4.3</v>
      </c>
      <c r="D2032" s="80">
        <v>0</v>
      </c>
      <c r="E2032" s="81">
        <f t="shared" si="156"/>
        <v>5.422299999999999</v>
      </c>
      <c r="F2032" s="81">
        <v>126.1</v>
      </c>
      <c r="G2032" s="81">
        <f t="shared" si="157"/>
        <v>5.9482630999999992</v>
      </c>
      <c r="H2032" s="82">
        <v>109.7</v>
      </c>
      <c r="I2032" s="81">
        <f t="shared" si="158"/>
        <v>6.5252446206999988</v>
      </c>
      <c r="J2032" s="82">
        <v>109.7</v>
      </c>
      <c r="K2032" s="81">
        <f t="shared" si="159"/>
        <v>7.1712438381492998</v>
      </c>
      <c r="L2032" s="82">
        <v>109.9</v>
      </c>
    </row>
    <row r="2033" spans="1:12" ht="30" customHeight="1">
      <c r="A2033" s="79" t="s">
        <v>1261</v>
      </c>
      <c r="B2033" s="74" t="s">
        <v>1666</v>
      </c>
      <c r="C2033" s="80">
        <v>79.900000000000006</v>
      </c>
      <c r="D2033" s="80">
        <v>143.19999999999999</v>
      </c>
      <c r="E2033" s="81">
        <f t="shared" si="156"/>
        <v>99.475500000000011</v>
      </c>
      <c r="F2033" s="81">
        <v>124.5</v>
      </c>
      <c r="G2033" s="81">
        <f t="shared" si="157"/>
        <v>108.32881950000001</v>
      </c>
      <c r="H2033" s="82">
        <v>108.9</v>
      </c>
      <c r="I2033" s="81">
        <f t="shared" si="158"/>
        <v>117.97008443550001</v>
      </c>
      <c r="J2033" s="82">
        <v>108.9</v>
      </c>
      <c r="K2033" s="81">
        <f t="shared" si="159"/>
        <v>129.41318262574353</v>
      </c>
      <c r="L2033" s="82">
        <v>109.7</v>
      </c>
    </row>
    <row r="2034" spans="1:12" ht="43.5" customHeight="1">
      <c r="A2034" s="79" t="s">
        <v>1026</v>
      </c>
      <c r="B2034" s="74" t="s">
        <v>1666</v>
      </c>
      <c r="C2034" s="80">
        <v>686.7</v>
      </c>
      <c r="D2034" s="80">
        <v>111</v>
      </c>
      <c r="E2034" s="81">
        <f t="shared" si="156"/>
        <v>846.7011</v>
      </c>
      <c r="F2034" s="81">
        <v>123.3</v>
      </c>
      <c r="G2034" s="81">
        <f t="shared" si="157"/>
        <v>919.51739459999999</v>
      </c>
      <c r="H2034" s="82">
        <v>108.6</v>
      </c>
      <c r="I2034" s="81">
        <f t="shared" si="158"/>
        <v>998.59589053559989</v>
      </c>
      <c r="J2034" s="82">
        <v>108.6</v>
      </c>
      <c r="K2034" s="81">
        <f t="shared" si="159"/>
        <v>1087.4709247932683</v>
      </c>
      <c r="L2034" s="82">
        <v>108.9</v>
      </c>
    </row>
    <row r="2035" spans="1:12" ht="18" customHeight="1">
      <c r="A2035" s="79" t="s">
        <v>1251</v>
      </c>
      <c r="B2035" s="74" t="s">
        <v>1666</v>
      </c>
      <c r="C2035" s="80">
        <v>10.8</v>
      </c>
      <c r="D2035" s="80">
        <v>90</v>
      </c>
      <c r="E2035" s="81">
        <f t="shared" si="156"/>
        <v>13.575600000000001</v>
      </c>
      <c r="F2035" s="81">
        <v>125.7</v>
      </c>
      <c r="G2035" s="81">
        <f t="shared" si="157"/>
        <v>14.851706400000003</v>
      </c>
      <c r="H2035" s="82">
        <v>109.4</v>
      </c>
      <c r="I2035" s="81">
        <f t="shared" si="158"/>
        <v>16.247766801600005</v>
      </c>
      <c r="J2035" s="82">
        <v>109.4</v>
      </c>
      <c r="K2035" s="81">
        <f t="shared" si="159"/>
        <v>17.645074746537606</v>
      </c>
      <c r="L2035" s="82">
        <v>108.6</v>
      </c>
    </row>
    <row r="2036" spans="1:12" ht="30" customHeight="1">
      <c r="A2036" s="79" t="s">
        <v>1260</v>
      </c>
      <c r="B2036" s="74" t="s">
        <v>1666</v>
      </c>
      <c r="C2036" s="80">
        <v>42.4</v>
      </c>
      <c r="D2036" s="80">
        <v>71.3</v>
      </c>
      <c r="E2036" s="81">
        <f t="shared" si="156"/>
        <v>53.127199999999995</v>
      </c>
      <c r="F2036" s="81">
        <v>125.3</v>
      </c>
      <c r="G2036" s="81">
        <f t="shared" si="157"/>
        <v>58.439919999999994</v>
      </c>
      <c r="H2036" s="82">
        <v>110</v>
      </c>
      <c r="I2036" s="81">
        <f t="shared" si="158"/>
        <v>64.283911999999987</v>
      </c>
      <c r="J2036" s="82">
        <v>110</v>
      </c>
      <c r="K2036" s="81">
        <f t="shared" si="159"/>
        <v>70.326599727999991</v>
      </c>
      <c r="L2036" s="82">
        <v>109.4</v>
      </c>
    </row>
    <row r="2037" spans="1:12" ht="30" customHeight="1">
      <c r="A2037" s="79" t="s">
        <v>1258</v>
      </c>
      <c r="B2037" s="74" t="s">
        <v>1666</v>
      </c>
      <c r="C2037" s="80">
        <v>1</v>
      </c>
      <c r="D2037" s="80">
        <v>3.7</v>
      </c>
      <c r="E2037" s="81">
        <f t="shared" si="156"/>
        <v>1.2570000000000001</v>
      </c>
      <c r="F2037" s="81">
        <v>125.7</v>
      </c>
      <c r="G2037" s="81">
        <f t="shared" si="157"/>
        <v>1.365102</v>
      </c>
      <c r="H2037" s="82">
        <v>108.6</v>
      </c>
      <c r="I2037" s="81">
        <f t="shared" si="158"/>
        <v>1.5084377099999999</v>
      </c>
      <c r="J2037" s="82">
        <v>110.5</v>
      </c>
      <c r="K2037" s="81">
        <f t="shared" si="159"/>
        <v>1.64268866619</v>
      </c>
      <c r="L2037" s="82">
        <v>108.9</v>
      </c>
    </row>
    <row r="2038" spans="1:12" ht="29.25" customHeight="1">
      <c r="A2038" s="79" t="s">
        <v>1170</v>
      </c>
      <c r="B2038" s="74" t="s">
        <v>1666</v>
      </c>
      <c r="C2038" s="80">
        <v>31.3</v>
      </c>
      <c r="D2038" s="80">
        <v>98.7</v>
      </c>
      <c r="E2038" s="81">
        <f t="shared" si="156"/>
        <v>39.218899999999998</v>
      </c>
      <c r="F2038" s="81">
        <v>125.3</v>
      </c>
      <c r="G2038" s="81">
        <f t="shared" si="157"/>
        <v>42.9054766</v>
      </c>
      <c r="H2038" s="82">
        <v>109.4</v>
      </c>
      <c r="I2038" s="81">
        <f t="shared" si="158"/>
        <v>47.196024260000002</v>
      </c>
      <c r="J2038" s="82">
        <v>110</v>
      </c>
      <c r="K2038" s="81">
        <f t="shared" si="159"/>
        <v>51.254882346359999</v>
      </c>
      <c r="L2038" s="82">
        <v>108.6</v>
      </c>
    </row>
    <row r="2039" spans="1:12" ht="30" customHeight="1">
      <c r="A2039" s="79" t="s">
        <v>1286</v>
      </c>
      <c r="B2039" s="74" t="s">
        <v>1666</v>
      </c>
      <c r="C2039" s="80">
        <v>61</v>
      </c>
      <c r="D2039" s="80">
        <v>236.3</v>
      </c>
      <c r="E2039" s="81">
        <f t="shared" si="156"/>
        <v>76.25</v>
      </c>
      <c r="F2039" s="81">
        <v>125</v>
      </c>
      <c r="G2039" s="81">
        <f t="shared" si="157"/>
        <v>83.875</v>
      </c>
      <c r="H2039" s="82">
        <v>110</v>
      </c>
      <c r="I2039" s="81">
        <f t="shared" si="158"/>
        <v>92.681875000000005</v>
      </c>
      <c r="J2039" s="82">
        <v>110.5</v>
      </c>
      <c r="K2039" s="81">
        <f t="shared" si="159"/>
        <v>101.39397125000001</v>
      </c>
      <c r="L2039" s="82">
        <v>109.4</v>
      </c>
    </row>
    <row r="2040" spans="1:12" ht="18" customHeight="1">
      <c r="A2040" s="79" t="s">
        <v>1238</v>
      </c>
      <c r="B2040" s="74" t="s">
        <v>1666</v>
      </c>
      <c r="C2040" s="80">
        <v>63.35</v>
      </c>
      <c r="D2040" s="80">
        <v>502.8</v>
      </c>
      <c r="E2040" s="81">
        <f t="shared" si="156"/>
        <v>78.237250000000003</v>
      </c>
      <c r="F2040" s="81">
        <v>123.5</v>
      </c>
      <c r="G2040" s="81">
        <f t="shared" si="157"/>
        <v>86.452161250000003</v>
      </c>
      <c r="H2040" s="82">
        <v>110.5</v>
      </c>
      <c r="I2040" s="81">
        <f t="shared" si="158"/>
        <v>94.838020891249997</v>
      </c>
      <c r="J2040" s="82">
        <v>109.7</v>
      </c>
      <c r="K2040" s="81">
        <f t="shared" si="159"/>
        <v>104.321822980375</v>
      </c>
      <c r="L2040" s="82">
        <v>110</v>
      </c>
    </row>
    <row r="2041" spans="1:12" ht="18" customHeight="1">
      <c r="A2041" s="79" t="s">
        <v>1179</v>
      </c>
      <c r="B2041" s="74" t="s">
        <v>1666</v>
      </c>
      <c r="C2041" s="80">
        <v>63.8</v>
      </c>
      <c r="D2041" s="80">
        <v>101.4</v>
      </c>
      <c r="E2041" s="81">
        <f t="shared" si="156"/>
        <v>78.155000000000001</v>
      </c>
      <c r="F2041" s="81">
        <v>122.5</v>
      </c>
      <c r="G2041" s="81">
        <f t="shared" si="157"/>
        <v>85.736035000000015</v>
      </c>
      <c r="H2041" s="82">
        <v>109.7</v>
      </c>
      <c r="I2041" s="81">
        <f t="shared" si="158"/>
        <v>93.36654211500003</v>
      </c>
      <c r="J2041" s="82">
        <v>108.9</v>
      </c>
      <c r="K2041" s="81">
        <f t="shared" si="159"/>
        <v>103.17002903707504</v>
      </c>
      <c r="L2041" s="82">
        <v>110.5</v>
      </c>
    </row>
    <row r="2042" spans="1:12" ht="30" customHeight="1">
      <c r="A2042" s="79" t="s">
        <v>1240</v>
      </c>
      <c r="B2042" s="74" t="s">
        <v>1666</v>
      </c>
      <c r="C2042" s="80">
        <v>23.43</v>
      </c>
      <c r="D2042" s="80">
        <v>81.099999999999994</v>
      </c>
      <c r="E2042" s="81">
        <f t="shared" si="156"/>
        <v>29.545229999999997</v>
      </c>
      <c r="F2042" s="81">
        <v>126.1</v>
      </c>
      <c r="G2042" s="81">
        <f t="shared" si="157"/>
        <v>32.174755470000001</v>
      </c>
      <c r="H2042" s="82">
        <v>108.9</v>
      </c>
      <c r="I2042" s="81">
        <f t="shared" si="158"/>
        <v>34.941784440420001</v>
      </c>
      <c r="J2042" s="82">
        <v>108.6</v>
      </c>
      <c r="K2042" s="81">
        <f t="shared" si="159"/>
        <v>38.33113753114074</v>
      </c>
      <c r="L2042" s="82">
        <v>109.7</v>
      </c>
    </row>
    <row r="2043" spans="1:12" ht="30" customHeight="1">
      <c r="A2043" s="79" t="s">
        <v>1116</v>
      </c>
      <c r="B2043" s="74" t="s">
        <v>1666</v>
      </c>
      <c r="C2043" s="80">
        <v>227.75</v>
      </c>
      <c r="D2043" s="80">
        <v>1180.0999999999999</v>
      </c>
      <c r="E2043" s="81">
        <f t="shared" si="156"/>
        <v>284.6875</v>
      </c>
      <c r="F2043" s="82">
        <v>125</v>
      </c>
      <c r="G2043" s="81">
        <f t="shared" si="157"/>
        <v>309.17062499999997</v>
      </c>
      <c r="H2043" s="82">
        <v>108.6</v>
      </c>
      <c r="I2043" s="81">
        <f t="shared" si="158"/>
        <v>338.23266374999997</v>
      </c>
      <c r="J2043" s="82">
        <v>109.4</v>
      </c>
      <c r="K2043" s="81">
        <f t="shared" si="159"/>
        <v>368.33537082375</v>
      </c>
      <c r="L2043" s="82">
        <v>108.9</v>
      </c>
    </row>
    <row r="2044" spans="1:12" ht="30" customHeight="1">
      <c r="A2044" s="79" t="s">
        <v>1268</v>
      </c>
      <c r="B2044" s="74" t="s">
        <v>1666</v>
      </c>
      <c r="C2044" s="80">
        <v>3695.28</v>
      </c>
      <c r="D2044" s="80">
        <v>7566.1</v>
      </c>
      <c r="E2044" s="81">
        <f t="shared" si="156"/>
        <v>4563.6707999999999</v>
      </c>
      <c r="F2044" s="82">
        <v>123.5</v>
      </c>
      <c r="G2044" s="81">
        <f t="shared" si="157"/>
        <v>4956.1464887999991</v>
      </c>
      <c r="H2044" s="82">
        <v>108.6</v>
      </c>
      <c r="I2044" s="81">
        <f t="shared" si="158"/>
        <v>5476.5418701239987</v>
      </c>
      <c r="J2044" s="82">
        <v>110.5</v>
      </c>
      <c r="K2044" s="81">
        <f t="shared" si="159"/>
        <v>5947.5244709546623</v>
      </c>
      <c r="L2044" s="82">
        <v>108.6</v>
      </c>
    </row>
    <row r="2045" spans="1:12" ht="30" customHeight="1">
      <c r="A2045" s="79" t="s">
        <v>1122</v>
      </c>
      <c r="B2045" s="74" t="s">
        <v>1666</v>
      </c>
      <c r="C2045" s="80">
        <v>74.11</v>
      </c>
      <c r="D2045" s="80">
        <v>227.7</v>
      </c>
      <c r="E2045" s="81">
        <f t="shared" si="156"/>
        <v>90.784750000000003</v>
      </c>
      <c r="F2045" s="82">
        <v>122.5</v>
      </c>
      <c r="G2045" s="81">
        <f t="shared" si="157"/>
        <v>99.318516500000001</v>
      </c>
      <c r="H2045" s="82">
        <v>109.4</v>
      </c>
      <c r="I2045" s="81">
        <f t="shared" si="158"/>
        <v>108.95241260050001</v>
      </c>
      <c r="J2045" s="82">
        <v>109.7</v>
      </c>
      <c r="K2045" s="81">
        <f t="shared" si="159"/>
        <v>119.19393938494703</v>
      </c>
      <c r="L2045" s="82">
        <v>109.4</v>
      </c>
    </row>
    <row r="2046" spans="1:12" ht="29.25" customHeight="1">
      <c r="A2046" s="79" t="s">
        <v>1264</v>
      </c>
      <c r="B2046" s="74" t="s">
        <v>1666</v>
      </c>
      <c r="C2046" s="80">
        <v>46.9</v>
      </c>
      <c r="D2046" s="80">
        <v>118.6</v>
      </c>
      <c r="E2046" s="81">
        <f t="shared" si="156"/>
        <v>58.390500000000003</v>
      </c>
      <c r="F2046" s="82">
        <v>124.5</v>
      </c>
      <c r="G2046" s="81">
        <f t="shared" si="157"/>
        <v>64.229550000000003</v>
      </c>
      <c r="H2046" s="82">
        <v>110</v>
      </c>
      <c r="I2046" s="81">
        <f t="shared" si="158"/>
        <v>70.652505000000005</v>
      </c>
      <c r="J2046" s="82">
        <v>110</v>
      </c>
      <c r="K2046" s="81">
        <f t="shared" si="159"/>
        <v>76.58731542000001</v>
      </c>
      <c r="L2046" s="82">
        <v>108.4</v>
      </c>
    </row>
    <row r="2047" spans="1:12" ht="30" customHeight="1">
      <c r="A2047" s="79" t="s">
        <v>1245</v>
      </c>
      <c r="B2047" s="74" t="s">
        <v>1666</v>
      </c>
      <c r="C2047" s="80">
        <v>94.33</v>
      </c>
      <c r="D2047" s="80">
        <v>208.3</v>
      </c>
      <c r="E2047" s="81">
        <f t="shared" si="156"/>
        <v>116.30888999999999</v>
      </c>
      <c r="F2047" s="82">
        <v>123.3</v>
      </c>
      <c r="G2047" s="81">
        <f t="shared" si="157"/>
        <v>128.52132344999998</v>
      </c>
      <c r="H2047" s="82">
        <v>110.5</v>
      </c>
      <c r="I2047" s="81">
        <f t="shared" si="158"/>
        <v>142.01606241224997</v>
      </c>
      <c r="J2047" s="82">
        <v>110.5</v>
      </c>
      <c r="K2047" s="81">
        <f t="shared" si="159"/>
        <v>154.08742771729121</v>
      </c>
      <c r="L2047" s="82">
        <v>108.5</v>
      </c>
    </row>
    <row r="2048" spans="1:12" ht="30" customHeight="1">
      <c r="A2048" s="79" t="s">
        <v>1253</v>
      </c>
      <c r="B2048" s="74" t="s">
        <v>1666</v>
      </c>
      <c r="C2048" s="80">
        <v>30.1</v>
      </c>
      <c r="D2048" s="80">
        <v>102.7</v>
      </c>
      <c r="E2048" s="81">
        <f t="shared" si="156"/>
        <v>37.835700000000003</v>
      </c>
      <c r="F2048" s="82">
        <v>125.7</v>
      </c>
      <c r="G2048" s="81">
        <f t="shared" si="157"/>
        <v>41.505762900000001</v>
      </c>
      <c r="H2048" s="82">
        <v>109.7</v>
      </c>
      <c r="I2048" s="81">
        <f t="shared" si="158"/>
        <v>45.531821901299999</v>
      </c>
      <c r="J2048" s="82">
        <v>109.7</v>
      </c>
      <c r="K2048" s="81">
        <f t="shared" si="159"/>
        <v>50.039472269528709</v>
      </c>
      <c r="L2048" s="82">
        <v>109.9</v>
      </c>
    </row>
    <row r="2049" spans="1:12" ht="18" customHeight="1">
      <c r="A2049" s="79" t="s">
        <v>1241</v>
      </c>
      <c r="B2049" s="74" t="s">
        <v>1666</v>
      </c>
      <c r="C2049" s="80">
        <v>75.08</v>
      </c>
      <c r="D2049" s="80">
        <v>0</v>
      </c>
      <c r="E2049" s="81">
        <f t="shared" si="156"/>
        <v>94.075239999999994</v>
      </c>
      <c r="F2049" s="82">
        <v>125.3</v>
      </c>
      <c r="G2049" s="81">
        <f t="shared" si="157"/>
        <v>102.44793636</v>
      </c>
      <c r="H2049" s="82">
        <v>108.9</v>
      </c>
      <c r="I2049" s="81">
        <f t="shared" si="158"/>
        <v>111.56580269604001</v>
      </c>
      <c r="J2049" s="82">
        <v>108.9</v>
      </c>
      <c r="K2049" s="81">
        <f t="shared" si="159"/>
        <v>122.38768555755588</v>
      </c>
      <c r="L2049" s="82">
        <v>109.7</v>
      </c>
    </row>
    <row r="2050" spans="1:12" ht="30" customHeight="1">
      <c r="A2050" s="79" t="s">
        <v>1124</v>
      </c>
      <c r="B2050" s="74" t="s">
        <v>1666</v>
      </c>
      <c r="C2050" s="80">
        <v>91.79</v>
      </c>
      <c r="D2050" s="80">
        <v>492.4</v>
      </c>
      <c r="E2050" s="81">
        <f t="shared" si="156"/>
        <v>115.38003</v>
      </c>
      <c r="F2050" s="82">
        <v>125.7</v>
      </c>
      <c r="G2050" s="81">
        <f t="shared" si="157"/>
        <v>125.30271258000001</v>
      </c>
      <c r="H2050" s="82">
        <v>108.6</v>
      </c>
      <c r="I2050" s="81">
        <f t="shared" si="158"/>
        <v>136.07874586188001</v>
      </c>
      <c r="J2050" s="82">
        <v>108.6</v>
      </c>
      <c r="K2050" s="81">
        <f t="shared" si="159"/>
        <v>148.18975424358734</v>
      </c>
      <c r="L2050" s="82">
        <v>108.9</v>
      </c>
    </row>
    <row r="2051" spans="1:12" ht="18" customHeight="1">
      <c r="A2051" s="79" t="s">
        <v>1284</v>
      </c>
      <c r="B2051" s="74" t="s">
        <v>1666</v>
      </c>
      <c r="C2051" s="80">
        <v>85.78</v>
      </c>
      <c r="D2051" s="80">
        <v>200.9</v>
      </c>
      <c r="E2051" s="81">
        <f t="shared" si="156"/>
        <v>107.48234000000001</v>
      </c>
      <c r="F2051" s="82">
        <v>125.3</v>
      </c>
      <c r="G2051" s="81">
        <f t="shared" si="157"/>
        <v>117.58567996000002</v>
      </c>
      <c r="H2051" s="82">
        <v>109.4</v>
      </c>
      <c r="I2051" s="81">
        <f t="shared" si="158"/>
        <v>128.63873387624002</v>
      </c>
      <c r="J2051" s="82">
        <v>109.4</v>
      </c>
      <c r="K2051" s="81">
        <f t="shared" si="159"/>
        <v>139.70166498959668</v>
      </c>
      <c r="L2051" s="82">
        <v>108.6</v>
      </c>
    </row>
    <row r="2052" spans="1:12" ht="30" customHeight="1">
      <c r="A2052" s="79" t="s">
        <v>1288</v>
      </c>
      <c r="B2052" s="74" t="s">
        <v>1666</v>
      </c>
      <c r="C2052" s="80">
        <v>8.6999999999999993</v>
      </c>
      <c r="D2052" s="80">
        <v>1.3</v>
      </c>
      <c r="E2052" s="81">
        <f t="shared" si="156"/>
        <v>10.875</v>
      </c>
      <c r="F2052" s="82">
        <v>125</v>
      </c>
      <c r="G2052" s="81">
        <f t="shared" si="157"/>
        <v>11.9625</v>
      </c>
      <c r="H2052" s="82">
        <v>110</v>
      </c>
      <c r="I2052" s="81">
        <f t="shared" si="158"/>
        <v>13.15875</v>
      </c>
      <c r="J2052" s="82">
        <v>110</v>
      </c>
      <c r="K2052" s="81">
        <f t="shared" si="159"/>
        <v>14.3956725</v>
      </c>
      <c r="L2052" s="82">
        <v>109.4</v>
      </c>
    </row>
    <row r="2053" spans="1:12" ht="18" customHeight="1">
      <c r="A2053" s="79" t="s">
        <v>1459</v>
      </c>
      <c r="B2053" s="74" t="s">
        <v>1666</v>
      </c>
      <c r="C2053" s="80">
        <v>71.900000000000006</v>
      </c>
      <c r="D2053" s="80">
        <v>98.4</v>
      </c>
      <c r="E2053" s="81">
        <f t="shared" si="156"/>
        <v>89.587400000000002</v>
      </c>
      <c r="F2053" s="82">
        <v>124.6</v>
      </c>
      <c r="G2053" s="81">
        <f t="shared" si="157"/>
        <v>97.291916399999991</v>
      </c>
      <c r="H2053" s="82">
        <v>108.6</v>
      </c>
      <c r="I2053" s="81">
        <f t="shared" si="158"/>
        <v>107.50756762199998</v>
      </c>
      <c r="J2053" s="82">
        <v>110.5</v>
      </c>
      <c r="K2053" s="81">
        <f t="shared" si="159"/>
        <v>117.07574114035799</v>
      </c>
      <c r="L2053" s="82">
        <v>108.9</v>
      </c>
    </row>
    <row r="2054" spans="1:12" ht="18" customHeight="1">
      <c r="A2054" s="79" t="s">
        <v>1060</v>
      </c>
      <c r="B2054" s="74" t="s">
        <v>1666</v>
      </c>
      <c r="C2054" s="80">
        <v>4.5999999999999996</v>
      </c>
      <c r="D2054" s="80">
        <v>15.5</v>
      </c>
      <c r="E2054" s="81">
        <f t="shared" si="156"/>
        <v>5.6809999999999992</v>
      </c>
      <c r="F2054" s="82">
        <v>123.5</v>
      </c>
      <c r="G2054" s="81">
        <f t="shared" si="157"/>
        <v>6.215014</v>
      </c>
      <c r="H2054" s="82">
        <v>109.4</v>
      </c>
      <c r="I2054" s="81">
        <f t="shared" si="158"/>
        <v>6.8365153999999997</v>
      </c>
      <c r="J2054" s="82">
        <v>110</v>
      </c>
      <c r="K2054" s="81">
        <f t="shared" si="159"/>
        <v>7.4244557243999996</v>
      </c>
      <c r="L2054" s="82">
        <v>108.6</v>
      </c>
    </row>
    <row r="2055" spans="1:12" ht="29.25" customHeight="1">
      <c r="A2055" s="79" t="s">
        <v>989</v>
      </c>
      <c r="B2055" s="74" t="s">
        <v>1666</v>
      </c>
      <c r="C2055" s="80">
        <v>22</v>
      </c>
      <c r="D2055" s="80">
        <v>46.7</v>
      </c>
      <c r="E2055" s="81">
        <f t="shared" si="156"/>
        <v>26.95</v>
      </c>
      <c r="F2055" s="82">
        <v>122.5</v>
      </c>
      <c r="G2055" s="81">
        <f t="shared" si="157"/>
        <v>29.645</v>
      </c>
      <c r="H2055" s="82">
        <v>110</v>
      </c>
      <c r="I2055" s="81">
        <f t="shared" si="158"/>
        <v>32.757725000000001</v>
      </c>
      <c r="J2055" s="82">
        <v>110.5</v>
      </c>
      <c r="K2055" s="81">
        <f t="shared" si="159"/>
        <v>35.836951150000004</v>
      </c>
      <c r="L2055" s="82">
        <v>109.4</v>
      </c>
    </row>
    <row r="2056" spans="1:12" ht="44.25" customHeight="1">
      <c r="A2056" s="79" t="s">
        <v>1033</v>
      </c>
      <c r="B2056" s="74" t="s">
        <v>1666</v>
      </c>
      <c r="C2056" s="80">
        <v>83.5</v>
      </c>
      <c r="D2056" s="80">
        <v>10.9</v>
      </c>
      <c r="E2056" s="81">
        <f t="shared" si="156"/>
        <v>104.375</v>
      </c>
      <c r="F2056" s="82">
        <v>125</v>
      </c>
      <c r="G2056" s="81">
        <f t="shared" si="157"/>
        <v>114.499375</v>
      </c>
      <c r="H2056" s="82">
        <v>109.7</v>
      </c>
      <c r="I2056" s="81">
        <f t="shared" si="158"/>
        <v>124.68981937500001</v>
      </c>
      <c r="J2056" s="82">
        <v>108.9</v>
      </c>
      <c r="K2056" s="81">
        <f t="shared" si="159"/>
        <v>137.78225040937502</v>
      </c>
      <c r="L2056" s="82">
        <v>110.5</v>
      </c>
    </row>
    <row r="2057" spans="1:12" ht="29.25" customHeight="1">
      <c r="A2057" s="79" t="s">
        <v>1132</v>
      </c>
      <c r="B2057" s="74" t="s">
        <v>1666</v>
      </c>
      <c r="C2057" s="80">
        <v>123.91</v>
      </c>
      <c r="D2057" s="80">
        <v>221.8</v>
      </c>
      <c r="E2057" s="81">
        <f t="shared" si="156"/>
        <v>154.39186000000001</v>
      </c>
      <c r="F2057" s="82">
        <v>124.6</v>
      </c>
      <c r="G2057" s="81">
        <f t="shared" si="157"/>
        <v>168.13273554000003</v>
      </c>
      <c r="H2057" s="82">
        <v>108.9</v>
      </c>
      <c r="I2057" s="81">
        <f t="shared" si="158"/>
        <v>182.59215079644002</v>
      </c>
      <c r="J2057" s="82">
        <v>108.6</v>
      </c>
      <c r="K2057" s="81">
        <f t="shared" si="159"/>
        <v>200.30358942369472</v>
      </c>
      <c r="L2057" s="82">
        <v>109.7</v>
      </c>
    </row>
    <row r="2058" spans="1:12" ht="30" customHeight="1">
      <c r="A2058" s="79" t="s">
        <v>985</v>
      </c>
      <c r="B2058" s="74" t="s">
        <v>1666</v>
      </c>
      <c r="C2058" s="80">
        <v>10</v>
      </c>
      <c r="D2058" s="80">
        <v>0</v>
      </c>
      <c r="E2058" s="81">
        <f t="shared" si="156"/>
        <v>12.35</v>
      </c>
      <c r="F2058" s="82">
        <v>123.5</v>
      </c>
      <c r="G2058" s="81">
        <f t="shared" si="157"/>
        <v>13.412099999999999</v>
      </c>
      <c r="H2058" s="82">
        <v>108.6</v>
      </c>
      <c r="I2058" s="81">
        <f t="shared" si="158"/>
        <v>14.672837399999999</v>
      </c>
      <c r="J2058" s="82">
        <v>109.4</v>
      </c>
      <c r="K2058" s="81">
        <f t="shared" si="159"/>
        <v>15.978719928599999</v>
      </c>
      <c r="L2058" s="82">
        <v>108.9</v>
      </c>
    </row>
    <row r="2059" spans="1:12" ht="30" customHeight="1">
      <c r="A2059" s="79" t="s">
        <v>1206</v>
      </c>
      <c r="B2059" s="74" t="s">
        <v>1666</v>
      </c>
      <c r="C2059" s="80">
        <v>54.26</v>
      </c>
      <c r="D2059" s="80">
        <v>445.9</v>
      </c>
      <c r="E2059" s="81">
        <f t="shared" si="156"/>
        <v>66.468499999999992</v>
      </c>
      <c r="F2059" s="82">
        <v>122.5</v>
      </c>
      <c r="G2059" s="81">
        <f t="shared" si="157"/>
        <v>72.18479099999999</v>
      </c>
      <c r="H2059" s="82">
        <v>108.6</v>
      </c>
      <c r="I2059" s="81">
        <f t="shared" si="158"/>
        <v>79.76419405499999</v>
      </c>
      <c r="J2059" s="82">
        <v>110.5</v>
      </c>
      <c r="K2059" s="81">
        <f t="shared" si="159"/>
        <v>86.623914743729983</v>
      </c>
      <c r="L2059" s="82">
        <v>108.6</v>
      </c>
    </row>
    <row r="2060" spans="1:12" ht="43.5" customHeight="1">
      <c r="A2060" s="79" t="s">
        <v>1041</v>
      </c>
      <c r="B2060" s="74" t="s">
        <v>1666</v>
      </c>
      <c r="C2060" s="80">
        <v>4512.6000000000004</v>
      </c>
      <c r="D2060" s="80">
        <v>105.8</v>
      </c>
      <c r="E2060" s="81">
        <f t="shared" si="156"/>
        <v>5690.3886000000002</v>
      </c>
      <c r="F2060" s="82">
        <v>126.1</v>
      </c>
      <c r="G2060" s="81">
        <f t="shared" si="157"/>
        <v>6225.2851284000008</v>
      </c>
      <c r="H2060" s="82">
        <v>109.4</v>
      </c>
      <c r="I2060" s="81">
        <f t="shared" si="158"/>
        <v>6829.1377858548003</v>
      </c>
      <c r="J2060" s="82">
        <v>109.7</v>
      </c>
      <c r="K2060" s="81">
        <f t="shared" si="159"/>
        <v>7471.0767377251514</v>
      </c>
      <c r="L2060" s="82">
        <v>109.4</v>
      </c>
    </row>
    <row r="2061" spans="1:12" ht="30" customHeight="1">
      <c r="A2061" s="79" t="s">
        <v>1123</v>
      </c>
      <c r="B2061" s="74" t="s">
        <v>1666</v>
      </c>
      <c r="C2061" s="80">
        <v>14.77</v>
      </c>
      <c r="D2061" s="80">
        <v>143.4</v>
      </c>
      <c r="E2061" s="81">
        <f t="shared" si="156"/>
        <v>18.211409999999997</v>
      </c>
      <c r="F2061" s="82">
        <v>123.3</v>
      </c>
      <c r="G2061" s="81">
        <f t="shared" si="157"/>
        <v>20.123608049999998</v>
      </c>
      <c r="H2061" s="82">
        <v>110.5</v>
      </c>
      <c r="I2061" s="81">
        <f t="shared" si="158"/>
        <v>22.236586895249999</v>
      </c>
      <c r="J2061" s="82">
        <v>110.5</v>
      </c>
      <c r="K2061" s="81">
        <f t="shared" si="159"/>
        <v>24.126696781346251</v>
      </c>
      <c r="L2061" s="82">
        <v>108.5</v>
      </c>
    </row>
    <row r="2062" spans="1:12" ht="18" customHeight="1">
      <c r="A2062" s="79" t="s">
        <v>876</v>
      </c>
      <c r="B2062" s="74" t="s">
        <v>1666</v>
      </c>
      <c r="C2062" s="80">
        <v>3590</v>
      </c>
      <c r="D2062" s="80">
        <v>5806.2</v>
      </c>
      <c r="E2062" s="81">
        <f t="shared" si="156"/>
        <v>4512.63</v>
      </c>
      <c r="F2062" s="82">
        <v>125.7</v>
      </c>
      <c r="G2062" s="81">
        <f t="shared" si="157"/>
        <v>4950.3551100000004</v>
      </c>
      <c r="H2062" s="82">
        <v>109.7</v>
      </c>
      <c r="I2062" s="81">
        <f t="shared" si="158"/>
        <v>5430.5395556700005</v>
      </c>
      <c r="J2062" s="82">
        <v>109.7</v>
      </c>
      <c r="K2062" s="81">
        <f t="shared" si="159"/>
        <v>5968.1629716813304</v>
      </c>
      <c r="L2062" s="82">
        <v>109.9</v>
      </c>
    </row>
    <row r="2063" spans="1:12" ht="30" customHeight="1">
      <c r="A2063" s="79" t="s">
        <v>1129</v>
      </c>
      <c r="B2063" s="74" t="s">
        <v>1666</v>
      </c>
      <c r="C2063" s="80">
        <v>30.34</v>
      </c>
      <c r="D2063" s="80">
        <v>0.8</v>
      </c>
      <c r="E2063" s="81">
        <f t="shared" si="156"/>
        <v>38.016019999999997</v>
      </c>
      <c r="F2063" s="82">
        <v>125.3</v>
      </c>
      <c r="G2063" s="81">
        <f t="shared" si="157"/>
        <v>41.399445779999994</v>
      </c>
      <c r="H2063" s="82">
        <v>108.9</v>
      </c>
      <c r="I2063" s="81">
        <f t="shared" si="158"/>
        <v>45.083996454419996</v>
      </c>
      <c r="J2063" s="82">
        <v>108.9</v>
      </c>
      <c r="K2063" s="81">
        <f t="shared" si="159"/>
        <v>49.457144110498739</v>
      </c>
      <c r="L2063" s="82">
        <v>109.7</v>
      </c>
    </row>
    <row r="2064" spans="1:12" ht="30" customHeight="1">
      <c r="A2064" s="79" t="s">
        <v>1239</v>
      </c>
      <c r="B2064" s="74" t="s">
        <v>1666</v>
      </c>
      <c r="C2064" s="80">
        <v>14.8</v>
      </c>
      <c r="D2064" s="80">
        <v>59.9</v>
      </c>
      <c r="E2064" s="81">
        <f t="shared" si="156"/>
        <v>18.6036</v>
      </c>
      <c r="F2064" s="82">
        <v>125.7</v>
      </c>
      <c r="G2064" s="81">
        <f t="shared" si="157"/>
        <v>20.2035096</v>
      </c>
      <c r="H2064" s="82">
        <v>108.6</v>
      </c>
      <c r="I2064" s="81">
        <f t="shared" si="158"/>
        <v>21.941011425599999</v>
      </c>
      <c r="J2064" s="82">
        <v>108.6</v>
      </c>
      <c r="K2064" s="81">
        <f t="shared" si="159"/>
        <v>23.8937614424784</v>
      </c>
      <c r="L2064" s="82">
        <v>108.9</v>
      </c>
    </row>
    <row r="2065" spans="1:12" ht="30" customHeight="1">
      <c r="A2065" s="79" t="s">
        <v>1279</v>
      </c>
      <c r="B2065" s="74" t="s">
        <v>1666</v>
      </c>
      <c r="C2065" s="80">
        <v>87.86</v>
      </c>
      <c r="D2065" s="80">
        <v>138.19999999999999</v>
      </c>
      <c r="E2065" s="81">
        <f t="shared" si="156"/>
        <v>110.08858000000001</v>
      </c>
      <c r="F2065" s="82">
        <v>125.3</v>
      </c>
      <c r="G2065" s="81">
        <f t="shared" si="157"/>
        <v>120.43690652000001</v>
      </c>
      <c r="H2065" s="82">
        <v>109.4</v>
      </c>
      <c r="I2065" s="81">
        <f t="shared" si="158"/>
        <v>131.75797573288003</v>
      </c>
      <c r="J2065" s="82">
        <v>109.4</v>
      </c>
      <c r="K2065" s="81">
        <f t="shared" si="159"/>
        <v>143.08916164590769</v>
      </c>
      <c r="L2065" s="82">
        <v>108.6</v>
      </c>
    </row>
    <row r="2066" spans="1:12" ht="29.25" customHeight="1">
      <c r="A2066" s="79" t="s">
        <v>1128</v>
      </c>
      <c r="B2066" s="74" t="s">
        <v>1666</v>
      </c>
      <c r="C2066" s="80">
        <v>61.4</v>
      </c>
      <c r="D2066" s="80">
        <v>0</v>
      </c>
      <c r="E2066" s="81">
        <f t="shared" si="156"/>
        <v>76.75</v>
      </c>
      <c r="F2066" s="82">
        <v>125</v>
      </c>
      <c r="G2066" s="81">
        <f t="shared" si="157"/>
        <v>84.424999999999997</v>
      </c>
      <c r="H2066" s="82">
        <v>110</v>
      </c>
      <c r="I2066" s="81">
        <f t="shared" si="158"/>
        <v>92.867500000000007</v>
      </c>
      <c r="J2066" s="82">
        <v>110</v>
      </c>
      <c r="K2066" s="81">
        <f t="shared" si="159"/>
        <v>101.59704500000002</v>
      </c>
      <c r="L2066" s="82">
        <v>109.4</v>
      </c>
    </row>
    <row r="2067" spans="1:12" ht="18" customHeight="1">
      <c r="A2067" s="79" t="s">
        <v>1263</v>
      </c>
      <c r="B2067" s="74" t="s">
        <v>1666</v>
      </c>
      <c r="C2067" s="80">
        <v>11.18</v>
      </c>
      <c r="D2067" s="80">
        <v>110.6</v>
      </c>
      <c r="E2067" s="81">
        <f t="shared" si="156"/>
        <v>13.930279999999998</v>
      </c>
      <c r="F2067" s="82">
        <v>124.6</v>
      </c>
      <c r="G2067" s="81">
        <f t="shared" si="157"/>
        <v>15.128284079999997</v>
      </c>
      <c r="H2067" s="82">
        <v>108.6</v>
      </c>
      <c r="I2067" s="81">
        <f t="shared" si="158"/>
        <v>16.716753908399998</v>
      </c>
      <c r="J2067" s="82">
        <v>110.5</v>
      </c>
      <c r="K2067" s="81">
        <f t="shared" si="159"/>
        <v>18.204545006247599</v>
      </c>
      <c r="L2067" s="82">
        <v>108.9</v>
      </c>
    </row>
    <row r="2068" spans="1:12" ht="43.5" customHeight="1">
      <c r="A2068" s="79" t="s">
        <v>1034</v>
      </c>
      <c r="B2068" s="74" t="s">
        <v>1666</v>
      </c>
      <c r="C2068" s="80">
        <v>254.1</v>
      </c>
      <c r="D2068" s="80">
        <v>3.2</v>
      </c>
      <c r="E2068" s="81">
        <f t="shared" si="156"/>
        <v>320.42009999999999</v>
      </c>
      <c r="F2068" s="82">
        <v>126.1</v>
      </c>
      <c r="G2068" s="81">
        <f t="shared" si="157"/>
        <v>354.06421049999994</v>
      </c>
      <c r="H2068" s="82">
        <v>110.5</v>
      </c>
      <c r="I2068" s="81">
        <f t="shared" si="158"/>
        <v>388.40843891849994</v>
      </c>
      <c r="J2068" s="82">
        <v>109.7</v>
      </c>
      <c r="K2068" s="81">
        <f t="shared" si="159"/>
        <v>427.24928281034988</v>
      </c>
      <c r="L2068" s="82">
        <v>110</v>
      </c>
    </row>
    <row r="2069" spans="1:12" ht="30" customHeight="1">
      <c r="A2069" s="79" t="s">
        <v>1281</v>
      </c>
      <c r="B2069" s="74" t="s">
        <v>1666</v>
      </c>
      <c r="C2069" s="80">
        <v>47</v>
      </c>
      <c r="D2069" s="80">
        <v>190.3</v>
      </c>
      <c r="E2069" s="81">
        <f t="shared" si="156"/>
        <v>58.75</v>
      </c>
      <c r="F2069" s="82">
        <v>125</v>
      </c>
      <c r="G2069" s="81">
        <f t="shared" si="157"/>
        <v>64.448750000000004</v>
      </c>
      <c r="H2069" s="82">
        <v>109.7</v>
      </c>
      <c r="I2069" s="81">
        <f t="shared" si="158"/>
        <v>70.184688750000007</v>
      </c>
      <c r="J2069" s="82">
        <v>108.9</v>
      </c>
      <c r="K2069" s="81">
        <f t="shared" si="159"/>
        <v>77.554081068750008</v>
      </c>
      <c r="L2069" s="82">
        <v>110.5</v>
      </c>
    </row>
    <row r="2070" spans="1:12" ht="29.25" customHeight="1">
      <c r="A2070" s="79" t="s">
        <v>495</v>
      </c>
      <c r="B2070" s="74" t="s">
        <v>1666</v>
      </c>
      <c r="C2070" s="80">
        <v>1.4</v>
      </c>
      <c r="D2070" s="80">
        <v>8.4</v>
      </c>
      <c r="E2070" s="81">
        <f t="shared" si="156"/>
        <v>1.7443999999999997</v>
      </c>
      <c r="F2070" s="82">
        <v>124.6</v>
      </c>
      <c r="G2070" s="81">
        <f t="shared" si="157"/>
        <v>1.8996515999999997</v>
      </c>
      <c r="H2070" s="82">
        <v>108.9</v>
      </c>
      <c r="I2070" s="81">
        <f t="shared" si="158"/>
        <v>2.0630216375999995</v>
      </c>
      <c r="J2070" s="82">
        <v>108.6</v>
      </c>
      <c r="K2070" s="81">
        <f t="shared" si="159"/>
        <v>2.2631347364471996</v>
      </c>
      <c r="L2070" s="82">
        <v>109.7</v>
      </c>
    </row>
    <row r="2071" spans="1:12" ht="18" customHeight="1">
      <c r="A2071" s="79" t="s">
        <v>1225</v>
      </c>
      <c r="B2071" s="74" t="s">
        <v>1666</v>
      </c>
      <c r="C2071" s="80">
        <v>22.5</v>
      </c>
      <c r="D2071" s="80">
        <v>0</v>
      </c>
      <c r="E2071" s="81">
        <f t="shared" si="156"/>
        <v>27.787500000000001</v>
      </c>
      <c r="F2071" s="82">
        <v>123.5</v>
      </c>
      <c r="G2071" s="81">
        <f t="shared" si="157"/>
        <v>30.177225</v>
      </c>
      <c r="H2071" s="82">
        <v>108.6</v>
      </c>
      <c r="I2071" s="81">
        <f t="shared" si="158"/>
        <v>33.013884150000003</v>
      </c>
      <c r="J2071" s="82">
        <v>109.4</v>
      </c>
      <c r="K2071" s="81">
        <f t="shared" si="159"/>
        <v>35.952119839350004</v>
      </c>
      <c r="L2071" s="82">
        <v>108.9</v>
      </c>
    </row>
    <row r="2072" spans="1:12" ht="30" customHeight="1">
      <c r="A2072" s="79" t="s">
        <v>1049</v>
      </c>
      <c r="B2072" s="74" t="s">
        <v>1666</v>
      </c>
      <c r="C2072" s="80">
        <v>68</v>
      </c>
      <c r="D2072" s="80">
        <v>182.9</v>
      </c>
      <c r="E2072" s="81">
        <f t="shared" si="156"/>
        <v>83.3</v>
      </c>
      <c r="F2072" s="82">
        <v>122.5</v>
      </c>
      <c r="G2072" s="81">
        <f t="shared" si="157"/>
        <v>90.463799999999992</v>
      </c>
      <c r="H2072" s="82">
        <v>108.6</v>
      </c>
      <c r="I2072" s="81">
        <f t="shared" si="158"/>
        <v>99.962498999999994</v>
      </c>
      <c r="J2072" s="82">
        <v>110.5</v>
      </c>
      <c r="K2072" s="81">
        <f t="shared" si="159"/>
        <v>108.55927391399999</v>
      </c>
      <c r="L2072" s="82">
        <v>108.6</v>
      </c>
    </row>
    <row r="2073" spans="1:12" ht="43.5" customHeight="1">
      <c r="A2073" s="79" t="s">
        <v>1040</v>
      </c>
      <c r="B2073" s="74" t="s">
        <v>1666</v>
      </c>
      <c r="C2073" s="80">
        <v>848</v>
      </c>
      <c r="D2073" s="80">
        <v>22.6</v>
      </c>
      <c r="E2073" s="81">
        <f t="shared" ref="E2073:E2135" si="160">C2073*F2073/100</f>
        <v>1069.328</v>
      </c>
      <c r="F2073" s="82">
        <v>126.1</v>
      </c>
      <c r="G2073" s="81">
        <f t="shared" ref="G2073:G2135" si="161">E2073*H2073/100</f>
        <v>1169.844832</v>
      </c>
      <c r="H2073" s="82">
        <v>109.4</v>
      </c>
      <c r="I2073" s="81">
        <f t="shared" ref="I2073:I2135" si="162">G2073*J2073/100</f>
        <v>1283.3197807040001</v>
      </c>
      <c r="J2073" s="82">
        <v>109.7</v>
      </c>
      <c r="K2073" s="81">
        <f t="shared" ref="K2073:K2135" si="163">I2073*L2073/100</f>
        <v>1403.9518400901763</v>
      </c>
      <c r="L2073" s="82">
        <v>109.4</v>
      </c>
    </row>
    <row r="2074" spans="1:12" ht="30" customHeight="1">
      <c r="A2074" s="79" t="s">
        <v>1157</v>
      </c>
      <c r="B2074" s="74" t="s">
        <v>1666</v>
      </c>
      <c r="C2074" s="80">
        <v>12.43</v>
      </c>
      <c r="D2074" s="80">
        <v>52</v>
      </c>
      <c r="E2074" s="81">
        <f t="shared" si="160"/>
        <v>15.475349999999999</v>
      </c>
      <c r="F2074" s="82">
        <v>124.5</v>
      </c>
      <c r="G2074" s="81">
        <f t="shared" si="161"/>
        <v>17.022884999999999</v>
      </c>
      <c r="H2074" s="82">
        <v>110</v>
      </c>
      <c r="I2074" s="81">
        <f t="shared" si="162"/>
        <v>18.725173499999997</v>
      </c>
      <c r="J2074" s="82">
        <v>110</v>
      </c>
      <c r="K2074" s="81">
        <f t="shared" si="163"/>
        <v>20.298088073999999</v>
      </c>
      <c r="L2074" s="82">
        <v>108.4</v>
      </c>
    </row>
    <row r="2075" spans="1:12" ht="30" customHeight="1">
      <c r="A2075" s="79" t="s">
        <v>1135</v>
      </c>
      <c r="B2075" s="74" t="s">
        <v>1666</v>
      </c>
      <c r="C2075" s="80">
        <v>8</v>
      </c>
      <c r="D2075" s="80">
        <v>0</v>
      </c>
      <c r="E2075" s="81">
        <f t="shared" si="160"/>
        <v>9.863999999999999</v>
      </c>
      <c r="F2075" s="82">
        <v>123.3</v>
      </c>
      <c r="G2075" s="81">
        <f t="shared" si="161"/>
        <v>10.89972</v>
      </c>
      <c r="H2075" s="82">
        <v>110.5</v>
      </c>
      <c r="I2075" s="81">
        <f t="shared" si="162"/>
        <v>12.0441906</v>
      </c>
      <c r="J2075" s="82">
        <v>110.5</v>
      </c>
      <c r="K2075" s="81">
        <f t="shared" si="163"/>
        <v>13.067946801</v>
      </c>
      <c r="L2075" s="82">
        <v>108.5</v>
      </c>
    </row>
    <row r="2076" spans="1:12" ht="18" customHeight="1">
      <c r="A2076" s="79" t="s">
        <v>1047</v>
      </c>
      <c r="B2076" s="74" t="s">
        <v>1666</v>
      </c>
      <c r="C2076" s="80">
        <v>26.66</v>
      </c>
      <c r="D2076" s="80">
        <v>122.3</v>
      </c>
      <c r="E2076" s="81">
        <f t="shared" si="160"/>
        <v>33.511620000000001</v>
      </c>
      <c r="F2076" s="82">
        <v>125.7</v>
      </c>
      <c r="G2076" s="81">
        <f t="shared" si="161"/>
        <v>36.762247139999999</v>
      </c>
      <c r="H2076" s="82">
        <v>109.7</v>
      </c>
      <c r="I2076" s="81">
        <f t="shared" si="162"/>
        <v>40.328185112580002</v>
      </c>
      <c r="J2076" s="82">
        <v>109.7</v>
      </c>
      <c r="K2076" s="81">
        <f t="shared" si="163"/>
        <v>44.320675438725424</v>
      </c>
      <c r="L2076" s="82">
        <v>109.9</v>
      </c>
    </row>
    <row r="2077" spans="1:12" ht="18" customHeight="1">
      <c r="A2077" s="79" t="s">
        <v>146</v>
      </c>
      <c r="B2077" s="74" t="s">
        <v>1666</v>
      </c>
      <c r="C2077" s="80">
        <v>1</v>
      </c>
      <c r="D2077" s="80">
        <v>0</v>
      </c>
      <c r="E2077" s="81">
        <f t="shared" si="160"/>
        <v>1.2529999999999999</v>
      </c>
      <c r="F2077" s="82">
        <v>125.3</v>
      </c>
      <c r="G2077" s="81">
        <f t="shared" si="161"/>
        <v>1.364517</v>
      </c>
      <c r="H2077" s="82">
        <v>108.9</v>
      </c>
      <c r="I2077" s="81">
        <f t="shared" si="162"/>
        <v>1.485959013</v>
      </c>
      <c r="J2077" s="82">
        <v>108.9</v>
      </c>
      <c r="K2077" s="81">
        <f t="shared" si="163"/>
        <v>1.6300970372610002</v>
      </c>
      <c r="L2077" s="82">
        <v>109.7</v>
      </c>
    </row>
    <row r="2078" spans="1:12" ht="43.5" customHeight="1">
      <c r="A2078" s="79" t="s">
        <v>1028</v>
      </c>
      <c r="B2078" s="74" t="s">
        <v>1666</v>
      </c>
      <c r="C2078" s="80">
        <v>81.400000000000006</v>
      </c>
      <c r="D2078" s="80">
        <v>24.2</v>
      </c>
      <c r="E2078" s="81">
        <f t="shared" si="160"/>
        <v>102.31980000000001</v>
      </c>
      <c r="F2078" s="82">
        <v>125.7</v>
      </c>
      <c r="G2078" s="81">
        <f t="shared" si="161"/>
        <v>111.1193028</v>
      </c>
      <c r="H2078" s="82">
        <v>108.6</v>
      </c>
      <c r="I2078" s="81">
        <f t="shared" si="162"/>
        <v>120.6755628408</v>
      </c>
      <c r="J2078" s="82">
        <v>108.6</v>
      </c>
      <c r="K2078" s="81">
        <f t="shared" si="163"/>
        <v>131.4156879336312</v>
      </c>
      <c r="L2078" s="82">
        <v>108.9</v>
      </c>
    </row>
    <row r="2079" spans="1:12" ht="30" customHeight="1">
      <c r="A2079" s="79" t="s">
        <v>1094</v>
      </c>
      <c r="B2079" s="74" t="s">
        <v>1666</v>
      </c>
      <c r="C2079" s="80">
        <v>11.1</v>
      </c>
      <c r="D2079" s="80">
        <v>255.8</v>
      </c>
      <c r="E2079" s="81">
        <f t="shared" si="160"/>
        <v>13.908299999999999</v>
      </c>
      <c r="F2079" s="82">
        <v>125.3</v>
      </c>
      <c r="G2079" s="81">
        <f t="shared" si="161"/>
        <v>15.2156802</v>
      </c>
      <c r="H2079" s="82">
        <v>109.4</v>
      </c>
      <c r="I2079" s="81">
        <f t="shared" si="162"/>
        <v>16.645954138800001</v>
      </c>
      <c r="J2079" s="82">
        <v>109.4</v>
      </c>
      <c r="K2079" s="81">
        <f t="shared" si="163"/>
        <v>18.077506194736799</v>
      </c>
      <c r="L2079" s="82">
        <v>108.6</v>
      </c>
    </row>
    <row r="2080" spans="1:12" ht="43.5" customHeight="1">
      <c r="A2080" s="79" t="s">
        <v>1031</v>
      </c>
      <c r="B2080" s="74" t="s">
        <v>1666</v>
      </c>
      <c r="C2080" s="80">
        <v>32</v>
      </c>
      <c r="D2080" s="80">
        <v>3.1</v>
      </c>
      <c r="E2080" s="81">
        <f t="shared" si="160"/>
        <v>40</v>
      </c>
      <c r="F2080" s="82">
        <v>125</v>
      </c>
      <c r="G2080" s="81">
        <f t="shared" si="161"/>
        <v>44</v>
      </c>
      <c r="H2080" s="82">
        <v>110</v>
      </c>
      <c r="I2080" s="81">
        <f t="shared" si="162"/>
        <v>48.4</v>
      </c>
      <c r="J2080" s="82">
        <v>110</v>
      </c>
      <c r="K2080" s="81">
        <f t="shared" si="163"/>
        <v>52.949600000000004</v>
      </c>
      <c r="L2080" s="82">
        <v>109.4</v>
      </c>
    </row>
    <row r="2081" spans="1:12" ht="18" customHeight="1">
      <c r="A2081" s="79" t="s">
        <v>1249</v>
      </c>
      <c r="B2081" s="74" t="s">
        <v>1666</v>
      </c>
      <c r="C2081" s="80">
        <v>12.7</v>
      </c>
      <c r="D2081" s="80">
        <v>126.7</v>
      </c>
      <c r="E2081" s="81">
        <f t="shared" si="160"/>
        <v>15.824199999999998</v>
      </c>
      <c r="F2081" s="82">
        <v>124.6</v>
      </c>
      <c r="G2081" s="81">
        <f t="shared" si="161"/>
        <v>17.185081199999999</v>
      </c>
      <c r="H2081" s="82">
        <v>108.6</v>
      </c>
      <c r="I2081" s="81">
        <f t="shared" si="162"/>
        <v>18.989514725999999</v>
      </c>
      <c r="J2081" s="82">
        <v>110.5</v>
      </c>
      <c r="K2081" s="81">
        <f t="shared" si="163"/>
        <v>20.679581536614002</v>
      </c>
      <c r="L2081" s="82">
        <v>108.9</v>
      </c>
    </row>
    <row r="2082" spans="1:12" ht="30" customHeight="1">
      <c r="A2082" s="79" t="s">
        <v>1265</v>
      </c>
      <c r="B2082" s="74" t="s">
        <v>1666</v>
      </c>
      <c r="C2082" s="80">
        <v>25.16</v>
      </c>
      <c r="D2082" s="80">
        <v>69.599999999999994</v>
      </c>
      <c r="E2082" s="81">
        <f t="shared" si="160"/>
        <v>31.072600000000001</v>
      </c>
      <c r="F2082" s="82">
        <v>123.5</v>
      </c>
      <c r="G2082" s="81">
        <f t="shared" si="161"/>
        <v>33.993424400000002</v>
      </c>
      <c r="H2082" s="82">
        <v>109.4</v>
      </c>
      <c r="I2082" s="81">
        <f t="shared" si="162"/>
        <v>37.392766840000007</v>
      </c>
      <c r="J2082" s="82">
        <v>110</v>
      </c>
      <c r="K2082" s="81">
        <f t="shared" si="163"/>
        <v>40.608544788240003</v>
      </c>
      <c r="L2082" s="82">
        <v>108.6</v>
      </c>
    </row>
    <row r="2083" spans="1:12" ht="30" customHeight="1">
      <c r="A2083" s="79" t="s">
        <v>1202</v>
      </c>
      <c r="B2083" s="74" t="s">
        <v>1666</v>
      </c>
      <c r="C2083" s="80">
        <v>1</v>
      </c>
      <c r="D2083" s="80">
        <v>41.7</v>
      </c>
      <c r="E2083" s="81">
        <f t="shared" si="160"/>
        <v>1.2250000000000001</v>
      </c>
      <c r="F2083" s="82">
        <v>122.5</v>
      </c>
      <c r="G2083" s="81">
        <f t="shared" si="161"/>
        <v>1.3474999999999999</v>
      </c>
      <c r="H2083" s="82">
        <v>110</v>
      </c>
      <c r="I2083" s="81">
        <f t="shared" si="162"/>
        <v>1.4889874999999997</v>
      </c>
      <c r="J2083" s="82">
        <v>110.5</v>
      </c>
      <c r="K2083" s="81">
        <f t="shared" si="163"/>
        <v>1.6289523249999995</v>
      </c>
      <c r="L2083" s="82">
        <v>109.4</v>
      </c>
    </row>
    <row r="2084" spans="1:12" ht="29.25" customHeight="1">
      <c r="A2084" s="79" t="s">
        <v>1131</v>
      </c>
      <c r="B2084" s="74" t="s">
        <v>1666</v>
      </c>
      <c r="C2084" s="80">
        <v>16.2</v>
      </c>
      <c r="D2084" s="80">
        <v>41.9</v>
      </c>
      <c r="E2084" s="81">
        <f t="shared" si="160"/>
        <v>20.25</v>
      </c>
      <c r="F2084" s="82">
        <v>125</v>
      </c>
      <c r="G2084" s="81">
        <f t="shared" si="161"/>
        <v>22.214250000000003</v>
      </c>
      <c r="H2084" s="82">
        <v>109.7</v>
      </c>
      <c r="I2084" s="81">
        <f t="shared" si="162"/>
        <v>24.191318250000005</v>
      </c>
      <c r="J2084" s="82">
        <v>108.9</v>
      </c>
      <c r="K2084" s="81">
        <f t="shared" si="163"/>
        <v>26.731406666250006</v>
      </c>
      <c r="L2084" s="82">
        <v>110.5</v>
      </c>
    </row>
    <row r="2085" spans="1:12" ht="43.5" customHeight="1">
      <c r="A2085" s="79" t="s">
        <v>1043</v>
      </c>
      <c r="B2085" s="74" t="s">
        <v>1666</v>
      </c>
      <c r="C2085" s="80">
        <v>20</v>
      </c>
      <c r="D2085" s="80">
        <v>3.2</v>
      </c>
      <c r="E2085" s="81">
        <f t="shared" si="160"/>
        <v>24.5</v>
      </c>
      <c r="F2085" s="82">
        <v>122.5</v>
      </c>
      <c r="G2085" s="81">
        <f t="shared" si="161"/>
        <v>26.606999999999999</v>
      </c>
      <c r="H2085" s="82">
        <v>108.6</v>
      </c>
      <c r="I2085" s="81">
        <f t="shared" si="162"/>
        <v>29.400735000000001</v>
      </c>
      <c r="J2085" s="82">
        <v>110.5</v>
      </c>
      <c r="K2085" s="81">
        <f t="shared" si="163"/>
        <v>31.929198209999999</v>
      </c>
      <c r="L2085" s="82">
        <v>108.6</v>
      </c>
    </row>
    <row r="2086" spans="1:12" ht="30" customHeight="1">
      <c r="A2086" s="79" t="s">
        <v>116</v>
      </c>
      <c r="B2086" s="74" t="s">
        <v>1666</v>
      </c>
      <c r="C2086" s="80">
        <v>26</v>
      </c>
      <c r="D2086" s="80">
        <v>113.5</v>
      </c>
      <c r="E2086" s="81">
        <f t="shared" si="160"/>
        <v>32.786000000000001</v>
      </c>
      <c r="F2086" s="82">
        <v>126.1</v>
      </c>
      <c r="G2086" s="81">
        <f t="shared" si="161"/>
        <v>35.867884000000004</v>
      </c>
      <c r="H2086" s="82">
        <v>109.4</v>
      </c>
      <c r="I2086" s="81">
        <f t="shared" si="162"/>
        <v>39.347068748000005</v>
      </c>
      <c r="J2086" s="82">
        <v>109.7</v>
      </c>
      <c r="K2086" s="81">
        <f t="shared" si="163"/>
        <v>43.04569321031201</v>
      </c>
      <c r="L2086" s="82">
        <v>109.4</v>
      </c>
    </row>
    <row r="2087" spans="1:12" ht="18" customHeight="1">
      <c r="A2087" s="79" t="s">
        <v>1291</v>
      </c>
      <c r="B2087" s="74" t="s">
        <v>1666</v>
      </c>
      <c r="C2087" s="80">
        <v>18.2</v>
      </c>
      <c r="D2087" s="80">
        <v>176.7</v>
      </c>
      <c r="E2087" s="81">
        <f t="shared" si="160"/>
        <v>22.659000000000002</v>
      </c>
      <c r="F2087" s="82">
        <v>124.5</v>
      </c>
      <c r="G2087" s="81">
        <f t="shared" si="161"/>
        <v>24.924900000000001</v>
      </c>
      <c r="H2087" s="82">
        <v>110</v>
      </c>
      <c r="I2087" s="81">
        <f t="shared" si="162"/>
        <v>27.417390000000001</v>
      </c>
      <c r="J2087" s="82">
        <v>110</v>
      </c>
      <c r="K2087" s="81">
        <f t="shared" si="163"/>
        <v>29.720450760000002</v>
      </c>
      <c r="L2087" s="82">
        <v>108.4</v>
      </c>
    </row>
    <row r="2088" spans="1:12" ht="18" customHeight="1">
      <c r="A2088" s="79" t="s">
        <v>119</v>
      </c>
      <c r="B2088" s="74" t="s">
        <v>1666</v>
      </c>
      <c r="C2088" s="80">
        <v>6.6</v>
      </c>
      <c r="D2088" s="80">
        <v>132</v>
      </c>
      <c r="E2088" s="81">
        <f t="shared" si="160"/>
        <v>8.1378000000000004</v>
      </c>
      <c r="F2088" s="82">
        <v>123.3</v>
      </c>
      <c r="G2088" s="81">
        <f t="shared" si="161"/>
        <v>8.9922690000000003</v>
      </c>
      <c r="H2088" s="82">
        <v>110.5</v>
      </c>
      <c r="I2088" s="81">
        <f t="shared" si="162"/>
        <v>9.9364572449999997</v>
      </c>
      <c r="J2088" s="82">
        <v>110.5</v>
      </c>
      <c r="K2088" s="81">
        <f t="shared" si="163"/>
        <v>10.781056110825</v>
      </c>
      <c r="L2088" s="82">
        <v>108.5</v>
      </c>
    </row>
    <row r="2089" spans="1:12" ht="43.5" customHeight="1">
      <c r="A2089" s="73" t="s">
        <v>1741</v>
      </c>
      <c r="B2089" s="74" t="s">
        <v>1666</v>
      </c>
      <c r="C2089" s="75">
        <v>45336.710000000006</v>
      </c>
      <c r="D2089" s="75">
        <v>94.7</v>
      </c>
      <c r="E2089" s="76">
        <f>SUM(E2090:E2102)</f>
        <v>56356.311560000002</v>
      </c>
      <c r="F2089" s="78">
        <f>E2089/C2089*100</f>
        <v>124.30613416809466</v>
      </c>
      <c r="G2089" s="76">
        <f>SUM(G2090:G2102)</f>
        <v>61598.866340920009</v>
      </c>
      <c r="H2089" s="78">
        <f>G2089/E2089*100</f>
        <v>109.30251578891657</v>
      </c>
      <c r="I2089" s="76">
        <f>SUM(I2090:I2102)</f>
        <v>67600.23249625988</v>
      </c>
      <c r="J2089" s="78">
        <f>I2089/G2089*100</f>
        <v>109.74265682443765</v>
      </c>
      <c r="K2089" s="76">
        <f>SUM(K2090:K2102)</f>
        <v>73814.619340528559</v>
      </c>
      <c r="L2089" s="78">
        <f>K2089/I2089*100</f>
        <v>109.19284833023688</v>
      </c>
    </row>
    <row r="2090" spans="1:12" ht="30" customHeight="1">
      <c r="A2090" s="79" t="s">
        <v>1056</v>
      </c>
      <c r="B2090" s="74" t="s">
        <v>1666</v>
      </c>
      <c r="C2090" s="80">
        <v>4958</v>
      </c>
      <c r="D2090" s="80">
        <v>146.19999999999999</v>
      </c>
      <c r="E2090" s="81">
        <f t="shared" si="160"/>
        <v>6212.3739999999998</v>
      </c>
      <c r="F2090" s="82">
        <v>125.3</v>
      </c>
      <c r="G2090" s="81">
        <f t="shared" si="161"/>
        <v>6765.2752860000001</v>
      </c>
      <c r="H2090" s="82">
        <v>108.9</v>
      </c>
      <c r="I2090" s="81">
        <f t="shared" si="162"/>
        <v>7367.3847864540003</v>
      </c>
      <c r="J2090" s="82">
        <v>108.9</v>
      </c>
      <c r="K2090" s="81">
        <f t="shared" si="163"/>
        <v>8082.0211107400382</v>
      </c>
      <c r="L2090" s="82">
        <v>109.7</v>
      </c>
    </row>
    <row r="2091" spans="1:12" ht="18" customHeight="1">
      <c r="A2091" s="79" t="s">
        <v>1254</v>
      </c>
      <c r="B2091" s="74" t="s">
        <v>1666</v>
      </c>
      <c r="C2091" s="80">
        <v>3286</v>
      </c>
      <c r="D2091" s="80">
        <v>112.8</v>
      </c>
      <c r="E2091" s="81">
        <f t="shared" si="160"/>
        <v>4130.5020000000004</v>
      </c>
      <c r="F2091" s="82">
        <v>125.7</v>
      </c>
      <c r="G2091" s="81">
        <f t="shared" si="161"/>
        <v>4485.7251720000004</v>
      </c>
      <c r="H2091" s="82">
        <v>108.6</v>
      </c>
      <c r="I2091" s="81">
        <f t="shared" si="162"/>
        <v>4871.4975367920006</v>
      </c>
      <c r="J2091" s="82">
        <v>108.6</v>
      </c>
      <c r="K2091" s="81">
        <f t="shared" si="163"/>
        <v>5305.0608175664884</v>
      </c>
      <c r="L2091" s="82">
        <v>108.9</v>
      </c>
    </row>
    <row r="2092" spans="1:12" ht="43.5" customHeight="1">
      <c r="A2092" s="79" t="s">
        <v>1038</v>
      </c>
      <c r="B2092" s="74" t="s">
        <v>1666</v>
      </c>
      <c r="C2092" s="80">
        <v>4974</v>
      </c>
      <c r="D2092" s="80">
        <v>347.8</v>
      </c>
      <c r="E2092" s="81">
        <f t="shared" si="160"/>
        <v>6217.5</v>
      </c>
      <c r="F2092" s="82">
        <v>125</v>
      </c>
      <c r="G2092" s="81">
        <f t="shared" si="161"/>
        <v>6839.25</v>
      </c>
      <c r="H2092" s="82">
        <v>110</v>
      </c>
      <c r="I2092" s="81">
        <f t="shared" si="162"/>
        <v>7523.1750000000002</v>
      </c>
      <c r="J2092" s="82">
        <v>110</v>
      </c>
      <c r="K2092" s="81">
        <f t="shared" si="163"/>
        <v>8230.3534500000005</v>
      </c>
      <c r="L2092" s="82">
        <v>109.4</v>
      </c>
    </row>
    <row r="2093" spans="1:12" ht="30" customHeight="1">
      <c r="A2093" s="79" t="s">
        <v>1002</v>
      </c>
      <c r="B2093" s="74" t="s">
        <v>1666</v>
      </c>
      <c r="C2093" s="80">
        <v>759.09</v>
      </c>
      <c r="D2093" s="80">
        <v>22.4</v>
      </c>
      <c r="E2093" s="81">
        <f t="shared" si="160"/>
        <v>945.82614000000001</v>
      </c>
      <c r="F2093" s="82">
        <v>124.6</v>
      </c>
      <c r="G2093" s="81">
        <f t="shared" si="161"/>
        <v>1027.1671880399999</v>
      </c>
      <c r="H2093" s="82">
        <v>108.6</v>
      </c>
      <c r="I2093" s="81">
        <f t="shared" si="162"/>
        <v>1135.0197427841999</v>
      </c>
      <c r="J2093" s="82">
        <v>110.5</v>
      </c>
      <c r="K2093" s="81">
        <f t="shared" si="163"/>
        <v>1236.0364998919938</v>
      </c>
      <c r="L2093" s="82">
        <v>108.9</v>
      </c>
    </row>
    <row r="2094" spans="1:12" ht="18" customHeight="1">
      <c r="A2094" s="79" t="s">
        <v>1102</v>
      </c>
      <c r="B2094" s="74" t="s">
        <v>1666</v>
      </c>
      <c r="C2094" s="80">
        <v>2500</v>
      </c>
      <c r="D2094" s="80">
        <v>72.5</v>
      </c>
      <c r="E2094" s="81">
        <f t="shared" si="160"/>
        <v>3087.5</v>
      </c>
      <c r="F2094" s="82">
        <v>123.5</v>
      </c>
      <c r="G2094" s="81">
        <f t="shared" si="161"/>
        <v>3377.7249999999999</v>
      </c>
      <c r="H2094" s="82">
        <v>109.4</v>
      </c>
      <c r="I2094" s="81">
        <f t="shared" si="162"/>
        <v>3715.4974999999999</v>
      </c>
      <c r="J2094" s="82">
        <v>110</v>
      </c>
      <c r="K2094" s="81">
        <f t="shared" si="163"/>
        <v>4035.0302849999994</v>
      </c>
      <c r="L2094" s="82">
        <v>108.6</v>
      </c>
    </row>
    <row r="2095" spans="1:12" ht="29.25" customHeight="1">
      <c r="A2095" s="79" t="s">
        <v>1175</v>
      </c>
      <c r="B2095" s="74" t="s">
        <v>1666</v>
      </c>
      <c r="C2095" s="80">
        <v>1757.1</v>
      </c>
      <c r="D2095" s="80">
        <v>95</v>
      </c>
      <c r="E2095" s="81">
        <f t="shared" si="160"/>
        <v>2152.4475000000002</v>
      </c>
      <c r="F2095" s="82">
        <v>122.5</v>
      </c>
      <c r="G2095" s="81">
        <f t="shared" si="161"/>
        <v>2367.6922500000005</v>
      </c>
      <c r="H2095" s="82">
        <v>110</v>
      </c>
      <c r="I2095" s="81">
        <f t="shared" si="162"/>
        <v>2616.2999362500004</v>
      </c>
      <c r="J2095" s="82">
        <v>110.5</v>
      </c>
      <c r="K2095" s="81">
        <f t="shared" si="163"/>
        <v>2862.2321302575006</v>
      </c>
      <c r="L2095" s="82">
        <v>109.4</v>
      </c>
    </row>
    <row r="2096" spans="1:12" ht="30" customHeight="1">
      <c r="A2096" s="79" t="s">
        <v>1169</v>
      </c>
      <c r="B2096" s="74" t="s">
        <v>1666</v>
      </c>
      <c r="C2096" s="80">
        <v>2224</v>
      </c>
      <c r="D2096" s="80">
        <v>107.1</v>
      </c>
      <c r="E2096" s="81">
        <f t="shared" si="160"/>
        <v>2804.4639999999995</v>
      </c>
      <c r="F2096" s="82">
        <v>126.1</v>
      </c>
      <c r="G2096" s="81">
        <f t="shared" si="161"/>
        <v>3098.9327199999993</v>
      </c>
      <c r="H2096" s="82">
        <v>110.5</v>
      </c>
      <c r="I2096" s="81">
        <f t="shared" si="162"/>
        <v>3399.5291938399996</v>
      </c>
      <c r="J2096" s="82">
        <v>109.7</v>
      </c>
      <c r="K2096" s="81">
        <f t="shared" si="163"/>
        <v>3739.4821132239995</v>
      </c>
      <c r="L2096" s="82">
        <v>110</v>
      </c>
    </row>
    <row r="2097" spans="1:12" ht="43.5" customHeight="1">
      <c r="A2097" s="79" t="s">
        <v>1042</v>
      </c>
      <c r="B2097" s="74" t="s">
        <v>1666</v>
      </c>
      <c r="C2097" s="80">
        <v>5400</v>
      </c>
      <c r="D2097" s="80">
        <v>142.1</v>
      </c>
      <c r="E2097" s="81">
        <f t="shared" si="160"/>
        <v>6750</v>
      </c>
      <c r="F2097" s="82">
        <v>125</v>
      </c>
      <c r="G2097" s="81">
        <f t="shared" si="161"/>
        <v>7404.75</v>
      </c>
      <c r="H2097" s="82">
        <v>109.7</v>
      </c>
      <c r="I2097" s="81">
        <f t="shared" si="162"/>
        <v>8063.7727500000001</v>
      </c>
      <c r="J2097" s="82">
        <v>108.9</v>
      </c>
      <c r="K2097" s="81">
        <f t="shared" si="163"/>
        <v>8910.4688887500015</v>
      </c>
      <c r="L2097" s="82">
        <v>110.5</v>
      </c>
    </row>
    <row r="2098" spans="1:12" ht="18" customHeight="1">
      <c r="A2098" s="79" t="s">
        <v>1082</v>
      </c>
      <c r="B2098" s="74" t="s">
        <v>1666</v>
      </c>
      <c r="C2098" s="80">
        <v>0.52</v>
      </c>
      <c r="D2098" s="80">
        <v>0</v>
      </c>
      <c r="E2098" s="81">
        <f t="shared" si="160"/>
        <v>0.64792000000000005</v>
      </c>
      <c r="F2098" s="82">
        <v>124.6</v>
      </c>
      <c r="G2098" s="81">
        <f t="shared" si="161"/>
        <v>0.70558488000000008</v>
      </c>
      <c r="H2098" s="82">
        <v>108.9</v>
      </c>
      <c r="I2098" s="81">
        <f t="shared" si="162"/>
        <v>0.76626517967999996</v>
      </c>
      <c r="J2098" s="82">
        <v>108.6</v>
      </c>
      <c r="K2098" s="81">
        <f t="shared" si="163"/>
        <v>0.84059290210895998</v>
      </c>
      <c r="L2098" s="82">
        <v>109.7</v>
      </c>
    </row>
    <row r="2099" spans="1:12" ht="18" customHeight="1">
      <c r="A2099" s="79" t="s">
        <v>1414</v>
      </c>
      <c r="B2099" s="74" t="s">
        <v>1666</v>
      </c>
      <c r="C2099" s="80">
        <v>1334</v>
      </c>
      <c r="D2099" s="80">
        <v>124.7</v>
      </c>
      <c r="E2099" s="81">
        <f t="shared" si="160"/>
        <v>1647.49</v>
      </c>
      <c r="F2099" s="82">
        <v>123.5</v>
      </c>
      <c r="G2099" s="81">
        <f t="shared" si="161"/>
        <v>1789.1741399999999</v>
      </c>
      <c r="H2099" s="82">
        <v>108.6</v>
      </c>
      <c r="I2099" s="81">
        <f t="shared" si="162"/>
        <v>1957.3565091599999</v>
      </c>
      <c r="J2099" s="82">
        <v>109.4</v>
      </c>
      <c r="K2099" s="81">
        <f t="shared" si="163"/>
        <v>2131.5612384752399</v>
      </c>
      <c r="L2099" s="82">
        <v>108.9</v>
      </c>
    </row>
    <row r="2100" spans="1:12" ht="18" customHeight="1">
      <c r="A2100" s="79" t="s">
        <v>1155</v>
      </c>
      <c r="B2100" s="74" t="s">
        <v>1666</v>
      </c>
      <c r="C2100" s="80">
        <v>10966</v>
      </c>
      <c r="D2100" s="80">
        <v>172.4</v>
      </c>
      <c r="E2100" s="81">
        <f t="shared" si="160"/>
        <v>13433.35</v>
      </c>
      <c r="F2100" s="82">
        <v>122.5</v>
      </c>
      <c r="G2100" s="81">
        <f t="shared" si="161"/>
        <v>14588.6181</v>
      </c>
      <c r="H2100" s="82">
        <v>108.6</v>
      </c>
      <c r="I2100" s="81">
        <f t="shared" si="162"/>
        <v>16120.423000499999</v>
      </c>
      <c r="J2100" s="82">
        <v>110.5</v>
      </c>
      <c r="K2100" s="81">
        <f t="shared" si="163"/>
        <v>17506.779378542997</v>
      </c>
      <c r="L2100" s="82">
        <v>108.6</v>
      </c>
    </row>
    <row r="2101" spans="1:12" ht="44.25" customHeight="1">
      <c r="A2101" s="79" t="s">
        <v>590</v>
      </c>
      <c r="B2101" s="74" t="s">
        <v>1666</v>
      </c>
      <c r="C2101" s="80">
        <v>2350</v>
      </c>
      <c r="D2101" s="80">
        <v>120.5</v>
      </c>
      <c r="E2101" s="81">
        <f t="shared" si="160"/>
        <v>2963.35</v>
      </c>
      <c r="F2101" s="82">
        <v>126.1</v>
      </c>
      <c r="G2101" s="81">
        <f t="shared" si="161"/>
        <v>3241.9049</v>
      </c>
      <c r="H2101" s="82">
        <v>109.4</v>
      </c>
      <c r="I2101" s="81">
        <f t="shared" si="162"/>
        <v>3556.3696753000004</v>
      </c>
      <c r="J2101" s="82">
        <v>109.7</v>
      </c>
      <c r="K2101" s="81">
        <f t="shared" si="163"/>
        <v>3890.6684247782005</v>
      </c>
      <c r="L2101" s="82">
        <v>109.4</v>
      </c>
    </row>
    <row r="2102" spans="1:12" ht="29.25" customHeight="1">
      <c r="A2102" s="79" t="s">
        <v>1288</v>
      </c>
      <c r="B2102" s="74" t="s">
        <v>1666</v>
      </c>
      <c r="C2102" s="80">
        <v>4828</v>
      </c>
      <c r="D2102" s="80">
        <v>96.9</v>
      </c>
      <c r="E2102" s="81">
        <f t="shared" si="160"/>
        <v>6010.86</v>
      </c>
      <c r="F2102" s="82">
        <v>124.5</v>
      </c>
      <c r="G2102" s="81">
        <f t="shared" si="161"/>
        <v>6611.9459999999999</v>
      </c>
      <c r="H2102" s="82">
        <v>110</v>
      </c>
      <c r="I2102" s="81">
        <f t="shared" si="162"/>
        <v>7273.1405999999997</v>
      </c>
      <c r="J2102" s="82">
        <v>110</v>
      </c>
      <c r="K2102" s="81">
        <f t="shared" si="163"/>
        <v>7884.0844104000007</v>
      </c>
      <c r="L2102" s="82">
        <v>108.4</v>
      </c>
    </row>
    <row r="2103" spans="1:12" ht="36" customHeight="1">
      <c r="A2103" s="73" t="s">
        <v>1742</v>
      </c>
      <c r="B2103" s="73" t="s">
        <v>1538</v>
      </c>
      <c r="C2103" s="75">
        <v>80968.53</v>
      </c>
      <c r="D2103" s="75">
        <v>138.6</v>
      </c>
      <c r="E2103" s="76">
        <f>SUM(E2104:E2115)</f>
        <v>101051.66611999999</v>
      </c>
      <c r="F2103" s="78">
        <f>E2103/C2103*100</f>
        <v>124.8036318801885</v>
      </c>
      <c r="G2103" s="76">
        <f>SUM(G2104:G2115)</f>
        <v>110327.50400209999</v>
      </c>
      <c r="H2103" s="78">
        <f>G2103/E2103*100</f>
        <v>109.17930227007324</v>
      </c>
      <c r="I2103" s="76">
        <f>SUM(I2104:I2115)</f>
        <v>121356.55823049265</v>
      </c>
      <c r="J2103" s="78">
        <f>I2103/G2103*100</f>
        <v>109.99664981832883</v>
      </c>
      <c r="K2103" s="76">
        <f>SUM(K2104:K2115)</f>
        <v>132314.27111210374</v>
      </c>
      <c r="L2103" s="78">
        <f>K2103/I2103*100</f>
        <v>109.02935370068678</v>
      </c>
    </row>
    <row r="2104" spans="1:12" ht="36" customHeight="1">
      <c r="A2104" s="79" t="s">
        <v>1140</v>
      </c>
      <c r="B2104" s="73" t="s">
        <v>1538</v>
      </c>
      <c r="C2104" s="80">
        <v>4.2</v>
      </c>
      <c r="D2104" s="80">
        <v>0</v>
      </c>
      <c r="E2104" s="81">
        <f t="shared" si="160"/>
        <v>5.2794000000000008</v>
      </c>
      <c r="F2104" s="82">
        <v>125.7</v>
      </c>
      <c r="G2104" s="81">
        <f t="shared" si="161"/>
        <v>5.7915018000000007</v>
      </c>
      <c r="H2104" s="82">
        <v>109.7</v>
      </c>
      <c r="I2104" s="81">
        <f t="shared" si="162"/>
        <v>6.3532774746000005</v>
      </c>
      <c r="J2104" s="82">
        <v>109.7</v>
      </c>
      <c r="K2104" s="81">
        <f t="shared" si="163"/>
        <v>6.9822519445854008</v>
      </c>
      <c r="L2104" s="82">
        <v>109.9</v>
      </c>
    </row>
    <row r="2105" spans="1:12" ht="36" customHeight="1">
      <c r="A2105" s="79" t="s">
        <v>1064</v>
      </c>
      <c r="B2105" s="73" t="s">
        <v>1538</v>
      </c>
      <c r="C2105" s="80">
        <v>1327.24</v>
      </c>
      <c r="D2105" s="80">
        <v>0</v>
      </c>
      <c r="E2105" s="81">
        <f t="shared" si="160"/>
        <v>1663.03172</v>
      </c>
      <c r="F2105" s="82">
        <v>125.3</v>
      </c>
      <c r="G2105" s="81">
        <f t="shared" si="161"/>
        <v>1811.0415430799999</v>
      </c>
      <c r="H2105" s="82">
        <v>108.9</v>
      </c>
      <c r="I2105" s="81">
        <f t="shared" si="162"/>
        <v>1972.2242404141198</v>
      </c>
      <c r="J2105" s="82">
        <v>108.9</v>
      </c>
      <c r="K2105" s="81">
        <f t="shared" si="163"/>
        <v>2163.5299917342895</v>
      </c>
      <c r="L2105" s="82">
        <v>109.7</v>
      </c>
    </row>
    <row r="2106" spans="1:12" ht="36" customHeight="1">
      <c r="A2106" s="79" t="s">
        <v>1231</v>
      </c>
      <c r="B2106" s="73" t="s">
        <v>1538</v>
      </c>
      <c r="C2106" s="80">
        <v>4410.5</v>
      </c>
      <c r="D2106" s="80">
        <v>330.9</v>
      </c>
      <c r="E2106" s="81">
        <f t="shared" si="160"/>
        <v>5543.9984999999997</v>
      </c>
      <c r="F2106" s="82">
        <v>125.7</v>
      </c>
      <c r="G2106" s="81">
        <f t="shared" si="161"/>
        <v>6020.7823709999993</v>
      </c>
      <c r="H2106" s="82">
        <v>108.6</v>
      </c>
      <c r="I2106" s="81">
        <f t="shared" si="162"/>
        <v>6538.5696549059985</v>
      </c>
      <c r="J2106" s="82">
        <v>108.6</v>
      </c>
      <c r="K2106" s="81">
        <f t="shared" si="163"/>
        <v>7120.5023541926321</v>
      </c>
      <c r="L2106" s="82">
        <v>108.9</v>
      </c>
    </row>
    <row r="2107" spans="1:12" ht="36" customHeight="1">
      <c r="A2107" s="79" t="s">
        <v>1020</v>
      </c>
      <c r="B2107" s="73" t="s">
        <v>1538</v>
      </c>
      <c r="C2107" s="80">
        <v>10490.58</v>
      </c>
      <c r="D2107" s="80">
        <v>49.9</v>
      </c>
      <c r="E2107" s="81">
        <f t="shared" si="160"/>
        <v>13144.696739999999</v>
      </c>
      <c r="F2107" s="82">
        <v>125.3</v>
      </c>
      <c r="G2107" s="81">
        <f t="shared" si="161"/>
        <v>14380.298233560001</v>
      </c>
      <c r="H2107" s="82">
        <v>109.4</v>
      </c>
      <c r="I2107" s="81">
        <f t="shared" si="162"/>
        <v>15732.046267514641</v>
      </c>
      <c r="J2107" s="82">
        <v>109.4</v>
      </c>
      <c r="K2107" s="81">
        <f t="shared" si="163"/>
        <v>17085.0022465209</v>
      </c>
      <c r="L2107" s="82">
        <v>108.6</v>
      </c>
    </row>
    <row r="2108" spans="1:12" ht="36" customHeight="1">
      <c r="A2108" s="79" t="s">
        <v>1106</v>
      </c>
      <c r="B2108" s="73" t="s">
        <v>1538</v>
      </c>
      <c r="C2108" s="80">
        <v>21780.9</v>
      </c>
      <c r="D2108" s="80">
        <v>146.1</v>
      </c>
      <c r="E2108" s="81">
        <f t="shared" si="160"/>
        <v>27226.125</v>
      </c>
      <c r="F2108" s="82">
        <v>125</v>
      </c>
      <c r="G2108" s="81">
        <f t="shared" si="161"/>
        <v>29948.737499999999</v>
      </c>
      <c r="H2108" s="82">
        <v>110</v>
      </c>
      <c r="I2108" s="81">
        <f t="shared" si="162"/>
        <v>32943.611250000002</v>
      </c>
      <c r="J2108" s="82">
        <v>110</v>
      </c>
      <c r="K2108" s="81">
        <f t="shared" si="163"/>
        <v>36040.310707500001</v>
      </c>
      <c r="L2108" s="82">
        <v>109.4</v>
      </c>
    </row>
    <row r="2109" spans="1:12" ht="36" customHeight="1">
      <c r="A2109" s="79" t="s">
        <v>353</v>
      </c>
      <c r="B2109" s="73" t="s">
        <v>1538</v>
      </c>
      <c r="C2109" s="80">
        <v>33665.11</v>
      </c>
      <c r="D2109" s="80">
        <v>218.8</v>
      </c>
      <c r="E2109" s="81">
        <f t="shared" si="160"/>
        <v>41946.727060000005</v>
      </c>
      <c r="F2109" s="82">
        <v>124.6</v>
      </c>
      <c r="G2109" s="81">
        <f t="shared" si="161"/>
        <v>45554.145587159997</v>
      </c>
      <c r="H2109" s="82">
        <v>108.6</v>
      </c>
      <c r="I2109" s="81">
        <f t="shared" si="162"/>
        <v>50337.330873811792</v>
      </c>
      <c r="J2109" s="82">
        <v>110.5</v>
      </c>
      <c r="K2109" s="81">
        <f t="shared" si="163"/>
        <v>54817.353321581046</v>
      </c>
      <c r="L2109" s="82">
        <v>108.9</v>
      </c>
    </row>
    <row r="2110" spans="1:12" ht="36" customHeight="1">
      <c r="A2110" s="79" t="s">
        <v>1061</v>
      </c>
      <c r="B2110" s="73" t="s">
        <v>1538</v>
      </c>
      <c r="C2110" s="80">
        <v>5390</v>
      </c>
      <c r="D2110" s="80">
        <v>126.6</v>
      </c>
      <c r="E2110" s="81">
        <f t="shared" si="160"/>
        <v>6656.65</v>
      </c>
      <c r="F2110" s="82">
        <v>123.5</v>
      </c>
      <c r="G2110" s="81">
        <f t="shared" si="161"/>
        <v>7282.3751000000002</v>
      </c>
      <c r="H2110" s="82">
        <v>109.4</v>
      </c>
      <c r="I2110" s="81">
        <f t="shared" si="162"/>
        <v>8010.6126100000001</v>
      </c>
      <c r="J2110" s="82">
        <v>110</v>
      </c>
      <c r="K2110" s="81">
        <f t="shared" si="163"/>
        <v>8699.5252944599997</v>
      </c>
      <c r="L2110" s="82">
        <v>108.6</v>
      </c>
    </row>
    <row r="2111" spans="1:12" ht="36" customHeight="1">
      <c r="A2111" s="79" t="s">
        <v>1233</v>
      </c>
      <c r="B2111" s="73" t="s">
        <v>1538</v>
      </c>
      <c r="C2111" s="80">
        <v>20</v>
      </c>
      <c r="D2111" s="80">
        <v>0</v>
      </c>
      <c r="E2111" s="81">
        <f t="shared" si="160"/>
        <v>24.5</v>
      </c>
      <c r="F2111" s="82">
        <v>122.5</v>
      </c>
      <c r="G2111" s="81">
        <f t="shared" si="161"/>
        <v>26.95</v>
      </c>
      <c r="H2111" s="82">
        <v>110</v>
      </c>
      <c r="I2111" s="81">
        <f t="shared" si="162"/>
        <v>29.77975</v>
      </c>
      <c r="J2111" s="82">
        <v>110.5</v>
      </c>
      <c r="K2111" s="81">
        <f t="shared" si="163"/>
        <v>32.579046499999997</v>
      </c>
      <c r="L2111" s="82">
        <v>109.4</v>
      </c>
    </row>
    <row r="2112" spans="1:12" ht="36" customHeight="1">
      <c r="A2112" s="79" t="s">
        <v>1177</v>
      </c>
      <c r="B2112" s="73" t="s">
        <v>1538</v>
      </c>
      <c r="C2112" s="80">
        <v>1067.7</v>
      </c>
      <c r="D2112" s="80">
        <v>457.3</v>
      </c>
      <c r="E2112" s="81">
        <f t="shared" si="160"/>
        <v>1346.3697</v>
      </c>
      <c r="F2112" s="82">
        <v>126.1</v>
      </c>
      <c r="G2112" s="81">
        <f t="shared" si="161"/>
        <v>1487.7385185000001</v>
      </c>
      <c r="H2112" s="82">
        <v>110.5</v>
      </c>
      <c r="I2112" s="81">
        <f t="shared" si="162"/>
        <v>1632.0491547945003</v>
      </c>
      <c r="J2112" s="82">
        <v>109.7</v>
      </c>
      <c r="K2112" s="81">
        <f t="shared" si="163"/>
        <v>1795.2540702739504</v>
      </c>
      <c r="L2112" s="82">
        <v>110</v>
      </c>
    </row>
    <row r="2113" spans="1:12" ht="36" customHeight="1">
      <c r="A2113" s="79" t="s">
        <v>1072</v>
      </c>
      <c r="B2113" s="73" t="s">
        <v>1538</v>
      </c>
      <c r="C2113" s="80">
        <v>887.3</v>
      </c>
      <c r="D2113" s="80">
        <v>36970.800000000003</v>
      </c>
      <c r="E2113" s="81">
        <f t="shared" si="160"/>
        <v>1109.125</v>
      </c>
      <c r="F2113" s="82">
        <v>125</v>
      </c>
      <c r="G2113" s="81">
        <f t="shared" si="161"/>
        <v>1216.7101250000001</v>
      </c>
      <c r="H2113" s="82">
        <v>109.7</v>
      </c>
      <c r="I2113" s="81">
        <f t="shared" si="162"/>
        <v>1324.9973261250002</v>
      </c>
      <c r="J2113" s="82">
        <v>108.9</v>
      </c>
      <c r="K2113" s="81">
        <f t="shared" si="163"/>
        <v>1464.1220453681253</v>
      </c>
      <c r="L2113" s="82">
        <v>110.5</v>
      </c>
    </row>
    <row r="2114" spans="1:12" ht="36" customHeight="1">
      <c r="A2114" s="79" t="s">
        <v>1111</v>
      </c>
      <c r="B2114" s="73" t="s">
        <v>1538</v>
      </c>
      <c r="C2114" s="80">
        <v>708</v>
      </c>
      <c r="D2114" s="80">
        <v>707.3</v>
      </c>
      <c r="E2114" s="81">
        <f t="shared" si="160"/>
        <v>882.16800000000001</v>
      </c>
      <c r="F2114" s="82">
        <v>124.6</v>
      </c>
      <c r="G2114" s="81">
        <f t="shared" si="161"/>
        <v>960.68095200000016</v>
      </c>
      <c r="H2114" s="82">
        <v>108.9</v>
      </c>
      <c r="I2114" s="81">
        <f t="shared" si="162"/>
        <v>1043.299513872</v>
      </c>
      <c r="J2114" s="82">
        <v>108.6</v>
      </c>
      <c r="K2114" s="81">
        <f t="shared" si="163"/>
        <v>1144.499566717584</v>
      </c>
      <c r="L2114" s="82">
        <v>109.7</v>
      </c>
    </row>
    <row r="2115" spans="1:12" ht="36" customHeight="1">
      <c r="A2115" s="79" t="s">
        <v>1143</v>
      </c>
      <c r="B2115" s="73" t="s">
        <v>1538</v>
      </c>
      <c r="C2115" s="80">
        <v>1217</v>
      </c>
      <c r="D2115" s="80">
        <v>104.2</v>
      </c>
      <c r="E2115" s="81">
        <f t="shared" si="160"/>
        <v>1502.9949999999999</v>
      </c>
      <c r="F2115" s="82">
        <v>123.5</v>
      </c>
      <c r="G2115" s="81">
        <f t="shared" si="161"/>
        <v>1632.2525699999999</v>
      </c>
      <c r="H2115" s="82">
        <v>108.6</v>
      </c>
      <c r="I2115" s="81">
        <f t="shared" si="162"/>
        <v>1785.68431158</v>
      </c>
      <c r="J2115" s="82">
        <v>109.4</v>
      </c>
      <c r="K2115" s="81">
        <f t="shared" si="163"/>
        <v>1944.6102153106199</v>
      </c>
      <c r="L2115" s="82">
        <v>108.9</v>
      </c>
    </row>
    <row r="2116" spans="1:12" ht="18" customHeight="1">
      <c r="A2116" s="73" t="s">
        <v>1743</v>
      </c>
      <c r="B2116" s="74" t="s">
        <v>1532</v>
      </c>
      <c r="C2116" s="75">
        <v>72</v>
      </c>
      <c r="D2116" s="75">
        <v>800</v>
      </c>
      <c r="E2116" s="76">
        <v>89.64</v>
      </c>
      <c r="F2116" s="78">
        <v>124.5</v>
      </c>
      <c r="G2116" s="76">
        <v>98.603999999999999</v>
      </c>
      <c r="H2116" s="78">
        <v>110</v>
      </c>
      <c r="I2116" s="76">
        <v>108.46440000000001</v>
      </c>
      <c r="J2116" s="78">
        <v>110</v>
      </c>
      <c r="K2116" s="76">
        <v>117.57540960000001</v>
      </c>
      <c r="L2116" s="78">
        <v>108.4</v>
      </c>
    </row>
    <row r="2117" spans="1:12" ht="18" customHeight="1">
      <c r="A2117" s="79" t="s">
        <v>138</v>
      </c>
      <c r="B2117" s="74" t="s">
        <v>1532</v>
      </c>
      <c r="C2117" s="80">
        <v>72</v>
      </c>
      <c r="D2117" s="80">
        <v>0</v>
      </c>
      <c r="E2117" s="81">
        <f t="shared" si="160"/>
        <v>89.64</v>
      </c>
      <c r="F2117" s="82">
        <v>124.5</v>
      </c>
      <c r="G2117" s="81">
        <f t="shared" si="161"/>
        <v>98.603999999999999</v>
      </c>
      <c r="H2117" s="82">
        <v>110</v>
      </c>
      <c r="I2117" s="81">
        <f t="shared" si="162"/>
        <v>108.46440000000001</v>
      </c>
      <c r="J2117" s="82">
        <v>110</v>
      </c>
      <c r="K2117" s="81">
        <f t="shared" si="163"/>
        <v>117.57540960000001</v>
      </c>
      <c r="L2117" s="82">
        <v>108.4</v>
      </c>
    </row>
    <row r="2118" spans="1:12" ht="40.5" customHeight="1">
      <c r="A2118" s="73" t="s">
        <v>1744</v>
      </c>
      <c r="B2118" s="73" t="s">
        <v>1745</v>
      </c>
      <c r="C2118" s="75">
        <v>12.6</v>
      </c>
      <c r="D2118" s="75">
        <v>81.8</v>
      </c>
      <c r="E2118" s="76">
        <v>15.838199999999999</v>
      </c>
      <c r="F2118" s="78">
        <v>125.7</v>
      </c>
      <c r="G2118" s="76">
        <v>17.2002852</v>
      </c>
      <c r="H2118" s="78">
        <v>108.6</v>
      </c>
      <c r="I2118" s="76">
        <v>18.679509727199999</v>
      </c>
      <c r="J2118" s="78">
        <v>108.6</v>
      </c>
      <c r="K2118" s="76">
        <v>20.341986092920799</v>
      </c>
      <c r="L2118" s="78">
        <v>108.9</v>
      </c>
    </row>
    <row r="2119" spans="1:12" ht="36.75" customHeight="1">
      <c r="A2119" s="79" t="s">
        <v>1459</v>
      </c>
      <c r="B2119" s="73" t="s">
        <v>1745</v>
      </c>
      <c r="C2119" s="80">
        <v>12.6</v>
      </c>
      <c r="D2119" s="80">
        <v>81.8</v>
      </c>
      <c r="E2119" s="81">
        <f t="shared" si="160"/>
        <v>15.838199999999999</v>
      </c>
      <c r="F2119" s="82">
        <v>125.7</v>
      </c>
      <c r="G2119" s="81">
        <f t="shared" si="161"/>
        <v>17.2002852</v>
      </c>
      <c r="H2119" s="82">
        <v>108.6</v>
      </c>
      <c r="I2119" s="81">
        <f t="shared" si="162"/>
        <v>18.679509727199999</v>
      </c>
      <c r="J2119" s="82">
        <v>108.6</v>
      </c>
      <c r="K2119" s="81">
        <f t="shared" si="163"/>
        <v>20.341986092920799</v>
      </c>
      <c r="L2119" s="82">
        <v>108.9</v>
      </c>
    </row>
    <row r="2120" spans="1:12" ht="39.75" customHeight="1">
      <c r="A2120" s="73" t="s">
        <v>1746</v>
      </c>
      <c r="B2120" s="73" t="s">
        <v>1538</v>
      </c>
      <c r="C2120" s="75">
        <v>3234.78</v>
      </c>
      <c r="D2120" s="75">
        <v>112.4</v>
      </c>
      <c r="E2120" s="76">
        <f>SUM(E2121:E2124)</f>
        <v>4027.9999200000002</v>
      </c>
      <c r="F2120" s="78">
        <f>E2120/C2120*100</f>
        <v>124.52160332387365</v>
      </c>
      <c r="G2120" s="76">
        <f>SUM(G2121:G2124)</f>
        <v>4423.2136098199999</v>
      </c>
      <c r="H2120" s="78">
        <f>G2120/E2120*100</f>
        <v>109.81166081602105</v>
      </c>
      <c r="I2120" s="76">
        <f>SUM(I2121:I2124)</f>
        <v>4865.8271213305998</v>
      </c>
      <c r="J2120" s="78">
        <f>I2120/G2120*100</f>
        <v>110.00660493827274</v>
      </c>
      <c r="K2120" s="76">
        <f>SUM(K2121:K2124)</f>
        <v>5311.3935835798693</v>
      </c>
      <c r="L2120" s="78">
        <f>K2120/I2120*100</f>
        <v>109.15705492897632</v>
      </c>
    </row>
    <row r="2121" spans="1:12" ht="39.75" customHeight="1">
      <c r="A2121" s="79" t="s">
        <v>1294</v>
      </c>
      <c r="B2121" s="73" t="s">
        <v>1538</v>
      </c>
      <c r="C2121" s="80">
        <v>2208</v>
      </c>
      <c r="D2121" s="80">
        <v>123.1</v>
      </c>
      <c r="E2121" s="81">
        <f t="shared" si="160"/>
        <v>2760</v>
      </c>
      <c r="F2121" s="82">
        <v>125</v>
      </c>
      <c r="G2121" s="81">
        <f t="shared" si="161"/>
        <v>3036</v>
      </c>
      <c r="H2121" s="82">
        <v>110</v>
      </c>
      <c r="I2121" s="81">
        <f t="shared" si="162"/>
        <v>3339.6</v>
      </c>
      <c r="J2121" s="82">
        <v>110</v>
      </c>
      <c r="K2121" s="81">
        <f t="shared" si="163"/>
        <v>3653.5223999999998</v>
      </c>
      <c r="L2121" s="82">
        <v>109.4</v>
      </c>
    </row>
    <row r="2122" spans="1:12" ht="39.75" customHeight="1">
      <c r="A2122" s="79" t="s">
        <v>1254</v>
      </c>
      <c r="B2122" s="73" t="s">
        <v>1538</v>
      </c>
      <c r="C2122" s="80">
        <v>17.12</v>
      </c>
      <c r="D2122" s="80">
        <v>78</v>
      </c>
      <c r="E2122" s="81">
        <f t="shared" si="160"/>
        <v>21.331520000000001</v>
      </c>
      <c r="F2122" s="82">
        <v>124.6</v>
      </c>
      <c r="G2122" s="81">
        <f t="shared" si="161"/>
        <v>23.166030719999998</v>
      </c>
      <c r="H2122" s="82">
        <v>108.6</v>
      </c>
      <c r="I2122" s="81">
        <f t="shared" si="162"/>
        <v>25.598463945599995</v>
      </c>
      <c r="J2122" s="82">
        <v>110.5</v>
      </c>
      <c r="K2122" s="81">
        <f t="shared" si="163"/>
        <v>27.876727236758398</v>
      </c>
      <c r="L2122" s="82">
        <v>108.9</v>
      </c>
    </row>
    <row r="2123" spans="1:12" ht="39.75" customHeight="1">
      <c r="A2123" s="79" t="s">
        <v>1121</v>
      </c>
      <c r="B2123" s="73" t="s">
        <v>1538</v>
      </c>
      <c r="C2123" s="80">
        <v>983.49</v>
      </c>
      <c r="D2123" s="80">
        <v>98</v>
      </c>
      <c r="E2123" s="81">
        <f t="shared" si="160"/>
        <v>1214.61015</v>
      </c>
      <c r="F2123" s="82">
        <v>123.5</v>
      </c>
      <c r="G2123" s="81">
        <f t="shared" si="161"/>
        <v>1328.7835041000001</v>
      </c>
      <c r="H2123" s="82">
        <v>109.4</v>
      </c>
      <c r="I2123" s="81">
        <f t="shared" si="162"/>
        <v>1461.66185451</v>
      </c>
      <c r="J2123" s="82">
        <v>110</v>
      </c>
      <c r="K2123" s="81">
        <f t="shared" si="163"/>
        <v>1587.3647739978601</v>
      </c>
      <c r="L2123" s="82">
        <v>108.6</v>
      </c>
    </row>
    <row r="2124" spans="1:12" ht="39.75" customHeight="1">
      <c r="A2124" s="79" t="s">
        <v>1063</v>
      </c>
      <c r="B2124" s="73" t="s">
        <v>1538</v>
      </c>
      <c r="C2124" s="80">
        <v>26.17</v>
      </c>
      <c r="D2124" s="80">
        <v>45</v>
      </c>
      <c r="E2124" s="81">
        <f t="shared" si="160"/>
        <v>32.058250000000001</v>
      </c>
      <c r="F2124" s="82">
        <v>122.5</v>
      </c>
      <c r="G2124" s="81">
        <f t="shared" si="161"/>
        <v>35.264075000000005</v>
      </c>
      <c r="H2124" s="82">
        <v>110</v>
      </c>
      <c r="I2124" s="81">
        <f t="shared" si="162"/>
        <v>38.966802875000006</v>
      </c>
      <c r="J2124" s="82">
        <v>110.5</v>
      </c>
      <c r="K2124" s="81">
        <f t="shared" si="163"/>
        <v>42.629682345250011</v>
      </c>
      <c r="L2124" s="82">
        <v>109.4</v>
      </c>
    </row>
    <row r="2125" spans="1:12" ht="39.75" customHeight="1">
      <c r="A2125" s="73" t="s">
        <v>1747</v>
      </c>
      <c r="B2125" s="73" t="s">
        <v>1538</v>
      </c>
      <c r="C2125" s="75">
        <v>7917.29</v>
      </c>
      <c r="D2125" s="75">
        <v>316.7</v>
      </c>
      <c r="E2125" s="76">
        <f>SUM(E2126:E2135)</f>
        <v>9819.1527299999998</v>
      </c>
      <c r="F2125" s="78">
        <f>E2125/C2125*100</f>
        <v>124.02163783314745</v>
      </c>
      <c r="G2125" s="76">
        <f>SUM(G2126:G2135)</f>
        <v>10723.107434709998</v>
      </c>
      <c r="H2125" s="78">
        <f>G2125/E2125*100</f>
        <v>109.2060356892931</v>
      </c>
      <c r="I2125" s="76">
        <f>SUM(I2126:I2135)</f>
        <v>11766.86006174867</v>
      </c>
      <c r="J2125" s="78">
        <f>I2125/G2125*100</f>
        <v>109.73367685993811</v>
      </c>
      <c r="K2125" s="76">
        <f>SUM(K2126:K2135)</f>
        <v>12853.060672339512</v>
      </c>
      <c r="L2125" s="78">
        <f>K2125/I2125*100</f>
        <v>109.23101494273591</v>
      </c>
    </row>
    <row r="2126" spans="1:12" ht="39.75" customHeight="1">
      <c r="A2126" s="79" t="s">
        <v>1187</v>
      </c>
      <c r="B2126" s="73" t="s">
        <v>1538</v>
      </c>
      <c r="C2126" s="80">
        <v>2262</v>
      </c>
      <c r="D2126" s="80">
        <v>358.5</v>
      </c>
      <c r="E2126" s="81">
        <f t="shared" si="160"/>
        <v>2827.5</v>
      </c>
      <c r="F2126" s="82">
        <v>125</v>
      </c>
      <c r="G2126" s="81">
        <f t="shared" si="161"/>
        <v>3101.7674999999999</v>
      </c>
      <c r="H2126" s="82">
        <v>109.7</v>
      </c>
      <c r="I2126" s="81">
        <f t="shared" si="162"/>
        <v>3377.8248074999997</v>
      </c>
      <c r="J2126" s="82">
        <v>108.9</v>
      </c>
      <c r="K2126" s="81">
        <f t="shared" si="163"/>
        <v>3732.4964122874994</v>
      </c>
      <c r="L2126" s="82">
        <v>110.5</v>
      </c>
    </row>
    <row r="2127" spans="1:12" ht="39.75" customHeight="1">
      <c r="A2127" s="79" t="s">
        <v>383</v>
      </c>
      <c r="B2127" s="73" t="s">
        <v>1538</v>
      </c>
      <c r="C2127" s="80">
        <v>2.2000000000000002</v>
      </c>
      <c r="D2127" s="80">
        <v>55</v>
      </c>
      <c r="E2127" s="81">
        <f t="shared" si="160"/>
        <v>2.7412000000000001</v>
      </c>
      <c r="F2127" s="82">
        <v>124.6</v>
      </c>
      <c r="G2127" s="81">
        <f t="shared" si="161"/>
        <v>2.9851668</v>
      </c>
      <c r="H2127" s="82">
        <v>108.9</v>
      </c>
      <c r="I2127" s="81">
        <f t="shared" si="162"/>
        <v>3.2418911447999998</v>
      </c>
      <c r="J2127" s="82">
        <v>108.6</v>
      </c>
      <c r="K2127" s="81">
        <f t="shared" si="163"/>
        <v>3.5563545858456003</v>
      </c>
      <c r="L2127" s="82">
        <v>109.7</v>
      </c>
    </row>
    <row r="2128" spans="1:12" ht="39.75" customHeight="1">
      <c r="A2128" s="79" t="s">
        <v>1153</v>
      </c>
      <c r="B2128" s="73" t="s">
        <v>1538</v>
      </c>
      <c r="C2128" s="80">
        <v>64.099999999999994</v>
      </c>
      <c r="D2128" s="80">
        <v>0</v>
      </c>
      <c r="E2128" s="81">
        <f t="shared" si="160"/>
        <v>79.163499999999999</v>
      </c>
      <c r="F2128" s="82">
        <v>123.5</v>
      </c>
      <c r="G2128" s="81">
        <f t="shared" si="161"/>
        <v>85.971561000000008</v>
      </c>
      <c r="H2128" s="82">
        <v>108.6</v>
      </c>
      <c r="I2128" s="81">
        <f t="shared" si="162"/>
        <v>94.052887734000009</v>
      </c>
      <c r="J2128" s="82">
        <v>109.4</v>
      </c>
      <c r="K2128" s="81">
        <f t="shared" si="163"/>
        <v>102.42359474232602</v>
      </c>
      <c r="L2128" s="82">
        <v>108.9</v>
      </c>
    </row>
    <row r="2129" spans="1:12" ht="39.75" customHeight="1">
      <c r="A2129" s="79" t="s">
        <v>1208</v>
      </c>
      <c r="B2129" s="73" t="s">
        <v>1538</v>
      </c>
      <c r="C2129" s="80">
        <v>3145</v>
      </c>
      <c r="D2129" s="80">
        <v>0</v>
      </c>
      <c r="E2129" s="81">
        <f t="shared" si="160"/>
        <v>3852.625</v>
      </c>
      <c r="F2129" s="82">
        <v>122.5</v>
      </c>
      <c r="G2129" s="81">
        <f t="shared" si="161"/>
        <v>4183.95075</v>
      </c>
      <c r="H2129" s="82">
        <v>108.6</v>
      </c>
      <c r="I2129" s="81">
        <f t="shared" si="162"/>
        <v>4623.2655787499998</v>
      </c>
      <c r="J2129" s="82">
        <v>110.5</v>
      </c>
      <c r="K2129" s="81">
        <f t="shared" si="163"/>
        <v>5020.8664185224998</v>
      </c>
      <c r="L2129" s="82">
        <v>108.6</v>
      </c>
    </row>
    <row r="2130" spans="1:12" ht="39.75" customHeight="1">
      <c r="A2130" s="79" t="s">
        <v>1163</v>
      </c>
      <c r="B2130" s="73" t="s">
        <v>1538</v>
      </c>
      <c r="C2130" s="80">
        <v>210.8</v>
      </c>
      <c r="D2130" s="80">
        <v>162.1</v>
      </c>
      <c r="E2130" s="81">
        <f t="shared" si="160"/>
        <v>265.81880000000001</v>
      </c>
      <c r="F2130" s="82">
        <v>126.1</v>
      </c>
      <c r="G2130" s="81">
        <f t="shared" si="161"/>
        <v>290.80576719999999</v>
      </c>
      <c r="H2130" s="82">
        <v>109.4</v>
      </c>
      <c r="I2130" s="81">
        <f t="shared" si="162"/>
        <v>319.01392661839998</v>
      </c>
      <c r="J2130" s="82">
        <v>109.7</v>
      </c>
      <c r="K2130" s="81">
        <f t="shared" si="163"/>
        <v>349.00123572052956</v>
      </c>
      <c r="L2130" s="82">
        <v>109.4</v>
      </c>
    </row>
    <row r="2131" spans="1:12" ht="39.75" customHeight="1">
      <c r="A2131" s="79" t="s">
        <v>974</v>
      </c>
      <c r="B2131" s="73" t="s">
        <v>1538</v>
      </c>
      <c r="C2131" s="80">
        <v>1239</v>
      </c>
      <c r="D2131" s="80">
        <v>0</v>
      </c>
      <c r="E2131" s="81">
        <f t="shared" si="160"/>
        <v>1542.5550000000001</v>
      </c>
      <c r="F2131" s="82">
        <v>124.5</v>
      </c>
      <c r="G2131" s="81">
        <f t="shared" si="161"/>
        <v>1696.8105000000003</v>
      </c>
      <c r="H2131" s="82">
        <v>110</v>
      </c>
      <c r="I2131" s="81">
        <f t="shared" si="162"/>
        <v>1866.4915500000002</v>
      </c>
      <c r="J2131" s="82">
        <v>110</v>
      </c>
      <c r="K2131" s="81">
        <f t="shared" si="163"/>
        <v>2023.2768402000004</v>
      </c>
      <c r="L2131" s="82">
        <v>108.4</v>
      </c>
    </row>
    <row r="2132" spans="1:12" ht="39.75" customHeight="1">
      <c r="A2132" s="79" t="s">
        <v>1194</v>
      </c>
      <c r="B2132" s="73" t="s">
        <v>1538</v>
      </c>
      <c r="C2132" s="80">
        <v>6</v>
      </c>
      <c r="D2132" s="80">
        <v>0</v>
      </c>
      <c r="E2132" s="81">
        <f t="shared" si="160"/>
        <v>7.3979999999999997</v>
      </c>
      <c r="F2132" s="82">
        <v>123.3</v>
      </c>
      <c r="G2132" s="81">
        <f t="shared" si="161"/>
        <v>8.1747899999999998</v>
      </c>
      <c r="H2132" s="82">
        <v>110.5</v>
      </c>
      <c r="I2132" s="81">
        <f t="shared" si="162"/>
        <v>9.0331429500000002</v>
      </c>
      <c r="J2132" s="82">
        <v>110.5</v>
      </c>
      <c r="K2132" s="81">
        <f t="shared" si="163"/>
        <v>9.8009601007500002</v>
      </c>
      <c r="L2132" s="82">
        <v>108.5</v>
      </c>
    </row>
    <row r="2133" spans="1:12" ht="39.75" customHeight="1">
      <c r="A2133" s="79" t="s">
        <v>1362</v>
      </c>
      <c r="B2133" s="73" t="s">
        <v>1538</v>
      </c>
      <c r="C2133" s="80">
        <v>273.29000000000002</v>
      </c>
      <c r="D2133" s="80">
        <v>0</v>
      </c>
      <c r="E2133" s="81">
        <f t="shared" si="160"/>
        <v>343.52553</v>
      </c>
      <c r="F2133" s="82">
        <v>125.7</v>
      </c>
      <c r="G2133" s="81">
        <f t="shared" si="161"/>
        <v>376.84750640999999</v>
      </c>
      <c r="H2133" s="82">
        <v>109.7</v>
      </c>
      <c r="I2133" s="81">
        <f t="shared" si="162"/>
        <v>413.40171453176998</v>
      </c>
      <c r="J2133" s="82">
        <v>109.7</v>
      </c>
      <c r="K2133" s="81">
        <f t="shared" si="163"/>
        <v>454.32848427041523</v>
      </c>
      <c r="L2133" s="82">
        <v>109.9</v>
      </c>
    </row>
    <row r="2134" spans="1:12" ht="39.75" customHeight="1">
      <c r="A2134" s="79" t="s">
        <v>590</v>
      </c>
      <c r="B2134" s="73" t="s">
        <v>1538</v>
      </c>
      <c r="C2134" s="80">
        <v>200.9</v>
      </c>
      <c r="D2134" s="80">
        <v>86.3</v>
      </c>
      <c r="E2134" s="81">
        <f t="shared" si="160"/>
        <v>251.7277</v>
      </c>
      <c r="F2134" s="82">
        <v>125.3</v>
      </c>
      <c r="G2134" s="81">
        <f t="shared" si="161"/>
        <v>274.1314653</v>
      </c>
      <c r="H2134" s="82">
        <v>108.9</v>
      </c>
      <c r="I2134" s="81">
        <f t="shared" si="162"/>
        <v>298.52916571169999</v>
      </c>
      <c r="J2134" s="82">
        <v>108.9</v>
      </c>
      <c r="K2134" s="81">
        <f t="shared" si="163"/>
        <v>327.48649478573492</v>
      </c>
      <c r="L2134" s="82">
        <v>109.7</v>
      </c>
    </row>
    <row r="2135" spans="1:12" ht="39.75" customHeight="1">
      <c r="A2135" s="79" t="s">
        <v>1283</v>
      </c>
      <c r="B2135" s="73" t="s">
        <v>1538</v>
      </c>
      <c r="C2135" s="80">
        <v>514</v>
      </c>
      <c r="D2135" s="80">
        <v>34.200000000000003</v>
      </c>
      <c r="E2135" s="81">
        <f t="shared" si="160"/>
        <v>646.09800000000007</v>
      </c>
      <c r="F2135" s="82">
        <v>125.7</v>
      </c>
      <c r="G2135" s="81">
        <f t="shared" si="161"/>
        <v>701.66242800000009</v>
      </c>
      <c r="H2135" s="82">
        <v>108.6</v>
      </c>
      <c r="I2135" s="81">
        <f t="shared" si="162"/>
        <v>762.00539680800011</v>
      </c>
      <c r="J2135" s="82">
        <v>108.6</v>
      </c>
      <c r="K2135" s="81">
        <f t="shared" si="163"/>
        <v>829.8238771239121</v>
      </c>
      <c r="L2135" s="82">
        <v>108.9</v>
      </c>
    </row>
    <row r="2136" spans="1:12" ht="39.75" customHeight="1">
      <c r="A2136" s="73" t="s">
        <v>1748</v>
      </c>
      <c r="B2136" s="73" t="s">
        <v>1538</v>
      </c>
      <c r="C2136" s="75">
        <v>1130.4000000000001</v>
      </c>
      <c r="D2136" s="75">
        <v>116</v>
      </c>
      <c r="E2136" s="76">
        <f>SUM(E2137:E2139)</f>
        <v>1410.886</v>
      </c>
      <c r="F2136" s="78">
        <f>E2136/C2136*100</f>
        <v>124.81298655343241</v>
      </c>
      <c r="G2136" s="76">
        <f>SUM(G2137:G2139)</f>
        <v>1543.3354959999999</v>
      </c>
      <c r="H2136" s="78">
        <f>G2136/E2136*100</f>
        <v>109.38768234995597</v>
      </c>
      <c r="I2136" s="76">
        <f>SUM(I2137:I2139)</f>
        <v>1700.99104358</v>
      </c>
      <c r="J2136" s="78">
        <f>I2136/G2136*100</f>
        <v>110.215247947618</v>
      </c>
      <c r="K2136" s="76">
        <f>SUM(K2137:K2139)</f>
        <v>1857.0944979886199</v>
      </c>
      <c r="L2136" s="78">
        <f>K2136/I2136*100</f>
        <v>109.17720613508205</v>
      </c>
    </row>
    <row r="2137" spans="1:12" ht="39.75" customHeight="1">
      <c r="A2137" s="79" t="s">
        <v>1173</v>
      </c>
      <c r="B2137" s="73" t="s">
        <v>1538</v>
      </c>
      <c r="C2137" s="80">
        <v>629.4</v>
      </c>
      <c r="D2137" s="80">
        <v>123.9</v>
      </c>
      <c r="E2137" s="81">
        <f t="shared" ref="E2137:E2198" si="164">C2137*F2137/100</f>
        <v>786.75</v>
      </c>
      <c r="F2137" s="82">
        <v>125</v>
      </c>
      <c r="G2137" s="81">
        <f t="shared" ref="G2137:G2200" si="165">E2137*H2137/100</f>
        <v>865.42499999999995</v>
      </c>
      <c r="H2137" s="82">
        <v>110</v>
      </c>
      <c r="I2137" s="81">
        <f t="shared" ref="I2137:I2200" si="166">G2137*J2137/100</f>
        <v>951.96749999999997</v>
      </c>
      <c r="J2137" s="82">
        <v>110</v>
      </c>
      <c r="K2137" s="81">
        <f t="shared" ref="K2137:K2200" si="167">I2137*L2137/100</f>
        <v>1041.4524449999999</v>
      </c>
      <c r="L2137" s="82">
        <v>109.4</v>
      </c>
    </row>
    <row r="2138" spans="1:12" ht="39.75" customHeight="1">
      <c r="A2138" s="79" t="s">
        <v>1285</v>
      </c>
      <c r="B2138" s="73" t="s">
        <v>1538</v>
      </c>
      <c r="C2138" s="80">
        <v>491</v>
      </c>
      <c r="D2138" s="80">
        <v>105.3</v>
      </c>
      <c r="E2138" s="81">
        <f t="shared" si="164"/>
        <v>611.78599999999994</v>
      </c>
      <c r="F2138" s="82">
        <v>124.6</v>
      </c>
      <c r="G2138" s="81">
        <f t="shared" si="165"/>
        <v>664.39959599999986</v>
      </c>
      <c r="H2138" s="82">
        <v>108.6</v>
      </c>
      <c r="I2138" s="81">
        <f t="shared" si="166"/>
        <v>734.16155357999992</v>
      </c>
      <c r="J2138" s="82">
        <v>110.5</v>
      </c>
      <c r="K2138" s="81">
        <f t="shared" si="167"/>
        <v>799.50193184861996</v>
      </c>
      <c r="L2138" s="82">
        <v>108.9</v>
      </c>
    </row>
    <row r="2139" spans="1:12" ht="39.75" customHeight="1">
      <c r="A2139" s="79" t="s">
        <v>1153</v>
      </c>
      <c r="B2139" s="73" t="s">
        <v>1538</v>
      </c>
      <c r="C2139" s="80">
        <v>10</v>
      </c>
      <c r="D2139" s="80">
        <v>0</v>
      </c>
      <c r="E2139" s="81">
        <f t="shared" si="164"/>
        <v>12.35</v>
      </c>
      <c r="F2139" s="82">
        <v>123.5</v>
      </c>
      <c r="G2139" s="81">
        <f t="shared" si="165"/>
        <v>13.510899999999999</v>
      </c>
      <c r="H2139" s="82">
        <v>109.4</v>
      </c>
      <c r="I2139" s="81">
        <f t="shared" si="166"/>
        <v>14.861989999999999</v>
      </c>
      <c r="J2139" s="82">
        <v>110</v>
      </c>
      <c r="K2139" s="81">
        <f t="shared" si="167"/>
        <v>16.140121139999998</v>
      </c>
      <c r="L2139" s="82">
        <v>108.6</v>
      </c>
    </row>
    <row r="2140" spans="1:12" ht="18" customHeight="1">
      <c r="A2140" s="73" t="s">
        <v>1749</v>
      </c>
      <c r="B2140" s="74" t="s">
        <v>1532</v>
      </c>
      <c r="C2140" s="75">
        <v>14229.4</v>
      </c>
      <c r="D2140" s="75">
        <v>170.5</v>
      </c>
      <c r="E2140" s="76">
        <f>SUM(E2141:E2142)</f>
        <v>17928.1924</v>
      </c>
      <c r="F2140" s="78">
        <f>E2140/C2140*100</f>
        <v>125.99401520794974</v>
      </c>
      <c r="G2140" s="76">
        <f>SUM(G2141:G2142)</f>
        <v>19796.942601999999</v>
      </c>
      <c r="H2140" s="78">
        <f>G2140/E2140*100</f>
        <v>110.42352826378637</v>
      </c>
      <c r="I2140" s="76">
        <f>SUM(I2141:I2142)</f>
        <v>21702.206164394</v>
      </c>
      <c r="J2140" s="78">
        <f>I2140/G2140*100</f>
        <v>109.62402932966791</v>
      </c>
      <c r="K2140" s="76">
        <f>SUM(K2141:K2142)</f>
        <v>23882.663292352154</v>
      </c>
      <c r="L2140" s="78">
        <f>K2140/I2140*100</f>
        <v>110.04716806872634</v>
      </c>
    </row>
    <row r="2141" spans="1:12" ht="30" customHeight="1">
      <c r="A2141" s="79" t="s">
        <v>157</v>
      </c>
      <c r="B2141" s="74" t="s">
        <v>1532</v>
      </c>
      <c r="C2141" s="80">
        <v>12858.4</v>
      </c>
      <c r="D2141" s="80">
        <v>154.1</v>
      </c>
      <c r="E2141" s="81">
        <f t="shared" si="164"/>
        <v>16214.4424</v>
      </c>
      <c r="F2141" s="82">
        <v>126.1</v>
      </c>
      <c r="G2141" s="81">
        <f t="shared" si="165"/>
        <v>17916.958852</v>
      </c>
      <c r="H2141" s="82">
        <v>110.5</v>
      </c>
      <c r="I2141" s="81">
        <f t="shared" si="166"/>
        <v>19654.903860644001</v>
      </c>
      <c r="J2141" s="82">
        <v>109.7</v>
      </c>
      <c r="K2141" s="81">
        <f t="shared" si="167"/>
        <v>21620.394246708402</v>
      </c>
      <c r="L2141" s="82">
        <v>110</v>
      </c>
    </row>
    <row r="2142" spans="1:12" ht="29.25" customHeight="1">
      <c r="A2142" s="79" t="s">
        <v>114</v>
      </c>
      <c r="B2142" s="74" t="s">
        <v>1532</v>
      </c>
      <c r="C2142" s="80">
        <v>1371</v>
      </c>
      <c r="D2142" s="80">
        <v>0</v>
      </c>
      <c r="E2142" s="81">
        <f t="shared" si="164"/>
        <v>1713.75</v>
      </c>
      <c r="F2142" s="82">
        <v>125</v>
      </c>
      <c r="G2142" s="81">
        <f t="shared" si="165"/>
        <v>1879.9837500000001</v>
      </c>
      <c r="H2142" s="82">
        <v>109.7</v>
      </c>
      <c r="I2142" s="81">
        <f t="shared" si="166"/>
        <v>2047.3023037500002</v>
      </c>
      <c r="J2142" s="82">
        <v>108.9</v>
      </c>
      <c r="K2142" s="81">
        <f t="shared" si="167"/>
        <v>2262.2690456437504</v>
      </c>
      <c r="L2142" s="82">
        <v>110.5</v>
      </c>
    </row>
    <row r="2143" spans="1:12" ht="44.25" customHeight="1">
      <c r="A2143" s="73" t="s">
        <v>1750</v>
      </c>
      <c r="B2143" s="74" t="s">
        <v>1532</v>
      </c>
      <c r="C2143" s="75">
        <v>241.77999999999997</v>
      </c>
      <c r="D2143" s="75">
        <v>179.5</v>
      </c>
      <c r="E2143" s="76">
        <f>SUM(E2144:E2146)</f>
        <v>299.16050000000001</v>
      </c>
      <c r="F2143" s="78">
        <f>E2143/C2143*100</f>
        <v>123.73252543634712</v>
      </c>
      <c r="G2143" s="76">
        <f>SUM(G2144:G2146)</f>
        <v>325.51577660000004</v>
      </c>
      <c r="H2143" s="78">
        <f>G2143/E2143*100</f>
        <v>108.80974480253911</v>
      </c>
      <c r="I2143" s="76">
        <f>SUM(I2144:I2146)</f>
        <v>357.91555181980004</v>
      </c>
      <c r="J2143" s="78">
        <f>I2143/G2143*100</f>
        <v>109.95336556593797</v>
      </c>
      <c r="K2143" s="76">
        <f>SUM(K2144:K2146)</f>
        <v>389.77542077656523</v>
      </c>
      <c r="L2143" s="78">
        <f>K2143/I2143*100</f>
        <v>108.90150450148801</v>
      </c>
    </row>
    <row r="2144" spans="1:12" ht="18" customHeight="1">
      <c r="A2144" s="79" t="s">
        <v>1125</v>
      </c>
      <c r="B2144" s="74" t="s">
        <v>1532</v>
      </c>
      <c r="C2144" s="80">
        <v>74.08</v>
      </c>
      <c r="D2144" s="80">
        <v>0</v>
      </c>
      <c r="E2144" s="81">
        <f t="shared" si="164"/>
        <v>91.488799999999998</v>
      </c>
      <c r="F2144" s="82">
        <v>123.5</v>
      </c>
      <c r="G2144" s="81">
        <f t="shared" si="165"/>
        <v>99.356836799999996</v>
      </c>
      <c r="H2144" s="82">
        <v>108.6</v>
      </c>
      <c r="I2144" s="81">
        <f t="shared" si="166"/>
        <v>108.6963794592</v>
      </c>
      <c r="J2144" s="82">
        <v>109.4</v>
      </c>
      <c r="K2144" s="81">
        <f t="shared" si="167"/>
        <v>118.37035723106881</v>
      </c>
      <c r="L2144" s="82">
        <v>108.9</v>
      </c>
    </row>
    <row r="2145" spans="1:12" ht="18" customHeight="1">
      <c r="A2145" s="79" t="s">
        <v>1262</v>
      </c>
      <c r="B2145" s="74" t="s">
        <v>1532</v>
      </c>
      <c r="C2145" s="80">
        <v>105.5</v>
      </c>
      <c r="D2145" s="80">
        <v>127.9</v>
      </c>
      <c r="E2145" s="81">
        <f t="shared" si="164"/>
        <v>129.23750000000001</v>
      </c>
      <c r="F2145" s="82">
        <v>122.5</v>
      </c>
      <c r="G2145" s="81">
        <f t="shared" si="165"/>
        <v>140.35192500000002</v>
      </c>
      <c r="H2145" s="82">
        <v>108.6</v>
      </c>
      <c r="I2145" s="81">
        <f t="shared" si="166"/>
        <v>155.08887712500001</v>
      </c>
      <c r="J2145" s="82">
        <v>110.5</v>
      </c>
      <c r="K2145" s="81">
        <f t="shared" si="167"/>
        <v>168.42652055775</v>
      </c>
      <c r="L2145" s="82">
        <v>108.6</v>
      </c>
    </row>
    <row r="2146" spans="1:12" ht="18" customHeight="1">
      <c r="A2146" s="79" t="s">
        <v>1214</v>
      </c>
      <c r="B2146" s="74" t="s">
        <v>1532</v>
      </c>
      <c r="C2146" s="80">
        <v>62.2</v>
      </c>
      <c r="D2146" s="80">
        <v>119.2</v>
      </c>
      <c r="E2146" s="81">
        <f t="shared" si="164"/>
        <v>78.434200000000004</v>
      </c>
      <c r="F2146" s="82">
        <v>126.1</v>
      </c>
      <c r="G2146" s="81">
        <f t="shared" si="165"/>
        <v>85.807014800000019</v>
      </c>
      <c r="H2146" s="82">
        <v>109.4</v>
      </c>
      <c r="I2146" s="81">
        <f t="shared" si="166"/>
        <v>94.13029523560003</v>
      </c>
      <c r="J2146" s="82">
        <v>109.7</v>
      </c>
      <c r="K2146" s="81">
        <f t="shared" si="167"/>
        <v>102.97854298774644</v>
      </c>
      <c r="L2146" s="82">
        <v>109.4</v>
      </c>
    </row>
    <row r="2147" spans="1:12" ht="18" customHeight="1">
      <c r="A2147" s="73" t="s">
        <v>1751</v>
      </c>
      <c r="B2147" s="74" t="s">
        <v>1532</v>
      </c>
      <c r="C2147" s="75">
        <v>649.21</v>
      </c>
      <c r="D2147" s="75">
        <v>183.8</v>
      </c>
      <c r="E2147" s="76">
        <f>SUM(E2148:E2150)</f>
        <v>815.63692999999989</v>
      </c>
      <c r="F2147" s="78">
        <f>E2147/C2147*100</f>
        <v>125.63529982594228</v>
      </c>
      <c r="G2147" s="76">
        <f>SUM(G2148:G2150)</f>
        <v>886.97840456999984</v>
      </c>
      <c r="H2147" s="78">
        <f>G2147/E2147*100</f>
        <v>108.74671952016691</v>
      </c>
      <c r="I2147" s="76">
        <f>SUM(I2148:I2150)</f>
        <v>964.56816785552974</v>
      </c>
      <c r="J2147" s="78">
        <f>I2147/G2147*100</f>
        <v>108.74764964803678</v>
      </c>
      <c r="K2147" s="76">
        <f>SUM(K2148:K2150)</f>
        <v>1052.5404166078529</v>
      </c>
      <c r="L2147" s="78">
        <f>K2147/I2147*100</f>
        <v>109.12037652537371</v>
      </c>
    </row>
    <row r="2148" spans="1:12" ht="29.25" customHeight="1">
      <c r="A2148" s="79" t="s">
        <v>1172</v>
      </c>
      <c r="B2148" s="74" t="s">
        <v>1532</v>
      </c>
      <c r="C2148" s="80">
        <v>58</v>
      </c>
      <c r="D2148" s="80">
        <v>456.7</v>
      </c>
      <c r="E2148" s="81">
        <f t="shared" si="164"/>
        <v>72.906000000000006</v>
      </c>
      <c r="F2148" s="82">
        <v>125.7</v>
      </c>
      <c r="G2148" s="81">
        <f t="shared" si="165"/>
        <v>79.977882000000008</v>
      </c>
      <c r="H2148" s="82">
        <v>109.7</v>
      </c>
      <c r="I2148" s="81">
        <f t="shared" si="166"/>
        <v>87.735736554000013</v>
      </c>
      <c r="J2148" s="82">
        <v>109.7</v>
      </c>
      <c r="K2148" s="81">
        <f t="shared" si="167"/>
        <v>96.421574472846018</v>
      </c>
      <c r="L2148" s="82">
        <v>109.9</v>
      </c>
    </row>
    <row r="2149" spans="1:12" ht="18" customHeight="1">
      <c r="A2149" s="79" t="s">
        <v>1161</v>
      </c>
      <c r="B2149" s="74" t="s">
        <v>1532</v>
      </c>
      <c r="C2149" s="80">
        <v>105.01</v>
      </c>
      <c r="D2149" s="80">
        <v>0</v>
      </c>
      <c r="E2149" s="81">
        <f t="shared" si="164"/>
        <v>131.57753</v>
      </c>
      <c r="F2149" s="82">
        <v>125.3</v>
      </c>
      <c r="G2149" s="81">
        <f t="shared" si="165"/>
        <v>143.28793017000001</v>
      </c>
      <c r="H2149" s="82">
        <v>108.9</v>
      </c>
      <c r="I2149" s="81">
        <f t="shared" si="166"/>
        <v>156.04055595513003</v>
      </c>
      <c r="J2149" s="82">
        <v>108.9</v>
      </c>
      <c r="K2149" s="81">
        <f t="shared" si="167"/>
        <v>171.17648988277764</v>
      </c>
      <c r="L2149" s="82">
        <v>109.7</v>
      </c>
    </row>
    <row r="2150" spans="1:12" ht="30" customHeight="1">
      <c r="A2150" s="79" t="s">
        <v>1289</v>
      </c>
      <c r="B2150" s="74" t="s">
        <v>1532</v>
      </c>
      <c r="C2150" s="80">
        <v>486.2</v>
      </c>
      <c r="D2150" s="80">
        <v>144.80000000000001</v>
      </c>
      <c r="E2150" s="81">
        <f t="shared" si="164"/>
        <v>611.15339999999992</v>
      </c>
      <c r="F2150" s="82">
        <v>125.7</v>
      </c>
      <c r="G2150" s="81">
        <f t="shared" si="165"/>
        <v>663.71259239999983</v>
      </c>
      <c r="H2150" s="82">
        <v>108.6</v>
      </c>
      <c r="I2150" s="81">
        <f t="shared" si="166"/>
        <v>720.79187534639971</v>
      </c>
      <c r="J2150" s="82">
        <v>108.6</v>
      </c>
      <c r="K2150" s="81">
        <f t="shared" si="167"/>
        <v>784.94235225222928</v>
      </c>
      <c r="L2150" s="82">
        <v>108.9</v>
      </c>
    </row>
    <row r="2151" spans="1:12" ht="33.75" customHeight="1">
      <c r="A2151" s="73" t="s">
        <v>1752</v>
      </c>
      <c r="B2151" s="73" t="s">
        <v>1695</v>
      </c>
      <c r="C2151" s="75">
        <v>137667.18</v>
      </c>
      <c r="D2151" s="75">
        <v>128.1</v>
      </c>
      <c r="E2151" s="76">
        <f>SUM(E2152:E2166)</f>
        <v>171604.96396000002</v>
      </c>
      <c r="F2151" s="78">
        <f>E2151/C2151*100</f>
        <v>124.65205138944519</v>
      </c>
      <c r="G2151" s="76">
        <f>SUM(G2152:G2166)</f>
        <v>187580.67483427003</v>
      </c>
      <c r="H2151" s="78">
        <f>G2151/E2151*100</f>
        <v>109.30958551874632</v>
      </c>
      <c r="I2151" s="76">
        <f>SUM(I2152:I2166)</f>
        <v>206066.252094436</v>
      </c>
      <c r="J2151" s="78">
        <f>I2151/G2151*100</f>
        <v>109.85473438375153</v>
      </c>
      <c r="K2151" s="76">
        <f>SUM(K2152:K2166)</f>
        <v>225215.47020338327</v>
      </c>
      <c r="L2151" s="78">
        <f>K2151/I2151*100</f>
        <v>109.29274828571715</v>
      </c>
    </row>
    <row r="2152" spans="1:12" ht="33.75" customHeight="1">
      <c r="A2152" s="79" t="s">
        <v>1103</v>
      </c>
      <c r="B2152" s="73" t="s">
        <v>1695</v>
      </c>
      <c r="C2152" s="80">
        <v>7317.4</v>
      </c>
      <c r="D2152" s="80">
        <v>90.4</v>
      </c>
      <c r="E2152" s="81">
        <f t="shared" si="164"/>
        <v>9146.75</v>
      </c>
      <c r="F2152" s="82">
        <v>125</v>
      </c>
      <c r="G2152" s="81">
        <f t="shared" si="165"/>
        <v>10061.424999999999</v>
      </c>
      <c r="H2152" s="82">
        <v>110</v>
      </c>
      <c r="I2152" s="81">
        <f t="shared" si="166"/>
        <v>11067.567499999999</v>
      </c>
      <c r="J2152" s="82">
        <v>110</v>
      </c>
      <c r="K2152" s="81">
        <f t="shared" si="167"/>
        <v>12107.918845</v>
      </c>
      <c r="L2152" s="82">
        <v>109.4</v>
      </c>
    </row>
    <row r="2153" spans="1:12" ht="33.75" customHeight="1">
      <c r="A2153" s="79" t="s">
        <v>1020</v>
      </c>
      <c r="B2153" s="73" t="s">
        <v>1695</v>
      </c>
      <c r="C2153" s="80">
        <v>36070</v>
      </c>
      <c r="D2153" s="80">
        <v>344.5</v>
      </c>
      <c r="E2153" s="81">
        <f t="shared" si="164"/>
        <v>44943.22</v>
      </c>
      <c r="F2153" s="82">
        <v>124.6</v>
      </c>
      <c r="G2153" s="81">
        <f t="shared" si="165"/>
        <v>48808.336920000002</v>
      </c>
      <c r="H2153" s="82">
        <v>108.6</v>
      </c>
      <c r="I2153" s="81">
        <f t="shared" si="166"/>
        <v>53933.212296599995</v>
      </c>
      <c r="J2153" s="82">
        <v>110.5</v>
      </c>
      <c r="K2153" s="81">
        <f t="shared" si="167"/>
        <v>58733.268190997398</v>
      </c>
      <c r="L2153" s="82">
        <v>108.9</v>
      </c>
    </row>
    <row r="2154" spans="1:12" ht="33.75" customHeight="1">
      <c r="A2154" s="79" t="s">
        <v>1107</v>
      </c>
      <c r="B2154" s="73" t="s">
        <v>1695</v>
      </c>
      <c r="C2154" s="80">
        <v>2341.6</v>
      </c>
      <c r="D2154" s="80">
        <v>113.6</v>
      </c>
      <c r="E2154" s="81">
        <f t="shared" si="164"/>
        <v>2891.8759999999997</v>
      </c>
      <c r="F2154" s="82">
        <v>123.5</v>
      </c>
      <c r="G2154" s="81">
        <f t="shared" si="165"/>
        <v>3163.712344</v>
      </c>
      <c r="H2154" s="82">
        <v>109.4</v>
      </c>
      <c r="I2154" s="81">
        <f t="shared" si="166"/>
        <v>3480.0835784000001</v>
      </c>
      <c r="J2154" s="82">
        <v>110</v>
      </c>
      <c r="K2154" s="81">
        <f t="shared" si="167"/>
        <v>3779.3707661424</v>
      </c>
      <c r="L2154" s="82">
        <v>108.6</v>
      </c>
    </row>
    <row r="2155" spans="1:12" ht="33.75" customHeight="1">
      <c r="A2155" s="79" t="s">
        <v>1106</v>
      </c>
      <c r="B2155" s="73" t="s">
        <v>1695</v>
      </c>
      <c r="C2155" s="80">
        <v>8014.64</v>
      </c>
      <c r="D2155" s="80">
        <v>69.5</v>
      </c>
      <c r="E2155" s="81">
        <f t="shared" si="164"/>
        <v>9817.9340000000011</v>
      </c>
      <c r="F2155" s="82">
        <v>122.5</v>
      </c>
      <c r="G2155" s="81">
        <f t="shared" si="165"/>
        <v>10799.727400000002</v>
      </c>
      <c r="H2155" s="82">
        <v>110</v>
      </c>
      <c r="I2155" s="81">
        <f t="shared" si="166"/>
        <v>11933.698777000001</v>
      </c>
      <c r="J2155" s="82">
        <v>110.5</v>
      </c>
      <c r="K2155" s="81">
        <f t="shared" si="167"/>
        <v>13055.466462038003</v>
      </c>
      <c r="L2155" s="82">
        <v>109.4</v>
      </c>
    </row>
    <row r="2156" spans="1:12" ht="33.75" customHeight="1">
      <c r="A2156" s="79" t="s">
        <v>1215</v>
      </c>
      <c r="B2156" s="73" t="s">
        <v>1695</v>
      </c>
      <c r="C2156" s="80">
        <v>5770.95</v>
      </c>
      <c r="D2156" s="80">
        <v>129.69999999999999</v>
      </c>
      <c r="E2156" s="81">
        <f t="shared" si="164"/>
        <v>7277.1679499999991</v>
      </c>
      <c r="F2156" s="82">
        <v>126.1</v>
      </c>
      <c r="G2156" s="81">
        <f t="shared" si="165"/>
        <v>8041.2705847499983</v>
      </c>
      <c r="H2156" s="82">
        <v>110.5</v>
      </c>
      <c r="I2156" s="81">
        <f t="shared" si="166"/>
        <v>8821.2738314707476</v>
      </c>
      <c r="J2156" s="82">
        <v>109.7</v>
      </c>
      <c r="K2156" s="81">
        <f t="shared" si="167"/>
        <v>9703.4012146178229</v>
      </c>
      <c r="L2156" s="82">
        <v>110</v>
      </c>
    </row>
    <row r="2157" spans="1:12" ht="33.75" customHeight="1">
      <c r="A2157" s="79" t="s">
        <v>1063</v>
      </c>
      <c r="B2157" s="73" t="s">
        <v>1695</v>
      </c>
      <c r="C2157" s="80">
        <v>11490</v>
      </c>
      <c r="D2157" s="80">
        <v>96.8</v>
      </c>
      <c r="E2157" s="81">
        <f t="shared" si="164"/>
        <v>14362.5</v>
      </c>
      <c r="F2157" s="82">
        <v>125</v>
      </c>
      <c r="G2157" s="81">
        <f t="shared" si="165"/>
        <v>15755.6625</v>
      </c>
      <c r="H2157" s="82">
        <v>109.7</v>
      </c>
      <c r="I2157" s="81">
        <f t="shared" si="166"/>
        <v>17157.916462500001</v>
      </c>
      <c r="J2157" s="82">
        <v>108.9</v>
      </c>
      <c r="K2157" s="81">
        <f t="shared" si="167"/>
        <v>18959.497691062501</v>
      </c>
      <c r="L2157" s="82">
        <v>110.5</v>
      </c>
    </row>
    <row r="2158" spans="1:12" ht="33.75" customHeight="1">
      <c r="A2158" s="79" t="s">
        <v>1053</v>
      </c>
      <c r="B2158" s="73" t="s">
        <v>1695</v>
      </c>
      <c r="C2158" s="80">
        <v>4896.3</v>
      </c>
      <c r="D2158" s="80">
        <v>146</v>
      </c>
      <c r="E2158" s="81">
        <f t="shared" si="164"/>
        <v>6100.7897999999996</v>
      </c>
      <c r="F2158" s="82">
        <v>124.6</v>
      </c>
      <c r="G2158" s="81">
        <f t="shared" si="165"/>
        <v>6643.7600922000001</v>
      </c>
      <c r="H2158" s="82">
        <v>108.9</v>
      </c>
      <c r="I2158" s="81">
        <f t="shared" si="166"/>
        <v>7215.1234601291999</v>
      </c>
      <c r="J2158" s="82">
        <v>108.6</v>
      </c>
      <c r="K2158" s="81">
        <f t="shared" si="167"/>
        <v>7914.9904357617324</v>
      </c>
      <c r="L2158" s="82">
        <v>109.7</v>
      </c>
    </row>
    <row r="2159" spans="1:12" ht="33.75" customHeight="1">
      <c r="A2159" s="79" t="s">
        <v>1221</v>
      </c>
      <c r="B2159" s="73" t="s">
        <v>1695</v>
      </c>
      <c r="C2159" s="80">
        <v>9806.6</v>
      </c>
      <c r="D2159" s="80">
        <v>126.1</v>
      </c>
      <c r="E2159" s="81">
        <f t="shared" si="164"/>
        <v>12111.151000000002</v>
      </c>
      <c r="F2159" s="82">
        <v>123.5</v>
      </c>
      <c r="G2159" s="81">
        <f t="shared" si="165"/>
        <v>13152.709986</v>
      </c>
      <c r="H2159" s="82">
        <v>108.6</v>
      </c>
      <c r="I2159" s="81">
        <f t="shared" si="166"/>
        <v>14389.064724684002</v>
      </c>
      <c r="J2159" s="82">
        <v>109.4</v>
      </c>
      <c r="K2159" s="81">
        <f t="shared" si="167"/>
        <v>15669.691485180878</v>
      </c>
      <c r="L2159" s="82">
        <v>108.9</v>
      </c>
    </row>
    <row r="2160" spans="1:12" ht="33.75" customHeight="1">
      <c r="A2160" s="79" t="s">
        <v>1075</v>
      </c>
      <c r="B2160" s="73" t="s">
        <v>1695</v>
      </c>
      <c r="C2160" s="80">
        <v>3648.14</v>
      </c>
      <c r="D2160" s="80">
        <v>144.1</v>
      </c>
      <c r="E2160" s="81">
        <f t="shared" si="164"/>
        <v>4468.9714999999997</v>
      </c>
      <c r="F2160" s="82">
        <v>122.5</v>
      </c>
      <c r="G2160" s="81">
        <f t="shared" si="165"/>
        <v>4853.3030489999992</v>
      </c>
      <c r="H2160" s="82">
        <v>108.6</v>
      </c>
      <c r="I2160" s="81">
        <f t="shared" si="166"/>
        <v>5362.8998691449988</v>
      </c>
      <c r="J2160" s="82">
        <v>110.5</v>
      </c>
      <c r="K2160" s="81">
        <f t="shared" si="167"/>
        <v>5824.1092578914677</v>
      </c>
      <c r="L2160" s="82">
        <v>108.6</v>
      </c>
    </row>
    <row r="2161" spans="1:12" ht="33.75" customHeight="1">
      <c r="A2161" s="79" t="s">
        <v>1214</v>
      </c>
      <c r="B2161" s="73" t="s">
        <v>1695</v>
      </c>
      <c r="C2161" s="80">
        <v>6707</v>
      </c>
      <c r="D2161" s="80">
        <v>111.1</v>
      </c>
      <c r="E2161" s="81">
        <f t="shared" si="164"/>
        <v>8457.527</v>
      </c>
      <c r="F2161" s="82">
        <v>126.1</v>
      </c>
      <c r="G2161" s="81">
        <f t="shared" si="165"/>
        <v>9252.5345379999999</v>
      </c>
      <c r="H2161" s="82">
        <v>109.4</v>
      </c>
      <c r="I2161" s="81">
        <f t="shared" si="166"/>
        <v>10150.030388186</v>
      </c>
      <c r="J2161" s="82">
        <v>109.7</v>
      </c>
      <c r="K2161" s="81">
        <f t="shared" si="167"/>
        <v>11104.133244675484</v>
      </c>
      <c r="L2161" s="82">
        <v>109.4</v>
      </c>
    </row>
    <row r="2162" spans="1:12" ht="33.75" customHeight="1">
      <c r="A2162" s="79" t="s">
        <v>1073</v>
      </c>
      <c r="B2162" s="73" t="s">
        <v>1695</v>
      </c>
      <c r="C2162" s="80">
        <v>10680.83</v>
      </c>
      <c r="D2162" s="80">
        <v>105.4</v>
      </c>
      <c r="E2162" s="81">
        <f t="shared" si="164"/>
        <v>13297.63335</v>
      </c>
      <c r="F2162" s="82">
        <v>124.5</v>
      </c>
      <c r="G2162" s="81">
        <f t="shared" si="165"/>
        <v>14627.396685</v>
      </c>
      <c r="H2162" s="82">
        <v>110</v>
      </c>
      <c r="I2162" s="81">
        <f t="shared" si="166"/>
        <v>16090.136353499998</v>
      </c>
      <c r="J2162" s="82">
        <v>110</v>
      </c>
      <c r="K2162" s="81">
        <f t="shared" si="167"/>
        <v>17441.707807193998</v>
      </c>
      <c r="L2162" s="82">
        <v>108.4</v>
      </c>
    </row>
    <row r="2163" spans="1:12" ht="33.75" customHeight="1">
      <c r="A2163" s="79" t="s">
        <v>1145</v>
      </c>
      <c r="B2163" s="73" t="s">
        <v>1695</v>
      </c>
      <c r="C2163" s="80">
        <v>4453.0600000000004</v>
      </c>
      <c r="D2163" s="80">
        <v>109.3</v>
      </c>
      <c r="E2163" s="81">
        <f t="shared" si="164"/>
        <v>5490.622980000001</v>
      </c>
      <c r="F2163" s="82">
        <v>123.3</v>
      </c>
      <c r="G2163" s="81">
        <f t="shared" si="165"/>
        <v>6067.1383929000012</v>
      </c>
      <c r="H2163" s="82">
        <v>110.5</v>
      </c>
      <c r="I2163" s="81">
        <f t="shared" si="166"/>
        <v>6704.1879241545012</v>
      </c>
      <c r="J2163" s="82">
        <v>110.5</v>
      </c>
      <c r="K2163" s="81">
        <f t="shared" si="167"/>
        <v>7274.0438977076337</v>
      </c>
      <c r="L2163" s="82">
        <v>108.5</v>
      </c>
    </row>
    <row r="2164" spans="1:12" ht="33.75" customHeight="1">
      <c r="A2164" s="79" t="s">
        <v>1154</v>
      </c>
      <c r="B2164" s="73" t="s">
        <v>1695</v>
      </c>
      <c r="C2164" s="80">
        <v>16173.85</v>
      </c>
      <c r="D2164" s="80">
        <v>111.2</v>
      </c>
      <c r="E2164" s="81">
        <f t="shared" si="164"/>
        <v>20330.529450000002</v>
      </c>
      <c r="F2164" s="82">
        <v>125.7</v>
      </c>
      <c r="G2164" s="81">
        <f t="shared" si="165"/>
        <v>22302.590806650001</v>
      </c>
      <c r="H2164" s="82">
        <v>109.7</v>
      </c>
      <c r="I2164" s="81">
        <f t="shared" si="166"/>
        <v>24465.94211489505</v>
      </c>
      <c r="J2164" s="82">
        <v>109.7</v>
      </c>
      <c r="K2164" s="81">
        <f t="shared" si="167"/>
        <v>26888.07038426966</v>
      </c>
      <c r="L2164" s="82">
        <v>109.9</v>
      </c>
    </row>
    <row r="2165" spans="1:12" ht="33.75" customHeight="1">
      <c r="A2165" s="79" t="s">
        <v>1162</v>
      </c>
      <c r="B2165" s="73" t="s">
        <v>1695</v>
      </c>
      <c r="C2165" s="80">
        <v>8699.81</v>
      </c>
      <c r="D2165" s="80">
        <v>92.9</v>
      </c>
      <c r="E2165" s="81">
        <f t="shared" si="164"/>
        <v>10900.861929999999</v>
      </c>
      <c r="F2165" s="82">
        <v>125.3</v>
      </c>
      <c r="G2165" s="81">
        <f t="shared" si="165"/>
        <v>11871.038641769999</v>
      </c>
      <c r="H2165" s="82">
        <v>108.9</v>
      </c>
      <c r="I2165" s="81">
        <f t="shared" si="166"/>
        <v>12927.56108088753</v>
      </c>
      <c r="J2165" s="82">
        <v>108.9</v>
      </c>
      <c r="K2165" s="81">
        <f t="shared" si="167"/>
        <v>14181.534505733622</v>
      </c>
      <c r="L2165" s="82">
        <v>109.7</v>
      </c>
    </row>
    <row r="2166" spans="1:12" ht="33.75" customHeight="1">
      <c r="A2166" s="79" t="s">
        <v>1160</v>
      </c>
      <c r="B2166" s="73" t="s">
        <v>1695</v>
      </c>
      <c r="C2166" s="80">
        <v>1597</v>
      </c>
      <c r="D2166" s="80">
        <v>136.69999999999999</v>
      </c>
      <c r="E2166" s="81">
        <f t="shared" si="164"/>
        <v>2007.4289999999999</v>
      </c>
      <c r="F2166" s="82">
        <v>125.7</v>
      </c>
      <c r="G2166" s="81">
        <f t="shared" si="165"/>
        <v>2180.0678939999998</v>
      </c>
      <c r="H2166" s="82">
        <v>108.6</v>
      </c>
      <c r="I2166" s="81">
        <f t="shared" si="166"/>
        <v>2367.5537328839996</v>
      </c>
      <c r="J2166" s="82">
        <v>108.6</v>
      </c>
      <c r="K2166" s="81">
        <f t="shared" si="167"/>
        <v>2578.2660151106757</v>
      </c>
      <c r="L2166" s="82">
        <v>108.9</v>
      </c>
    </row>
    <row r="2167" spans="1:12" ht="33.75" customHeight="1">
      <c r="A2167" s="73" t="s">
        <v>1753</v>
      </c>
      <c r="B2167" s="73" t="s">
        <v>1695</v>
      </c>
      <c r="C2167" s="75">
        <v>405.6</v>
      </c>
      <c r="D2167" s="75">
        <v>52.5</v>
      </c>
      <c r="E2167" s="76">
        <f>SUM(E2168:E2169)</f>
        <v>505.61760000000004</v>
      </c>
      <c r="F2167" s="78">
        <f>E2167/C2167*100</f>
        <v>124.65917159763313</v>
      </c>
      <c r="G2167" s="76">
        <f>SUM(G2168:G2169)</f>
        <v>550.15071360000002</v>
      </c>
      <c r="H2167" s="78">
        <f>G2167/E2167*100</f>
        <v>108.80766682172455</v>
      </c>
      <c r="I2167" s="76">
        <f>SUM(I2168:I2169)</f>
        <v>607.50403852800002</v>
      </c>
      <c r="J2167" s="78">
        <f>I2167/G2167*100</f>
        <v>110.42502054622436</v>
      </c>
      <c r="K2167" s="76">
        <f>SUM(K2168:K2169)</f>
        <v>662.02564795699209</v>
      </c>
      <c r="L2167" s="78">
        <f>K2167/I2167*100</f>
        <v>108.9746908614961</v>
      </c>
    </row>
    <row r="2168" spans="1:12" ht="53.25" customHeight="1">
      <c r="A2168" s="79" t="s">
        <v>1038</v>
      </c>
      <c r="B2168" s="73" t="s">
        <v>1695</v>
      </c>
      <c r="C2168" s="80">
        <v>60</v>
      </c>
      <c r="D2168" s="80">
        <v>10.9</v>
      </c>
      <c r="E2168" s="81">
        <f t="shared" si="164"/>
        <v>75</v>
      </c>
      <c r="F2168" s="82">
        <v>125</v>
      </c>
      <c r="G2168" s="81">
        <f t="shared" si="165"/>
        <v>82.5</v>
      </c>
      <c r="H2168" s="82">
        <v>110</v>
      </c>
      <c r="I2168" s="81">
        <f t="shared" si="166"/>
        <v>90.75</v>
      </c>
      <c r="J2168" s="82">
        <v>110</v>
      </c>
      <c r="K2168" s="81">
        <f t="shared" si="167"/>
        <v>99.280500000000018</v>
      </c>
      <c r="L2168" s="82">
        <v>109.4</v>
      </c>
    </row>
    <row r="2169" spans="1:12" ht="33.75" customHeight="1">
      <c r="A2169" s="79" t="s">
        <v>1142</v>
      </c>
      <c r="B2169" s="73" t="s">
        <v>1695</v>
      </c>
      <c r="C2169" s="80">
        <v>345.6</v>
      </c>
      <c r="D2169" s="80">
        <v>153.69999999999999</v>
      </c>
      <c r="E2169" s="81">
        <f t="shared" si="164"/>
        <v>430.61760000000004</v>
      </c>
      <c r="F2169" s="82">
        <v>124.6</v>
      </c>
      <c r="G2169" s="81">
        <f t="shared" si="165"/>
        <v>467.65071360000002</v>
      </c>
      <c r="H2169" s="82">
        <v>108.6</v>
      </c>
      <c r="I2169" s="81">
        <f t="shared" si="166"/>
        <v>516.75403852800002</v>
      </c>
      <c r="J2169" s="82">
        <v>110.5</v>
      </c>
      <c r="K2169" s="81">
        <f t="shared" si="167"/>
        <v>562.74514795699213</v>
      </c>
      <c r="L2169" s="82">
        <v>108.9</v>
      </c>
    </row>
    <row r="2170" spans="1:12" ht="44.25" customHeight="1">
      <c r="A2170" s="73" t="s">
        <v>1754</v>
      </c>
      <c r="B2170" s="74" t="s">
        <v>1755</v>
      </c>
      <c r="C2170" s="75">
        <v>33124.61</v>
      </c>
      <c r="D2170" s="75">
        <v>73.2</v>
      </c>
      <c r="E2170" s="76">
        <f>SUM(E2171:E2176)</f>
        <v>41319.523849999998</v>
      </c>
      <c r="F2170" s="78">
        <f>E2170/C2170*100</f>
        <v>124.73965384045276</v>
      </c>
      <c r="G2170" s="76">
        <f>SUM(G2171:G2176)</f>
        <v>45517.194342100003</v>
      </c>
      <c r="H2170" s="78">
        <f>G2170/E2170*100</f>
        <v>110.1590485585908</v>
      </c>
      <c r="I2170" s="76">
        <f>SUM(I2171:I2176)</f>
        <v>50010.1894816684</v>
      </c>
      <c r="J2170" s="78">
        <f>I2170/G2170*100</f>
        <v>109.87098437087259</v>
      </c>
      <c r="K2170" s="76">
        <f>SUM(K2171:K2176)</f>
        <v>54910.409007485599</v>
      </c>
      <c r="L2170" s="78">
        <f>K2170/I2170*100</f>
        <v>109.79844223068463</v>
      </c>
    </row>
    <row r="2171" spans="1:12" ht="18" customHeight="1">
      <c r="A2171" s="79" t="s">
        <v>1019</v>
      </c>
      <c r="B2171" s="74" t="s">
        <v>1755</v>
      </c>
      <c r="C2171" s="80">
        <v>9688</v>
      </c>
      <c r="D2171" s="80">
        <v>178.3</v>
      </c>
      <c r="E2171" s="81">
        <f t="shared" si="164"/>
        <v>11867.8</v>
      </c>
      <c r="F2171" s="82">
        <v>122.5</v>
      </c>
      <c r="G2171" s="81">
        <f t="shared" si="165"/>
        <v>13054.58</v>
      </c>
      <c r="H2171" s="82">
        <v>110</v>
      </c>
      <c r="I2171" s="81">
        <f t="shared" si="166"/>
        <v>14425.3109</v>
      </c>
      <c r="J2171" s="82">
        <v>110.5</v>
      </c>
      <c r="K2171" s="81">
        <f t="shared" si="167"/>
        <v>15781.290124600002</v>
      </c>
      <c r="L2171" s="82">
        <v>109.4</v>
      </c>
    </row>
    <row r="2172" spans="1:12" ht="18" customHeight="1">
      <c r="A2172" s="79" t="s">
        <v>1217</v>
      </c>
      <c r="B2172" s="74" t="s">
        <v>1755</v>
      </c>
      <c r="C2172" s="80">
        <v>18100</v>
      </c>
      <c r="D2172" s="80">
        <v>61.7</v>
      </c>
      <c r="E2172" s="81">
        <f t="shared" si="164"/>
        <v>22824.1</v>
      </c>
      <c r="F2172" s="82">
        <v>126.1</v>
      </c>
      <c r="G2172" s="81">
        <f t="shared" si="165"/>
        <v>25220.630499999999</v>
      </c>
      <c r="H2172" s="82">
        <v>110.5</v>
      </c>
      <c r="I2172" s="81">
        <f t="shared" si="166"/>
        <v>27667.0316585</v>
      </c>
      <c r="J2172" s="82">
        <v>109.7</v>
      </c>
      <c r="K2172" s="81">
        <f t="shared" si="167"/>
        <v>30433.734824350002</v>
      </c>
      <c r="L2172" s="82">
        <v>110</v>
      </c>
    </row>
    <row r="2173" spans="1:12" ht="29.25" customHeight="1">
      <c r="A2173" s="79" t="s">
        <v>117</v>
      </c>
      <c r="B2173" s="74" t="s">
        <v>1755</v>
      </c>
      <c r="C2173" s="80">
        <v>3130.9</v>
      </c>
      <c r="D2173" s="80">
        <v>122.4</v>
      </c>
      <c r="E2173" s="81">
        <f t="shared" si="164"/>
        <v>3913.625</v>
      </c>
      <c r="F2173" s="82">
        <v>125</v>
      </c>
      <c r="G2173" s="81">
        <f t="shared" si="165"/>
        <v>4293.2466250000007</v>
      </c>
      <c r="H2173" s="82">
        <v>109.7</v>
      </c>
      <c r="I2173" s="81">
        <f t="shared" si="166"/>
        <v>4675.3455746250011</v>
      </c>
      <c r="J2173" s="82">
        <v>108.9</v>
      </c>
      <c r="K2173" s="81">
        <f t="shared" si="167"/>
        <v>5166.2568599606266</v>
      </c>
      <c r="L2173" s="82">
        <v>110.5</v>
      </c>
    </row>
    <row r="2174" spans="1:12" ht="30" customHeight="1">
      <c r="A2174" s="79" t="s">
        <v>1297</v>
      </c>
      <c r="B2174" s="74" t="s">
        <v>1755</v>
      </c>
      <c r="C2174" s="80">
        <v>357</v>
      </c>
      <c r="D2174" s="80">
        <v>88.1</v>
      </c>
      <c r="E2174" s="81">
        <f t="shared" si="164"/>
        <v>444.82199999999995</v>
      </c>
      <c r="F2174" s="82">
        <v>124.6</v>
      </c>
      <c r="G2174" s="81">
        <f t="shared" si="165"/>
        <v>484.411158</v>
      </c>
      <c r="H2174" s="82">
        <v>108.9</v>
      </c>
      <c r="I2174" s="81">
        <f t="shared" si="166"/>
        <v>526.07051758800003</v>
      </c>
      <c r="J2174" s="82">
        <v>108.6</v>
      </c>
      <c r="K2174" s="81">
        <f t="shared" si="167"/>
        <v>577.099357794036</v>
      </c>
      <c r="L2174" s="82">
        <v>109.7</v>
      </c>
    </row>
    <row r="2175" spans="1:12" ht="30" customHeight="1">
      <c r="A2175" s="79" t="s">
        <v>141</v>
      </c>
      <c r="B2175" s="74" t="s">
        <v>1755</v>
      </c>
      <c r="C2175" s="80">
        <v>450.71</v>
      </c>
      <c r="D2175" s="80">
        <v>32.4</v>
      </c>
      <c r="E2175" s="81">
        <f t="shared" si="164"/>
        <v>556.62684999999999</v>
      </c>
      <c r="F2175" s="82">
        <v>123.5</v>
      </c>
      <c r="G2175" s="81">
        <f t="shared" si="165"/>
        <v>604.49675909999996</v>
      </c>
      <c r="H2175" s="82">
        <v>108.6</v>
      </c>
      <c r="I2175" s="81">
        <f t="shared" si="166"/>
        <v>661.31945445539998</v>
      </c>
      <c r="J2175" s="82">
        <v>109.4</v>
      </c>
      <c r="K2175" s="81">
        <f t="shared" si="167"/>
        <v>720.17688590193063</v>
      </c>
      <c r="L2175" s="82">
        <v>108.9</v>
      </c>
    </row>
    <row r="2176" spans="1:12" ht="43.5" customHeight="1">
      <c r="A2176" s="79" t="s">
        <v>158</v>
      </c>
      <c r="B2176" s="74" t="s">
        <v>1755</v>
      </c>
      <c r="C2176" s="80">
        <v>1398</v>
      </c>
      <c r="D2176" s="80">
        <v>101.1</v>
      </c>
      <c r="E2176" s="81">
        <f t="shared" si="164"/>
        <v>1712.55</v>
      </c>
      <c r="F2176" s="82">
        <v>122.5</v>
      </c>
      <c r="G2176" s="81">
        <f t="shared" si="165"/>
        <v>1859.8292999999999</v>
      </c>
      <c r="H2176" s="82">
        <v>108.6</v>
      </c>
      <c r="I2176" s="81">
        <f t="shared" si="166"/>
        <v>2055.1113765</v>
      </c>
      <c r="J2176" s="82">
        <v>110.5</v>
      </c>
      <c r="K2176" s="81">
        <f t="shared" si="167"/>
        <v>2231.8509548789998</v>
      </c>
      <c r="L2176" s="82">
        <v>108.6</v>
      </c>
    </row>
    <row r="2177" spans="1:12" ht="18" customHeight="1">
      <c r="A2177" s="73" t="s">
        <v>1756</v>
      </c>
      <c r="B2177" s="74" t="s">
        <v>1677</v>
      </c>
      <c r="C2177" s="75">
        <v>1206</v>
      </c>
      <c r="D2177" s="75">
        <v>0</v>
      </c>
      <c r="E2177" s="76">
        <v>1501.47</v>
      </c>
      <c r="F2177" s="78">
        <v>124.5</v>
      </c>
      <c r="G2177" s="76">
        <v>1651.6170000000002</v>
      </c>
      <c r="H2177" s="78">
        <v>110</v>
      </c>
      <c r="I2177" s="76">
        <v>1816.7787000000003</v>
      </c>
      <c r="J2177" s="78">
        <v>110</v>
      </c>
      <c r="K2177" s="76">
        <v>1969.3881108000005</v>
      </c>
      <c r="L2177" s="78">
        <v>108.4</v>
      </c>
    </row>
    <row r="2178" spans="1:12" ht="43.5" customHeight="1">
      <c r="A2178" s="79" t="s">
        <v>1026</v>
      </c>
      <c r="B2178" s="74" t="s">
        <v>1677</v>
      </c>
      <c r="C2178" s="80">
        <v>1206</v>
      </c>
      <c r="D2178" s="80">
        <v>0</v>
      </c>
      <c r="E2178" s="81">
        <f t="shared" si="164"/>
        <v>1501.47</v>
      </c>
      <c r="F2178" s="82">
        <v>124.5</v>
      </c>
      <c r="G2178" s="81">
        <f t="shared" si="165"/>
        <v>1651.6170000000002</v>
      </c>
      <c r="H2178" s="82">
        <v>110</v>
      </c>
      <c r="I2178" s="81">
        <f t="shared" si="166"/>
        <v>1816.7787000000003</v>
      </c>
      <c r="J2178" s="82">
        <v>110</v>
      </c>
      <c r="K2178" s="81">
        <f t="shared" si="167"/>
        <v>1969.3881108000005</v>
      </c>
      <c r="L2178" s="82">
        <v>108.4</v>
      </c>
    </row>
    <row r="2179" spans="1:12" ht="40.5" customHeight="1">
      <c r="A2179" s="73" t="s">
        <v>1757</v>
      </c>
      <c r="B2179" s="74" t="s">
        <v>1758</v>
      </c>
      <c r="C2179" s="75">
        <v>368.57</v>
      </c>
      <c r="D2179" s="75">
        <v>109.8</v>
      </c>
      <c r="E2179" s="76">
        <f>SUM(E2180:E2185)</f>
        <v>461.43770999999998</v>
      </c>
      <c r="F2179" s="78">
        <f>E2179/C2179*100</f>
        <v>125.19676316574871</v>
      </c>
      <c r="G2179" s="76">
        <f>SUM(G2180:G2185)</f>
        <v>504.88168573999997</v>
      </c>
      <c r="H2179" s="78">
        <f>G2179/E2179*100</f>
        <v>109.41491663956116</v>
      </c>
      <c r="I2179" s="76">
        <f>SUM(I2180:I2185)</f>
        <v>553.55882960055999</v>
      </c>
      <c r="J2179" s="78">
        <f>I2179/G2179*100</f>
        <v>109.64129720594131</v>
      </c>
      <c r="K2179" s="76">
        <f>SUM(K2180:K2185)</f>
        <v>605.15839824590955</v>
      </c>
      <c r="L2179" s="78">
        <f>K2179/I2179*100</f>
        <v>109.32142455077143</v>
      </c>
    </row>
    <row r="2180" spans="1:12" ht="40.5" customHeight="1">
      <c r="A2180" s="79" t="s">
        <v>1115</v>
      </c>
      <c r="B2180" s="74" t="s">
        <v>1758</v>
      </c>
      <c r="C2180" s="80">
        <v>60</v>
      </c>
      <c r="D2180" s="80">
        <v>147.4</v>
      </c>
      <c r="E2180" s="81">
        <f t="shared" si="164"/>
        <v>75.42</v>
      </c>
      <c r="F2180" s="82">
        <v>125.7</v>
      </c>
      <c r="G2180" s="81">
        <f t="shared" si="165"/>
        <v>82.735740000000007</v>
      </c>
      <c r="H2180" s="82">
        <v>109.7</v>
      </c>
      <c r="I2180" s="81">
        <f t="shared" si="166"/>
        <v>90.761106780000006</v>
      </c>
      <c r="J2180" s="82">
        <v>109.7</v>
      </c>
      <c r="K2180" s="81">
        <f t="shared" si="167"/>
        <v>99.746456351220004</v>
      </c>
      <c r="L2180" s="82">
        <v>109.9</v>
      </c>
    </row>
    <row r="2181" spans="1:12" ht="40.5" customHeight="1">
      <c r="A2181" s="79" t="s">
        <v>1018</v>
      </c>
      <c r="B2181" s="74" t="s">
        <v>1758</v>
      </c>
      <c r="C2181" s="80">
        <v>79.8</v>
      </c>
      <c r="D2181" s="80">
        <v>97</v>
      </c>
      <c r="E2181" s="81">
        <f t="shared" si="164"/>
        <v>99.989399999999989</v>
      </c>
      <c r="F2181" s="82">
        <v>125.3</v>
      </c>
      <c r="G2181" s="81">
        <f t="shared" si="165"/>
        <v>108.88845659999998</v>
      </c>
      <c r="H2181" s="82">
        <v>108.9</v>
      </c>
      <c r="I2181" s="81">
        <f t="shared" si="166"/>
        <v>118.57952923739998</v>
      </c>
      <c r="J2181" s="82">
        <v>108.9</v>
      </c>
      <c r="K2181" s="81">
        <f t="shared" si="167"/>
        <v>130.08174357342779</v>
      </c>
      <c r="L2181" s="82">
        <v>109.7</v>
      </c>
    </row>
    <row r="2182" spans="1:12" ht="40.5" customHeight="1">
      <c r="A2182" s="79" t="s">
        <v>1022</v>
      </c>
      <c r="B2182" s="74" t="s">
        <v>1758</v>
      </c>
      <c r="C2182" s="80">
        <v>2.5</v>
      </c>
      <c r="D2182" s="80">
        <v>5000</v>
      </c>
      <c r="E2182" s="81">
        <f t="shared" si="164"/>
        <v>3.1425000000000001</v>
      </c>
      <c r="F2182" s="82">
        <v>125.7</v>
      </c>
      <c r="G2182" s="81">
        <f t="shared" si="165"/>
        <v>3.4127549999999998</v>
      </c>
      <c r="H2182" s="82">
        <v>108.6</v>
      </c>
      <c r="I2182" s="81">
        <f t="shared" si="166"/>
        <v>3.7062519299999996</v>
      </c>
      <c r="J2182" s="82">
        <v>108.6</v>
      </c>
      <c r="K2182" s="81">
        <f t="shared" si="167"/>
        <v>4.0361083517699994</v>
      </c>
      <c r="L2182" s="82">
        <v>108.9</v>
      </c>
    </row>
    <row r="2183" spans="1:12" ht="40.5" customHeight="1">
      <c r="A2183" s="79" t="s">
        <v>1306</v>
      </c>
      <c r="B2183" s="74" t="s">
        <v>1758</v>
      </c>
      <c r="C2183" s="80">
        <v>74.77</v>
      </c>
      <c r="D2183" s="80">
        <v>90.9</v>
      </c>
      <c r="E2183" s="81">
        <f t="shared" si="164"/>
        <v>93.68680999999998</v>
      </c>
      <c r="F2183" s="82">
        <v>125.3</v>
      </c>
      <c r="G2183" s="81">
        <f t="shared" si="165"/>
        <v>102.49337013999998</v>
      </c>
      <c r="H2183" s="82">
        <v>109.4</v>
      </c>
      <c r="I2183" s="81">
        <f t="shared" si="166"/>
        <v>112.12774693315998</v>
      </c>
      <c r="J2183" s="82">
        <v>109.4</v>
      </c>
      <c r="K2183" s="81">
        <f t="shared" si="167"/>
        <v>121.77073316941174</v>
      </c>
      <c r="L2183" s="82">
        <v>108.6</v>
      </c>
    </row>
    <row r="2184" spans="1:12" ht="40.5" customHeight="1">
      <c r="A2184" s="79" t="s">
        <v>1126</v>
      </c>
      <c r="B2184" s="74" t="s">
        <v>1758</v>
      </c>
      <c r="C2184" s="80">
        <v>107.5</v>
      </c>
      <c r="D2184" s="80">
        <v>82.5</v>
      </c>
      <c r="E2184" s="81">
        <f t="shared" si="164"/>
        <v>134.375</v>
      </c>
      <c r="F2184" s="82">
        <v>125</v>
      </c>
      <c r="G2184" s="81">
        <f t="shared" si="165"/>
        <v>147.8125</v>
      </c>
      <c r="H2184" s="82">
        <v>110</v>
      </c>
      <c r="I2184" s="81">
        <f t="shared" si="166"/>
        <v>162.59375</v>
      </c>
      <c r="J2184" s="82">
        <v>110</v>
      </c>
      <c r="K2184" s="81">
        <f t="shared" si="167"/>
        <v>177.87756250000001</v>
      </c>
      <c r="L2184" s="82">
        <v>109.4</v>
      </c>
    </row>
    <row r="2185" spans="1:12" ht="40.5" customHeight="1">
      <c r="A2185" s="79" t="s">
        <v>1273</v>
      </c>
      <c r="B2185" s="74" t="s">
        <v>1758</v>
      </c>
      <c r="C2185" s="80">
        <v>44</v>
      </c>
      <c r="D2185" s="80">
        <v>0</v>
      </c>
      <c r="E2185" s="81">
        <f t="shared" si="164"/>
        <v>54.823999999999998</v>
      </c>
      <c r="F2185" s="82">
        <v>124.6</v>
      </c>
      <c r="G2185" s="81">
        <f t="shared" si="165"/>
        <v>59.538863999999997</v>
      </c>
      <c r="H2185" s="82">
        <v>108.6</v>
      </c>
      <c r="I2185" s="81">
        <f t="shared" si="166"/>
        <v>65.790444719999996</v>
      </c>
      <c r="J2185" s="82">
        <v>110.5</v>
      </c>
      <c r="K2185" s="81">
        <f t="shared" si="167"/>
        <v>71.645794300079999</v>
      </c>
      <c r="L2185" s="82">
        <v>108.9</v>
      </c>
    </row>
    <row r="2186" spans="1:12" ht="34.5" customHeight="1">
      <c r="A2186" s="73" t="s">
        <v>1759</v>
      </c>
      <c r="B2186" s="74" t="s">
        <v>1760</v>
      </c>
      <c r="C2186" s="75">
        <v>23248.639999999999</v>
      </c>
      <c r="D2186" s="75">
        <v>93.7</v>
      </c>
      <c r="E2186" s="76">
        <v>28479.583999999999</v>
      </c>
      <c r="F2186" s="78">
        <v>122.5</v>
      </c>
      <c r="G2186" s="76">
        <v>31327.542399999998</v>
      </c>
      <c r="H2186" s="78">
        <v>110</v>
      </c>
      <c r="I2186" s="76">
        <v>34616.934351999997</v>
      </c>
      <c r="J2186" s="78">
        <v>110.5</v>
      </c>
      <c r="K2186" s="76">
        <v>37870.926181087998</v>
      </c>
      <c r="L2186" s="78">
        <v>109.4</v>
      </c>
    </row>
    <row r="2187" spans="1:12" ht="34.5" customHeight="1">
      <c r="A2187" s="79" t="s">
        <v>1368</v>
      </c>
      <c r="B2187" s="74" t="s">
        <v>1760</v>
      </c>
      <c r="C2187" s="80">
        <v>23248.639999999999</v>
      </c>
      <c r="D2187" s="80">
        <v>93.7</v>
      </c>
      <c r="E2187" s="81">
        <f t="shared" si="164"/>
        <v>28479.583999999999</v>
      </c>
      <c r="F2187" s="82">
        <v>122.5</v>
      </c>
      <c r="G2187" s="81">
        <f t="shared" si="165"/>
        <v>31327.542399999998</v>
      </c>
      <c r="H2187" s="82">
        <v>110</v>
      </c>
      <c r="I2187" s="81">
        <f t="shared" si="166"/>
        <v>34616.934351999997</v>
      </c>
      <c r="J2187" s="82">
        <v>110.5</v>
      </c>
      <c r="K2187" s="81">
        <f t="shared" si="167"/>
        <v>37870.926181087998</v>
      </c>
      <c r="L2187" s="82">
        <v>109.4</v>
      </c>
    </row>
    <row r="2188" spans="1:12" ht="18" customHeight="1">
      <c r="A2188" s="73" t="s">
        <v>1761</v>
      </c>
      <c r="B2188" s="74" t="s">
        <v>1716</v>
      </c>
      <c r="C2188" s="75">
        <v>44220.6</v>
      </c>
      <c r="D2188" s="75">
        <v>126.5</v>
      </c>
      <c r="E2188" s="76">
        <v>55275.75</v>
      </c>
      <c r="F2188" s="78">
        <v>125</v>
      </c>
      <c r="G2188" s="76">
        <v>60637.497750000002</v>
      </c>
      <c r="H2188" s="78">
        <v>109.7</v>
      </c>
      <c r="I2188" s="76">
        <v>66034.235049750001</v>
      </c>
      <c r="J2188" s="78">
        <v>108.9</v>
      </c>
      <c r="K2188" s="76">
        <v>72967.829729973746</v>
      </c>
      <c r="L2188" s="78">
        <v>110.5</v>
      </c>
    </row>
    <row r="2189" spans="1:12" ht="18" customHeight="1">
      <c r="A2189" s="79" t="s">
        <v>353</v>
      </c>
      <c r="B2189" s="74" t="s">
        <v>1716</v>
      </c>
      <c r="C2189" s="80">
        <v>44220.6</v>
      </c>
      <c r="D2189" s="80">
        <v>126.5</v>
      </c>
      <c r="E2189" s="81">
        <f t="shared" si="164"/>
        <v>55275.75</v>
      </c>
      <c r="F2189" s="82">
        <v>125</v>
      </c>
      <c r="G2189" s="81">
        <f t="shared" si="165"/>
        <v>60637.497750000002</v>
      </c>
      <c r="H2189" s="82">
        <v>109.7</v>
      </c>
      <c r="I2189" s="81">
        <f t="shared" si="166"/>
        <v>66034.235049750001</v>
      </c>
      <c r="J2189" s="82">
        <v>108.9</v>
      </c>
      <c r="K2189" s="81">
        <f t="shared" si="167"/>
        <v>72967.829729973746</v>
      </c>
      <c r="L2189" s="82">
        <v>110.5</v>
      </c>
    </row>
    <row r="2190" spans="1:12" ht="43.5" customHeight="1">
      <c r="A2190" s="73" t="s">
        <v>1762</v>
      </c>
      <c r="B2190" s="74" t="s">
        <v>1623</v>
      </c>
      <c r="C2190" s="75">
        <v>6827.98</v>
      </c>
      <c r="D2190" s="75">
        <v>104.2</v>
      </c>
      <c r="E2190" s="76">
        <f>SUM(E2191:E2192)</f>
        <v>8359.5401499999989</v>
      </c>
      <c r="F2190" s="78">
        <f>E2190/C2190*100</f>
        <v>122.43064786364342</v>
      </c>
      <c r="G2190" s="76">
        <f>SUM(G2191:G2192)</f>
        <v>9619.6797425000004</v>
      </c>
      <c r="H2190" s="78">
        <f>G2190/E2190*100</f>
        <v>115.074269276642</v>
      </c>
      <c r="I2190" s="76">
        <f>SUM(I2191:I2192)</f>
        <v>10596.548284750001</v>
      </c>
      <c r="J2190" s="78">
        <f>I2190/G2190*100</f>
        <v>110.1548967158872</v>
      </c>
      <c r="K2190" s="76">
        <f>SUM(K2191:K2192)</f>
        <v>12194.970868262501</v>
      </c>
      <c r="L2190" s="78">
        <f>K2190/I2190*100</f>
        <v>115.08437031153689</v>
      </c>
    </row>
    <row r="2191" spans="1:12" ht="30" customHeight="1">
      <c r="A2191" s="79" t="s">
        <v>79</v>
      </c>
      <c r="B2191" s="74" t="s">
        <v>1623</v>
      </c>
      <c r="C2191" s="80">
        <v>105.23</v>
      </c>
      <c r="D2191" s="80">
        <v>21</v>
      </c>
      <c r="E2191" s="81">
        <f t="shared" si="164"/>
        <v>124.17140000000001</v>
      </c>
      <c r="F2191" s="82">
        <v>118</v>
      </c>
      <c r="G2191" s="81">
        <f t="shared" si="165"/>
        <v>149.00568000000001</v>
      </c>
      <c r="H2191" s="82">
        <v>120</v>
      </c>
      <c r="I2191" s="81">
        <f t="shared" si="166"/>
        <v>178.806816</v>
      </c>
      <c r="J2191" s="82">
        <v>120</v>
      </c>
      <c r="K2191" s="81">
        <f t="shared" si="167"/>
        <v>214.5681792</v>
      </c>
      <c r="L2191" s="82">
        <v>120</v>
      </c>
    </row>
    <row r="2192" spans="1:12" ht="30" customHeight="1">
      <c r="A2192" s="79" t="s">
        <v>1302</v>
      </c>
      <c r="B2192" s="74" t="s">
        <v>1623</v>
      </c>
      <c r="C2192" s="80">
        <v>6722.75</v>
      </c>
      <c r="D2192" s="80">
        <v>111.1</v>
      </c>
      <c r="E2192" s="81">
        <f t="shared" si="164"/>
        <v>8235.3687499999996</v>
      </c>
      <c r="F2192" s="82">
        <v>122.5</v>
      </c>
      <c r="G2192" s="81">
        <f t="shared" si="165"/>
        <v>9470.6740625000002</v>
      </c>
      <c r="H2192" s="82">
        <v>115</v>
      </c>
      <c r="I2192" s="81">
        <f t="shared" si="166"/>
        <v>10417.74146875</v>
      </c>
      <c r="J2192" s="82">
        <v>110</v>
      </c>
      <c r="K2192" s="81">
        <f t="shared" si="167"/>
        <v>11980.402689062501</v>
      </c>
      <c r="L2192" s="82">
        <v>115</v>
      </c>
    </row>
    <row r="2193" spans="1:12" ht="18" customHeight="1">
      <c r="A2193" s="73" t="s">
        <v>1763</v>
      </c>
      <c r="B2193" s="74" t="s">
        <v>1623</v>
      </c>
      <c r="C2193" s="75">
        <v>5927.2</v>
      </c>
      <c r="D2193" s="75">
        <v>44.1</v>
      </c>
      <c r="E2193" s="76">
        <f t="shared" si="164"/>
        <v>7260.82</v>
      </c>
      <c r="F2193" s="78">
        <v>122.5</v>
      </c>
      <c r="G2193" s="81">
        <f t="shared" si="165"/>
        <v>8349.9429999999993</v>
      </c>
      <c r="H2193" s="78">
        <v>115</v>
      </c>
      <c r="I2193" s="81">
        <f t="shared" si="166"/>
        <v>9226.6870149999995</v>
      </c>
      <c r="J2193" s="78">
        <v>110.5</v>
      </c>
      <c r="K2193" s="76">
        <f t="shared" si="167"/>
        <v>10610.69006725</v>
      </c>
      <c r="L2193" s="78">
        <v>115</v>
      </c>
    </row>
    <row r="2194" spans="1:12" ht="18" customHeight="1">
      <c r="A2194" s="79" t="s">
        <v>1302</v>
      </c>
      <c r="B2194" s="74" t="s">
        <v>1623</v>
      </c>
      <c r="C2194" s="80">
        <v>5927.2</v>
      </c>
      <c r="D2194" s="80">
        <v>44.4</v>
      </c>
      <c r="E2194" s="81">
        <f t="shared" si="164"/>
        <v>7260.82</v>
      </c>
      <c r="F2194" s="82">
        <v>122.5</v>
      </c>
      <c r="G2194" s="81">
        <f t="shared" si="165"/>
        <v>8349.9429999999993</v>
      </c>
      <c r="H2194" s="82">
        <v>115</v>
      </c>
      <c r="I2194" s="81">
        <f t="shared" si="166"/>
        <v>9184.9372999999996</v>
      </c>
      <c r="J2194" s="82">
        <v>110</v>
      </c>
      <c r="K2194" s="81">
        <f t="shared" si="167"/>
        <v>10562.677894999999</v>
      </c>
      <c r="L2194" s="82">
        <v>115</v>
      </c>
    </row>
    <row r="2195" spans="1:12" ht="43.5" customHeight="1">
      <c r="A2195" s="73" t="s">
        <v>1764</v>
      </c>
      <c r="B2195" s="74" t="s">
        <v>1765</v>
      </c>
      <c r="C2195" s="75">
        <v>185.91</v>
      </c>
      <c r="D2195" s="75">
        <v>126.8</v>
      </c>
      <c r="E2195" s="76">
        <f>SUM(E2196:E2198)</f>
        <v>233.13531</v>
      </c>
      <c r="F2195" s="78">
        <f>E2195/C2195*100</f>
        <v>125.40224302081653</v>
      </c>
      <c r="G2195" s="76">
        <f>SUM(G2196:G2198)</f>
        <v>254.16306352000001</v>
      </c>
      <c r="H2195" s="78">
        <f>G2195/E2195*100</f>
        <v>109.01954899924856</v>
      </c>
      <c r="I2195" s="76">
        <f>SUM(I2196:I2198)</f>
        <v>277.08991951406</v>
      </c>
      <c r="J2195" s="78">
        <f>I2195/G2195*100</f>
        <v>109.02053023619456</v>
      </c>
      <c r="K2195" s="76">
        <f>SUM(K2196:K2198)</f>
        <v>302.1983622613634</v>
      </c>
      <c r="L2195" s="78">
        <f>K2195/I2195*100</f>
        <v>109.06147823469607</v>
      </c>
    </row>
    <row r="2196" spans="1:12" ht="18" customHeight="1">
      <c r="A2196" s="79" t="s">
        <v>1185</v>
      </c>
      <c r="B2196" s="74" t="s">
        <v>1765</v>
      </c>
      <c r="C2196" s="80">
        <v>65.3</v>
      </c>
      <c r="D2196" s="80">
        <v>174.8</v>
      </c>
      <c r="E2196" s="81">
        <f t="shared" si="164"/>
        <v>81.820899999999995</v>
      </c>
      <c r="F2196" s="82">
        <v>125.3</v>
      </c>
      <c r="G2196" s="81">
        <f t="shared" si="165"/>
        <v>89.102960100000004</v>
      </c>
      <c r="H2196" s="82">
        <v>108.9</v>
      </c>
      <c r="I2196" s="81">
        <f t="shared" si="166"/>
        <v>97.033123548900008</v>
      </c>
      <c r="J2196" s="82">
        <v>108.9</v>
      </c>
      <c r="K2196" s="81">
        <f t="shared" si="167"/>
        <v>106.4453365331433</v>
      </c>
      <c r="L2196" s="82">
        <v>109.7</v>
      </c>
    </row>
    <row r="2197" spans="1:12" ht="18" customHeight="1">
      <c r="A2197" s="79" t="s">
        <v>1078</v>
      </c>
      <c r="B2197" s="74" t="s">
        <v>1765</v>
      </c>
      <c r="C2197" s="80">
        <v>47.52</v>
      </c>
      <c r="D2197" s="80">
        <v>50.9</v>
      </c>
      <c r="E2197" s="81">
        <f t="shared" si="164"/>
        <v>59.732640000000004</v>
      </c>
      <c r="F2197" s="82">
        <v>125.7</v>
      </c>
      <c r="G2197" s="81">
        <f t="shared" si="165"/>
        <v>64.869647040000004</v>
      </c>
      <c r="H2197" s="82">
        <v>108.6</v>
      </c>
      <c r="I2197" s="81">
        <f t="shared" si="166"/>
        <v>70.448436685440001</v>
      </c>
      <c r="J2197" s="82">
        <v>108.6</v>
      </c>
      <c r="K2197" s="81">
        <f t="shared" si="167"/>
        <v>76.718347550444165</v>
      </c>
      <c r="L2197" s="82">
        <v>108.9</v>
      </c>
    </row>
    <row r="2198" spans="1:12" ht="18" customHeight="1">
      <c r="A2198" s="79" t="s">
        <v>1306</v>
      </c>
      <c r="B2198" s="74" t="s">
        <v>1765</v>
      </c>
      <c r="C2198" s="80">
        <v>73.09</v>
      </c>
      <c r="D2198" s="80">
        <v>457.4</v>
      </c>
      <c r="E2198" s="81">
        <f t="shared" si="164"/>
        <v>91.581769999999992</v>
      </c>
      <c r="F2198" s="82">
        <v>125.3</v>
      </c>
      <c r="G2198" s="81">
        <f t="shared" si="165"/>
        <v>100.19045638</v>
      </c>
      <c r="H2198" s="82">
        <v>109.4</v>
      </c>
      <c r="I2198" s="81">
        <f t="shared" si="166"/>
        <v>109.60835927972001</v>
      </c>
      <c r="J2198" s="82">
        <v>109.4</v>
      </c>
      <c r="K2198" s="81">
        <f t="shared" si="167"/>
        <v>119.03467817777592</v>
      </c>
      <c r="L2198" s="82">
        <v>108.6</v>
      </c>
    </row>
    <row r="2199" spans="1:12" ht="30" customHeight="1">
      <c r="A2199" s="73" t="s">
        <v>1766</v>
      </c>
      <c r="B2199" s="74" t="s">
        <v>1532</v>
      </c>
      <c r="C2199" s="75">
        <v>15402.54</v>
      </c>
      <c r="D2199" s="75">
        <v>156.80000000000001</v>
      </c>
      <c r="E2199" s="76">
        <f>SUM(E2200:E2204)</f>
        <v>19127.990740000001</v>
      </c>
      <c r="F2199" s="78">
        <f>E2199/C2199*100</f>
        <v>124.18724924590362</v>
      </c>
      <c r="G2199" s="76">
        <f>SUM(G2200:G2204)</f>
        <v>20988.95599364</v>
      </c>
      <c r="H2199" s="78">
        <f>G2199/E2199*100</f>
        <v>109.72901586442319</v>
      </c>
      <c r="I2199" s="76">
        <f>SUM(I2200:I2204)</f>
        <v>23006.741066972201</v>
      </c>
      <c r="J2199" s="78">
        <f>I2199/G2199*100</f>
        <v>109.61355616707959</v>
      </c>
      <c r="K2199" s="76">
        <f>SUM(K2200:K2204)</f>
        <v>25232.049662227349</v>
      </c>
      <c r="L2199" s="78">
        <f>K2199/I2199*100</f>
        <v>109.67241987371143</v>
      </c>
    </row>
    <row r="2200" spans="1:12" ht="18" customHeight="1">
      <c r="A2200" s="79" t="s">
        <v>1358</v>
      </c>
      <c r="B2200" s="74" t="s">
        <v>1532</v>
      </c>
      <c r="C2200" s="80">
        <v>205.44</v>
      </c>
      <c r="D2200" s="80">
        <v>114.4</v>
      </c>
      <c r="E2200" s="81">
        <f>C2200*F2200/100</f>
        <v>255.97823999999997</v>
      </c>
      <c r="F2200" s="82">
        <v>124.6</v>
      </c>
      <c r="G2200" s="81">
        <f t="shared" si="165"/>
        <v>277.99236863999994</v>
      </c>
      <c r="H2200" s="82">
        <v>108.6</v>
      </c>
      <c r="I2200" s="81">
        <f t="shared" si="166"/>
        <v>307.18156734719992</v>
      </c>
      <c r="J2200" s="82">
        <v>110.5</v>
      </c>
      <c r="K2200" s="81">
        <f t="shared" si="167"/>
        <v>334.52072684110067</v>
      </c>
      <c r="L2200" s="82">
        <v>108.9</v>
      </c>
    </row>
    <row r="2201" spans="1:12" ht="30" customHeight="1">
      <c r="A2201" s="79" t="s">
        <v>1314</v>
      </c>
      <c r="B2201" s="74" t="s">
        <v>1532</v>
      </c>
      <c r="C2201" s="80">
        <v>4500</v>
      </c>
      <c r="D2201" s="80">
        <v>0</v>
      </c>
      <c r="E2201" s="81">
        <f t="shared" ref="E2201:E2218" si="168">C2201*F2201/100</f>
        <v>5557.5</v>
      </c>
      <c r="F2201" s="82">
        <v>123.5</v>
      </c>
      <c r="G2201" s="81">
        <f t="shared" ref="G2201:G2218" si="169">E2201*H2201/100</f>
        <v>6079.9049999999997</v>
      </c>
      <c r="H2201" s="82">
        <v>109.4</v>
      </c>
      <c r="I2201" s="81">
        <f t="shared" ref="I2201:I2218" si="170">G2201*J2201/100</f>
        <v>6687.8954999999996</v>
      </c>
      <c r="J2201" s="82">
        <v>110</v>
      </c>
      <c r="K2201" s="81">
        <f t="shared" ref="K2201:K2218" si="171">I2201*L2201/100</f>
        <v>7263.0545129999991</v>
      </c>
      <c r="L2201" s="82">
        <v>108.6</v>
      </c>
    </row>
    <row r="2202" spans="1:12" ht="18" customHeight="1">
      <c r="A2202" s="79" t="s">
        <v>1306</v>
      </c>
      <c r="B2202" s="74" t="s">
        <v>1532</v>
      </c>
      <c r="C2202" s="80">
        <v>2901.5</v>
      </c>
      <c r="D2202" s="80">
        <v>118.3</v>
      </c>
      <c r="E2202" s="81">
        <f t="shared" si="168"/>
        <v>3554.3375000000001</v>
      </c>
      <c r="F2202" s="82">
        <v>122.5</v>
      </c>
      <c r="G2202" s="81">
        <f t="shared" si="169"/>
        <v>3909.7712499999998</v>
      </c>
      <c r="H2202" s="82">
        <v>110</v>
      </c>
      <c r="I2202" s="81">
        <f t="shared" si="170"/>
        <v>4320.2972312499996</v>
      </c>
      <c r="J2202" s="82">
        <v>110.5</v>
      </c>
      <c r="K2202" s="81">
        <f t="shared" si="171"/>
        <v>4726.4051709875002</v>
      </c>
      <c r="L2202" s="82">
        <v>109.4</v>
      </c>
    </row>
    <row r="2203" spans="1:12" ht="29.25" customHeight="1">
      <c r="A2203" s="79" t="s">
        <v>113</v>
      </c>
      <c r="B2203" s="74" t="s">
        <v>1532</v>
      </c>
      <c r="C2203" s="80">
        <v>1425</v>
      </c>
      <c r="D2203" s="80">
        <v>122.2</v>
      </c>
      <c r="E2203" s="81">
        <f t="shared" si="168"/>
        <v>1796.925</v>
      </c>
      <c r="F2203" s="82">
        <v>126.1</v>
      </c>
      <c r="G2203" s="81">
        <f t="shared" si="169"/>
        <v>1985.6021249999999</v>
      </c>
      <c r="H2203" s="82">
        <v>110.5</v>
      </c>
      <c r="I2203" s="81">
        <f t="shared" si="170"/>
        <v>2178.2055311250001</v>
      </c>
      <c r="J2203" s="82">
        <v>109.7</v>
      </c>
      <c r="K2203" s="81">
        <f t="shared" si="171"/>
        <v>2396.0260842375001</v>
      </c>
      <c r="L2203" s="82">
        <v>110</v>
      </c>
    </row>
    <row r="2204" spans="1:12" ht="30" customHeight="1">
      <c r="A2204" s="79" t="s">
        <v>1368</v>
      </c>
      <c r="B2204" s="74" t="s">
        <v>1532</v>
      </c>
      <c r="C2204" s="80">
        <v>6370.6</v>
      </c>
      <c r="D2204" s="80">
        <v>105.7</v>
      </c>
      <c r="E2204" s="81">
        <f t="shared" si="168"/>
        <v>7963.25</v>
      </c>
      <c r="F2204" s="82">
        <v>125</v>
      </c>
      <c r="G2204" s="81">
        <f t="shared" si="169"/>
        <v>8735.6852500000005</v>
      </c>
      <c r="H2204" s="82">
        <v>109.7</v>
      </c>
      <c r="I2204" s="81">
        <f t="shared" si="170"/>
        <v>9513.1612372500003</v>
      </c>
      <c r="J2204" s="82">
        <v>108.9</v>
      </c>
      <c r="K2204" s="81">
        <f t="shared" si="171"/>
        <v>10512.04316716125</v>
      </c>
      <c r="L2204" s="82">
        <v>110.5</v>
      </c>
    </row>
    <row r="2205" spans="1:12" ht="18" customHeight="1">
      <c r="A2205" s="73" t="s">
        <v>1767</v>
      </c>
      <c r="B2205" s="74" t="s">
        <v>1532</v>
      </c>
      <c r="C2205" s="75">
        <v>41.53</v>
      </c>
      <c r="D2205" s="75">
        <v>1913.8</v>
      </c>
      <c r="E2205" s="76">
        <v>51.289549999999998</v>
      </c>
      <c r="F2205" s="78">
        <v>123.5</v>
      </c>
      <c r="G2205" s="76">
        <v>55.700451299999997</v>
      </c>
      <c r="H2205" s="78">
        <v>108.6</v>
      </c>
      <c r="I2205" s="76">
        <v>60.936293722199999</v>
      </c>
      <c r="J2205" s="78">
        <v>109.4</v>
      </c>
      <c r="K2205" s="76">
        <v>66.359623863475804</v>
      </c>
      <c r="L2205" s="78">
        <v>108.9</v>
      </c>
    </row>
    <row r="2206" spans="1:12" ht="30" customHeight="1">
      <c r="A2206" s="79" t="s">
        <v>1319</v>
      </c>
      <c r="B2206" s="74" t="s">
        <v>1532</v>
      </c>
      <c r="C2206" s="80">
        <v>41.53</v>
      </c>
      <c r="D2206" s="80">
        <v>1913.8</v>
      </c>
      <c r="E2206" s="81">
        <f t="shared" si="168"/>
        <v>51.289549999999998</v>
      </c>
      <c r="F2206" s="82">
        <v>123.5</v>
      </c>
      <c r="G2206" s="81">
        <f t="shared" si="169"/>
        <v>55.700451299999997</v>
      </c>
      <c r="H2206" s="82">
        <v>108.6</v>
      </c>
      <c r="I2206" s="81">
        <f t="shared" si="170"/>
        <v>60.936293722199999</v>
      </c>
      <c r="J2206" s="82">
        <v>109.4</v>
      </c>
      <c r="K2206" s="81">
        <f t="shared" si="171"/>
        <v>66.359623863475804</v>
      </c>
      <c r="L2206" s="82">
        <v>108.9</v>
      </c>
    </row>
    <row r="2207" spans="1:12" ht="18" customHeight="1">
      <c r="A2207" s="73" t="s">
        <v>1768</v>
      </c>
      <c r="B2207" s="73" t="s">
        <v>1666</v>
      </c>
      <c r="C2207" s="75">
        <v>2.5</v>
      </c>
      <c r="D2207" s="75">
        <v>0</v>
      </c>
      <c r="E2207" s="76">
        <v>3.1524999999999999</v>
      </c>
      <c r="F2207" s="78">
        <v>126.1</v>
      </c>
      <c r="G2207" s="76">
        <v>3.4488350000000003</v>
      </c>
      <c r="H2207" s="78">
        <v>109.4</v>
      </c>
      <c r="I2207" s="76">
        <v>3.7833719950000004</v>
      </c>
      <c r="J2207" s="78">
        <v>109.7</v>
      </c>
      <c r="K2207" s="76">
        <v>4.1390089625300002</v>
      </c>
      <c r="L2207" s="78">
        <v>109.4</v>
      </c>
    </row>
    <row r="2208" spans="1:12" ht="43.5" customHeight="1">
      <c r="A2208" s="79" t="s">
        <v>1043</v>
      </c>
      <c r="B2208" s="73" t="s">
        <v>1666</v>
      </c>
      <c r="C2208" s="80">
        <v>2.5</v>
      </c>
      <c r="D2208" s="80">
        <v>0</v>
      </c>
      <c r="E2208" s="81">
        <f t="shared" si="168"/>
        <v>3.1524999999999999</v>
      </c>
      <c r="F2208" s="82">
        <v>126.1</v>
      </c>
      <c r="G2208" s="81">
        <f t="shared" si="169"/>
        <v>3.4488350000000003</v>
      </c>
      <c r="H2208" s="82">
        <v>109.4</v>
      </c>
      <c r="I2208" s="81">
        <f t="shared" si="170"/>
        <v>3.7833719950000004</v>
      </c>
      <c r="J2208" s="82">
        <v>109.7</v>
      </c>
      <c r="K2208" s="81">
        <f t="shared" si="171"/>
        <v>4.1390089625300002</v>
      </c>
      <c r="L2208" s="82">
        <v>109.4</v>
      </c>
    </row>
    <row r="2209" spans="1:12" ht="30" customHeight="1">
      <c r="A2209" s="73" t="s">
        <v>1769</v>
      </c>
      <c r="B2209" s="73" t="s">
        <v>1666</v>
      </c>
      <c r="C2209" s="75">
        <v>250.3</v>
      </c>
      <c r="D2209" s="75">
        <v>4.5</v>
      </c>
      <c r="E2209" s="76">
        <v>314.62710000000004</v>
      </c>
      <c r="F2209" s="78">
        <v>125.7</v>
      </c>
      <c r="G2209" s="76">
        <v>345.14592870000007</v>
      </c>
      <c r="H2209" s="78">
        <v>109.7</v>
      </c>
      <c r="I2209" s="76">
        <v>378.6250837839001</v>
      </c>
      <c r="J2209" s="78">
        <v>109.7</v>
      </c>
      <c r="K2209" s="76">
        <v>416.10896707850623</v>
      </c>
      <c r="L2209" s="78">
        <v>109.9</v>
      </c>
    </row>
    <row r="2210" spans="1:12" ht="43.5" customHeight="1">
      <c r="A2210" s="79" t="s">
        <v>1046</v>
      </c>
      <c r="B2210" s="73" t="s">
        <v>1666</v>
      </c>
      <c r="C2210" s="80">
        <v>250.3</v>
      </c>
      <c r="D2210" s="80">
        <v>27.4</v>
      </c>
      <c r="E2210" s="81">
        <f t="shared" si="168"/>
        <v>314.62710000000004</v>
      </c>
      <c r="F2210" s="82">
        <v>125.7</v>
      </c>
      <c r="G2210" s="81">
        <f t="shared" si="169"/>
        <v>345.14592870000007</v>
      </c>
      <c r="H2210" s="82">
        <v>109.7</v>
      </c>
      <c r="I2210" s="81">
        <f t="shared" si="170"/>
        <v>378.6250837839001</v>
      </c>
      <c r="J2210" s="82">
        <v>109.7</v>
      </c>
      <c r="K2210" s="81">
        <f t="shared" si="171"/>
        <v>416.10896707850623</v>
      </c>
      <c r="L2210" s="82">
        <v>109.9</v>
      </c>
    </row>
    <row r="2211" spans="1:12" ht="18" customHeight="1">
      <c r="A2211" s="73" t="s">
        <v>1770</v>
      </c>
      <c r="B2211" s="73" t="s">
        <v>1666</v>
      </c>
      <c r="C2211" s="75">
        <v>5521.38</v>
      </c>
      <c r="D2211" s="75">
        <v>259.2</v>
      </c>
      <c r="E2211" s="76">
        <v>6940.3746600000004</v>
      </c>
      <c r="F2211" s="78">
        <v>125.7</v>
      </c>
      <c r="G2211" s="76">
        <v>7537.2468807599998</v>
      </c>
      <c r="H2211" s="78">
        <v>108.6</v>
      </c>
      <c r="I2211" s="76">
        <v>8185.4501125053594</v>
      </c>
      <c r="J2211" s="78">
        <v>108.6</v>
      </c>
      <c r="K2211" s="76">
        <v>8913.9551725183373</v>
      </c>
      <c r="L2211" s="78">
        <v>108.9</v>
      </c>
    </row>
    <row r="2212" spans="1:12" ht="18" customHeight="1">
      <c r="A2212" s="79" t="s">
        <v>517</v>
      </c>
      <c r="B2212" s="73" t="s">
        <v>1666</v>
      </c>
      <c r="C2212" s="80">
        <v>5521.38</v>
      </c>
      <c r="D2212" s="80">
        <v>259.2</v>
      </c>
      <c r="E2212" s="81">
        <f t="shared" si="168"/>
        <v>6940.3746600000004</v>
      </c>
      <c r="F2212" s="82">
        <v>125.7</v>
      </c>
      <c r="G2212" s="81">
        <f t="shared" si="169"/>
        <v>7537.2468807599998</v>
      </c>
      <c r="H2212" s="82">
        <v>108.6</v>
      </c>
      <c r="I2212" s="81">
        <f t="shared" si="170"/>
        <v>8185.4501125053594</v>
      </c>
      <c r="J2212" s="82">
        <v>108.6</v>
      </c>
      <c r="K2212" s="81">
        <f t="shared" si="171"/>
        <v>8913.9551725183373</v>
      </c>
      <c r="L2212" s="82">
        <v>108.9</v>
      </c>
    </row>
    <row r="2213" spans="1:12" ht="43.5" customHeight="1">
      <c r="A2213" s="73" t="s">
        <v>1771</v>
      </c>
      <c r="B2213" s="74" t="s">
        <v>1532</v>
      </c>
      <c r="C2213" s="75">
        <v>8771.880000000001</v>
      </c>
      <c r="D2213" s="75">
        <v>169.5</v>
      </c>
      <c r="E2213" s="76">
        <f>SUM(E2214:E2216)</f>
        <v>10910.493750000001</v>
      </c>
      <c r="F2213" s="78">
        <f>E2213/C2213*100</f>
        <v>124.38033523030411</v>
      </c>
      <c r="G2213" s="76">
        <f>SUM(G2214:G2216)</f>
        <v>11958.2177175</v>
      </c>
      <c r="H2213" s="78">
        <f>G2213/E2213*100</f>
        <v>109.60290149563579</v>
      </c>
      <c r="I2213" s="76">
        <f>SUM(I2214:I2216)</f>
        <v>13161.245044950001</v>
      </c>
      <c r="J2213" s="78">
        <f>I2213/G2213*100</f>
        <v>110.0602561006182</v>
      </c>
      <c r="K2213" s="76">
        <f>SUM(K2214:K2216)</f>
        <v>14350.731675244802</v>
      </c>
      <c r="L2213" s="78">
        <f>K2213/I2213*100</f>
        <v>109.03779715545386</v>
      </c>
    </row>
    <row r="2214" spans="1:12" ht="18" customHeight="1">
      <c r="A2214" s="79" t="s">
        <v>1345</v>
      </c>
      <c r="B2214" s="74" t="s">
        <v>1532</v>
      </c>
      <c r="C2214" s="80">
        <v>4367.13</v>
      </c>
      <c r="D2214" s="80">
        <v>737.2</v>
      </c>
      <c r="E2214" s="81">
        <f t="shared" si="168"/>
        <v>5458.9125000000004</v>
      </c>
      <c r="F2214" s="82">
        <v>125</v>
      </c>
      <c r="G2214" s="81">
        <f t="shared" si="169"/>
        <v>6004.80375</v>
      </c>
      <c r="H2214" s="82">
        <v>110</v>
      </c>
      <c r="I2214" s="81">
        <f t="shared" si="170"/>
        <v>6605.2841250000001</v>
      </c>
      <c r="J2214" s="82">
        <v>110</v>
      </c>
      <c r="K2214" s="81">
        <f t="shared" si="171"/>
        <v>7226.1808327500012</v>
      </c>
      <c r="L2214" s="82">
        <v>109.4</v>
      </c>
    </row>
    <row r="2215" spans="1:12" ht="18" customHeight="1">
      <c r="A2215" s="79" t="s">
        <v>1382</v>
      </c>
      <c r="B2215" s="74" t="s">
        <v>1532</v>
      </c>
      <c r="C2215" s="80">
        <v>1065</v>
      </c>
      <c r="D2215" s="80">
        <v>112.2</v>
      </c>
      <c r="E2215" s="81">
        <f t="shared" si="168"/>
        <v>1326.99</v>
      </c>
      <c r="F2215" s="82">
        <v>124.6</v>
      </c>
      <c r="G2215" s="81">
        <f t="shared" si="169"/>
        <v>1441.11114</v>
      </c>
      <c r="H2215" s="82">
        <v>108.6</v>
      </c>
      <c r="I2215" s="81">
        <f t="shared" si="170"/>
        <v>1592.4278096999999</v>
      </c>
      <c r="J2215" s="82">
        <v>110.5</v>
      </c>
      <c r="K2215" s="81">
        <f t="shared" si="171"/>
        <v>1734.1538847633001</v>
      </c>
      <c r="L2215" s="82">
        <v>108.9</v>
      </c>
    </row>
    <row r="2216" spans="1:12" ht="18" customHeight="1">
      <c r="A2216" s="79" t="s">
        <v>1356</v>
      </c>
      <c r="B2216" s="74" t="s">
        <v>1532</v>
      </c>
      <c r="C2216" s="80">
        <v>3339.75</v>
      </c>
      <c r="D2216" s="80">
        <v>91.9</v>
      </c>
      <c r="E2216" s="81">
        <f t="shared" si="168"/>
        <v>4124.5912500000004</v>
      </c>
      <c r="F2216" s="82">
        <v>123.5</v>
      </c>
      <c r="G2216" s="81">
        <f t="shared" si="169"/>
        <v>4512.3028275000006</v>
      </c>
      <c r="H2216" s="82">
        <v>109.4</v>
      </c>
      <c r="I2216" s="81">
        <f t="shared" si="170"/>
        <v>4963.5331102500004</v>
      </c>
      <c r="J2216" s="82">
        <v>110</v>
      </c>
      <c r="K2216" s="81">
        <f t="shared" si="171"/>
        <v>5390.3969577314992</v>
      </c>
      <c r="L2216" s="82">
        <v>108.6</v>
      </c>
    </row>
    <row r="2217" spans="1:12" ht="18" customHeight="1">
      <c r="A2217" s="73" t="s">
        <v>1772</v>
      </c>
      <c r="B2217" s="74" t="s">
        <v>1677</v>
      </c>
      <c r="C2217" s="75">
        <v>26</v>
      </c>
      <c r="D2217" s="75">
        <v>0</v>
      </c>
      <c r="E2217" s="76">
        <v>32.786000000000001</v>
      </c>
      <c r="F2217" s="78">
        <v>126.1</v>
      </c>
      <c r="G2217" s="76">
        <v>36.228529999999999</v>
      </c>
      <c r="H2217" s="78">
        <v>110.5</v>
      </c>
      <c r="I2217" s="76">
        <v>39.742697409999998</v>
      </c>
      <c r="J2217" s="78">
        <v>109.7</v>
      </c>
      <c r="K2217" s="76">
        <v>43.716967150999999</v>
      </c>
      <c r="L2217" s="78">
        <v>110</v>
      </c>
    </row>
    <row r="2218" spans="1:12" ht="44.25" customHeight="1">
      <c r="A2218" s="79" t="s">
        <v>581</v>
      </c>
      <c r="B2218" s="74" t="s">
        <v>1677</v>
      </c>
      <c r="C2218" s="80">
        <v>26</v>
      </c>
      <c r="D2218" s="80">
        <v>0</v>
      </c>
      <c r="E2218" s="81">
        <f t="shared" si="168"/>
        <v>32.786000000000001</v>
      </c>
      <c r="F2218" s="82">
        <v>126.1</v>
      </c>
      <c r="G2218" s="81">
        <f t="shared" si="169"/>
        <v>36.228529999999999</v>
      </c>
      <c r="H2218" s="82">
        <v>110.5</v>
      </c>
      <c r="I2218" s="81">
        <f t="shared" si="170"/>
        <v>39.742697409999998</v>
      </c>
      <c r="J2218" s="82">
        <v>109.7</v>
      </c>
      <c r="K2218" s="81">
        <f t="shared" si="171"/>
        <v>43.716967150999999</v>
      </c>
      <c r="L2218" s="82">
        <v>110</v>
      </c>
    </row>
    <row r="2219" spans="1:12" ht="43.5" customHeight="1">
      <c r="A2219" s="73" t="s">
        <v>1773</v>
      </c>
      <c r="B2219" s="74" t="s">
        <v>1663</v>
      </c>
      <c r="C2219" s="75">
        <v>1088.0999999999999</v>
      </c>
      <c r="D2219" s="75">
        <v>100.1</v>
      </c>
      <c r="E2219" s="76">
        <v>1355.7725999999998</v>
      </c>
      <c r="F2219" s="78">
        <v>124.6</v>
      </c>
      <c r="G2219" s="76">
        <v>1476.4363613999999</v>
      </c>
      <c r="H2219" s="78">
        <v>108.9</v>
      </c>
      <c r="I2219" s="76">
        <v>1603.4098884803998</v>
      </c>
      <c r="J2219" s="78">
        <v>108.6</v>
      </c>
      <c r="K2219" s="76">
        <v>1758.9406476629986</v>
      </c>
      <c r="L2219" s="78">
        <v>109.7</v>
      </c>
    </row>
    <row r="2220" spans="1:12" ht="18" customHeight="1">
      <c r="A2220" s="79" t="s">
        <v>1390</v>
      </c>
      <c r="B2220" s="74" t="s">
        <v>1663</v>
      </c>
      <c r="C2220" s="80">
        <v>1088.0999999999999</v>
      </c>
      <c r="D2220" s="80">
        <v>100.1</v>
      </c>
      <c r="E2220" s="81">
        <f t="shared" ref="E2220:E2283" si="172">C2220*F2220/100</f>
        <v>1355.7725999999998</v>
      </c>
      <c r="F2220" s="82">
        <v>124.6</v>
      </c>
      <c r="G2220" s="81">
        <f t="shared" ref="G2220:G2283" si="173">E2220*H2220/100</f>
        <v>1476.4363613999999</v>
      </c>
      <c r="H2220" s="82">
        <v>108.9</v>
      </c>
      <c r="I2220" s="81">
        <f t="shared" ref="I2220:I2283" si="174">G2220*J2220/100</f>
        <v>1603.4098884803998</v>
      </c>
      <c r="J2220" s="82">
        <v>108.6</v>
      </c>
      <c r="K2220" s="81">
        <f t="shared" ref="K2220:K2283" si="175">I2220*L2220/100</f>
        <v>1758.9406476629986</v>
      </c>
      <c r="L2220" s="82">
        <v>109.7</v>
      </c>
    </row>
    <row r="2221" spans="1:12" ht="18" customHeight="1">
      <c r="A2221" s="73" t="s">
        <v>1774</v>
      </c>
      <c r="B2221" s="74" t="s">
        <v>1663</v>
      </c>
      <c r="C2221" s="75">
        <v>84769.3</v>
      </c>
      <c r="D2221" s="75">
        <v>100.1</v>
      </c>
      <c r="E2221" s="76">
        <v>103842.3925</v>
      </c>
      <c r="F2221" s="78">
        <v>122.5</v>
      </c>
      <c r="G2221" s="76">
        <v>112772.83825500001</v>
      </c>
      <c r="H2221" s="78">
        <v>108.6</v>
      </c>
      <c r="I2221" s="76">
        <v>124613.98627177501</v>
      </c>
      <c r="J2221" s="78">
        <v>110.5</v>
      </c>
      <c r="K2221" s="76">
        <v>135330.78909114766</v>
      </c>
      <c r="L2221" s="78">
        <v>108.6</v>
      </c>
    </row>
    <row r="2222" spans="1:12" ht="30" customHeight="1">
      <c r="A2222" s="79" t="s">
        <v>1458</v>
      </c>
      <c r="B2222" s="74" t="s">
        <v>1663</v>
      </c>
      <c r="C2222" s="80">
        <v>84769.3</v>
      </c>
      <c r="D2222" s="80">
        <v>100.1</v>
      </c>
      <c r="E2222" s="81">
        <f t="shared" si="172"/>
        <v>103842.3925</v>
      </c>
      <c r="F2222" s="82">
        <v>122.5</v>
      </c>
      <c r="G2222" s="81">
        <f t="shared" si="173"/>
        <v>112772.83825500001</v>
      </c>
      <c r="H2222" s="82">
        <v>108.6</v>
      </c>
      <c r="I2222" s="81">
        <f t="shared" si="174"/>
        <v>124613.98627177501</v>
      </c>
      <c r="J2222" s="82">
        <v>110.5</v>
      </c>
      <c r="K2222" s="81">
        <f t="shared" si="175"/>
        <v>135330.78909114766</v>
      </c>
      <c r="L2222" s="82">
        <v>108.6</v>
      </c>
    </row>
    <row r="2223" spans="1:12" ht="44.25" customHeight="1">
      <c r="A2223" s="73" t="s">
        <v>1775</v>
      </c>
      <c r="B2223" s="74" t="s">
        <v>1532</v>
      </c>
      <c r="C2223" s="75">
        <v>1501.97</v>
      </c>
      <c r="D2223" s="75">
        <v>130.5</v>
      </c>
      <c r="E2223" s="76">
        <f>SUM(E2224:E2227)</f>
        <v>1882.2201299999997</v>
      </c>
      <c r="F2223" s="78">
        <f>E2223/C2223*100</f>
        <v>125.3167593227561</v>
      </c>
      <c r="G2223" s="76">
        <f>SUM(G2224:G2227)</f>
        <v>2050.1028836099999</v>
      </c>
      <c r="H2223" s="78">
        <f>G2223/E2223*100</f>
        <v>108.91940060220269</v>
      </c>
      <c r="I2223" s="76">
        <f>SUM(I2224:I2227)</f>
        <v>2232.9634259952904</v>
      </c>
      <c r="J2223" s="78">
        <f>I2223/G2223*100</f>
        <v>108.91957880978606</v>
      </c>
      <c r="K2223" s="76">
        <f>SUM(K2224:K2227)</f>
        <v>2447.6852135519371</v>
      </c>
      <c r="L2223" s="78">
        <f>K2223/I2223*100</f>
        <v>109.61600109777613</v>
      </c>
    </row>
    <row r="2224" spans="1:12" ht="18" customHeight="1">
      <c r="A2224" s="79" t="s">
        <v>1144</v>
      </c>
      <c r="B2224" s="74" t="s">
        <v>1532</v>
      </c>
      <c r="C2224" s="80">
        <v>8.91</v>
      </c>
      <c r="D2224" s="80">
        <v>10.7</v>
      </c>
      <c r="E2224" s="81">
        <f t="shared" si="172"/>
        <v>11.199870000000001</v>
      </c>
      <c r="F2224" s="82">
        <v>125.7</v>
      </c>
      <c r="G2224" s="81">
        <f t="shared" si="173"/>
        <v>12.286257390000001</v>
      </c>
      <c r="H2224" s="82">
        <v>109.7</v>
      </c>
      <c r="I2224" s="81">
        <f t="shared" si="174"/>
        <v>13.478024356830002</v>
      </c>
      <c r="J2224" s="82">
        <v>109.7</v>
      </c>
      <c r="K2224" s="81">
        <f t="shared" si="175"/>
        <v>14.812348768156173</v>
      </c>
      <c r="L2224" s="82">
        <v>109.9</v>
      </c>
    </row>
    <row r="2225" spans="1:13" ht="18" customHeight="1">
      <c r="A2225" s="79" t="s">
        <v>1357</v>
      </c>
      <c r="B2225" s="74" t="s">
        <v>1532</v>
      </c>
      <c r="C2225" s="80">
        <v>1362.54</v>
      </c>
      <c r="D2225" s="80">
        <v>148.5</v>
      </c>
      <c r="E2225" s="81">
        <f t="shared" si="172"/>
        <v>1707.26262</v>
      </c>
      <c r="F2225" s="82">
        <v>125.3</v>
      </c>
      <c r="G2225" s="81">
        <f t="shared" si="173"/>
        <v>1859.2089931800001</v>
      </c>
      <c r="H2225" s="82">
        <v>108.9</v>
      </c>
      <c r="I2225" s="81">
        <f t="shared" si="174"/>
        <v>2024.6785935730202</v>
      </c>
      <c r="J2225" s="82">
        <v>108.9</v>
      </c>
      <c r="K2225" s="81">
        <f t="shared" si="175"/>
        <v>2221.0724171496031</v>
      </c>
      <c r="L2225" s="82">
        <v>109.7</v>
      </c>
    </row>
    <row r="2226" spans="1:13" ht="29.25" customHeight="1">
      <c r="A2226" s="79" t="s">
        <v>1311</v>
      </c>
      <c r="B2226" s="74" t="s">
        <v>1532</v>
      </c>
      <c r="C2226" s="80">
        <v>54.02</v>
      </c>
      <c r="D2226" s="80">
        <v>86</v>
      </c>
      <c r="E2226" s="81">
        <f t="shared" si="172"/>
        <v>67.903140000000008</v>
      </c>
      <c r="F2226" s="82">
        <v>125.7</v>
      </c>
      <c r="G2226" s="81">
        <f t="shared" si="173"/>
        <v>73.742810040000009</v>
      </c>
      <c r="H2226" s="82">
        <v>108.6</v>
      </c>
      <c r="I2226" s="81">
        <f t="shared" si="174"/>
        <v>80.084691703440001</v>
      </c>
      <c r="J2226" s="82">
        <v>108.6</v>
      </c>
      <c r="K2226" s="81">
        <f t="shared" si="175"/>
        <v>87.212229265046176</v>
      </c>
      <c r="L2226" s="82">
        <v>108.9</v>
      </c>
    </row>
    <row r="2227" spans="1:13" ht="30" customHeight="1">
      <c r="A2227" s="79" t="s">
        <v>1256</v>
      </c>
      <c r="B2227" s="74" t="s">
        <v>1532</v>
      </c>
      <c r="C2227" s="80">
        <v>76.5</v>
      </c>
      <c r="D2227" s="80">
        <v>87.2</v>
      </c>
      <c r="E2227" s="81">
        <f t="shared" si="172"/>
        <v>95.854499999999987</v>
      </c>
      <c r="F2227" s="82">
        <v>125.3</v>
      </c>
      <c r="G2227" s="81">
        <f t="shared" si="173"/>
        <v>104.864823</v>
      </c>
      <c r="H2227" s="82">
        <v>109.4</v>
      </c>
      <c r="I2227" s="81">
        <f t="shared" si="174"/>
        <v>114.72211636200001</v>
      </c>
      <c r="J2227" s="82">
        <v>109.4</v>
      </c>
      <c r="K2227" s="81">
        <f t="shared" si="175"/>
        <v>124.58821836913201</v>
      </c>
      <c r="L2227" s="82">
        <v>108.6</v>
      </c>
    </row>
    <row r="2228" spans="1:13" ht="30" customHeight="1">
      <c r="A2228" s="73" t="s">
        <v>1776</v>
      </c>
      <c r="B2228" s="74" t="s">
        <v>1532</v>
      </c>
      <c r="C2228" s="75">
        <v>10580.26</v>
      </c>
      <c r="D2228" s="75">
        <v>125.8</v>
      </c>
      <c r="E2228" s="76">
        <v>13183.00396</v>
      </c>
      <c r="F2228" s="78">
        <v>124.6</v>
      </c>
      <c r="G2228" s="76">
        <v>14316.742300559999</v>
      </c>
      <c r="H2228" s="78">
        <v>108.6</v>
      </c>
      <c r="I2228" s="76">
        <v>15820.000242118798</v>
      </c>
      <c r="J2228" s="78">
        <v>110.5</v>
      </c>
      <c r="K2228" s="76">
        <v>17227.98026366737</v>
      </c>
      <c r="L2228" s="78">
        <v>108.9</v>
      </c>
    </row>
    <row r="2229" spans="1:13" ht="30" customHeight="1">
      <c r="A2229" s="79" t="s">
        <v>1363</v>
      </c>
      <c r="B2229" s="74" t="s">
        <v>1532</v>
      </c>
      <c r="C2229" s="80">
        <v>10580.26</v>
      </c>
      <c r="D2229" s="80">
        <v>125.8</v>
      </c>
      <c r="E2229" s="81">
        <f t="shared" si="172"/>
        <v>13183.00396</v>
      </c>
      <c r="F2229" s="82">
        <v>124.6</v>
      </c>
      <c r="G2229" s="81">
        <f t="shared" si="173"/>
        <v>14316.742300559999</v>
      </c>
      <c r="H2229" s="82">
        <v>108.6</v>
      </c>
      <c r="I2229" s="81">
        <f t="shared" si="174"/>
        <v>15820.000242118798</v>
      </c>
      <c r="J2229" s="82">
        <v>110.5</v>
      </c>
      <c r="K2229" s="81">
        <f t="shared" si="175"/>
        <v>17227.98026366737</v>
      </c>
      <c r="L2229" s="82">
        <v>108.9</v>
      </c>
    </row>
    <row r="2230" spans="1:13" ht="18" customHeight="1">
      <c r="A2230" s="73" t="s">
        <v>1777</v>
      </c>
      <c r="B2230" s="74" t="s">
        <v>1532</v>
      </c>
      <c r="C2230" s="75">
        <v>6899.97</v>
      </c>
      <c r="D2230" s="75">
        <v>163</v>
      </c>
      <c r="E2230" s="76">
        <f>SUM(E2231:E2233)</f>
        <v>8483.3116799999989</v>
      </c>
      <c r="F2230" s="78">
        <f>E2230/C2230*100</f>
        <v>122.94708063948102</v>
      </c>
      <c r="G2230" s="76">
        <f>SUM(G2231:G2233)</f>
        <v>9334.0254738999993</v>
      </c>
      <c r="H2230" s="78">
        <f>G2230/E2230*100</f>
        <v>110.02808603514613</v>
      </c>
      <c r="I2230" s="76">
        <f>SUM(I2231:I2233)</f>
        <v>10299.270482568299</v>
      </c>
      <c r="J2230" s="78">
        <f>I2230/G2230*100</f>
        <v>110.34114392945828</v>
      </c>
      <c r="K2230" s="76">
        <f>SUM(K2231:K2233)</f>
        <v>11278.997627000319</v>
      </c>
      <c r="L2230" s="78">
        <f>K2230/I2230*100</f>
        <v>109.51258777104869</v>
      </c>
    </row>
    <row r="2231" spans="1:13" ht="30" customHeight="1">
      <c r="A2231" s="79" t="s">
        <v>1014</v>
      </c>
      <c r="B2231" s="74" t="s">
        <v>1532</v>
      </c>
      <c r="C2231" s="80">
        <v>5929.54</v>
      </c>
      <c r="D2231" s="80">
        <v>172</v>
      </c>
      <c r="E2231" s="81">
        <f t="shared" si="172"/>
        <v>7263.6864999999998</v>
      </c>
      <c r="F2231" s="82">
        <v>122.5</v>
      </c>
      <c r="G2231" s="81">
        <f t="shared" si="173"/>
        <v>7990.0551500000001</v>
      </c>
      <c r="H2231" s="82">
        <v>110</v>
      </c>
      <c r="I2231" s="81">
        <f t="shared" si="174"/>
        <v>8829.0109407500004</v>
      </c>
      <c r="J2231" s="82">
        <v>110.5</v>
      </c>
      <c r="K2231" s="81">
        <f t="shared" si="175"/>
        <v>9658.9379691805007</v>
      </c>
      <c r="L2231" s="82">
        <v>109.4</v>
      </c>
    </row>
    <row r="2232" spans="1:13" ht="29.25" customHeight="1">
      <c r="A2232" s="79" t="s">
        <v>1349</v>
      </c>
      <c r="B2232" s="74" t="s">
        <v>1532</v>
      </c>
      <c r="C2232" s="80">
        <v>598.88</v>
      </c>
      <c r="D2232" s="80">
        <v>215.8</v>
      </c>
      <c r="E2232" s="81">
        <f t="shared" si="172"/>
        <v>755.18768</v>
      </c>
      <c r="F2232" s="82">
        <v>126.1</v>
      </c>
      <c r="G2232" s="81">
        <f t="shared" si="173"/>
        <v>834.4823864</v>
      </c>
      <c r="H2232" s="82">
        <v>110.5</v>
      </c>
      <c r="I2232" s="81">
        <f t="shared" si="174"/>
        <v>915.42717788080006</v>
      </c>
      <c r="J2232" s="82">
        <v>109.7</v>
      </c>
      <c r="K2232" s="81">
        <f t="shared" si="175"/>
        <v>1006.9698956688801</v>
      </c>
      <c r="L2232" s="82">
        <v>110</v>
      </c>
    </row>
    <row r="2233" spans="1:13" ht="18" customHeight="1">
      <c r="A2233" s="79" t="s">
        <v>1355</v>
      </c>
      <c r="B2233" s="74" t="s">
        <v>1532</v>
      </c>
      <c r="C2233" s="80">
        <v>371.55</v>
      </c>
      <c r="D2233" s="80">
        <v>73.099999999999994</v>
      </c>
      <c r="E2233" s="81">
        <f t="shared" si="172"/>
        <v>464.4375</v>
      </c>
      <c r="F2233" s="82">
        <v>125</v>
      </c>
      <c r="G2233" s="81">
        <f t="shared" si="173"/>
        <v>509.48793750000004</v>
      </c>
      <c r="H2233" s="82">
        <v>109.7</v>
      </c>
      <c r="I2233" s="81">
        <f t="shared" si="174"/>
        <v>554.83236393750008</v>
      </c>
      <c r="J2233" s="82">
        <v>108.9</v>
      </c>
      <c r="K2233" s="81">
        <f t="shared" si="175"/>
        <v>613.08976215093764</v>
      </c>
      <c r="L2233" s="82">
        <v>110.5</v>
      </c>
    </row>
    <row r="2234" spans="1:13" ht="39" customHeight="1">
      <c r="A2234" s="73" t="s">
        <v>1778</v>
      </c>
      <c r="B2234" s="74" t="s">
        <v>1779</v>
      </c>
      <c r="C2234" s="75">
        <v>27145.57</v>
      </c>
      <c r="D2234" s="75">
        <v>119.5</v>
      </c>
      <c r="E2234" s="76">
        <f>SUM(E2235:E2237)</f>
        <v>34198.741249999999</v>
      </c>
      <c r="F2234" s="78">
        <f>E2234/C2234*100</f>
        <v>125.9827708535868</v>
      </c>
      <c r="G2234" s="76">
        <f>SUM(G2235:G2237)</f>
        <v>37401.848621500001</v>
      </c>
      <c r="H2234" s="78">
        <f>G2234/E2234*100</f>
        <v>109.36615575434374</v>
      </c>
      <c r="I2234" s="76">
        <f>SUM(I2235:I2237)</f>
        <v>41027.068945011502</v>
      </c>
      <c r="J2234" s="78">
        <f>I2234/G2234*100</f>
        <v>109.69262337858774</v>
      </c>
      <c r="K2234" s="76">
        <f>SUM(K2235:K2237)</f>
        <v>44874.4200643437</v>
      </c>
      <c r="L2234" s="78">
        <f>K2234/I2234*100</f>
        <v>109.37759196127024</v>
      </c>
    </row>
    <row r="2235" spans="1:13" ht="39" customHeight="1">
      <c r="A2235" s="79" t="s">
        <v>1306</v>
      </c>
      <c r="B2235" s="74" t="s">
        <v>1779</v>
      </c>
      <c r="C2235" s="80">
        <v>1039</v>
      </c>
      <c r="D2235" s="80">
        <v>223.4</v>
      </c>
      <c r="E2235" s="81">
        <f t="shared" si="172"/>
        <v>1283.165</v>
      </c>
      <c r="F2235" s="82">
        <v>123.5</v>
      </c>
      <c r="G2235" s="81">
        <f t="shared" si="173"/>
        <v>1393.5171899999998</v>
      </c>
      <c r="H2235" s="82">
        <v>108.6</v>
      </c>
      <c r="I2235" s="81">
        <f t="shared" si="174"/>
        <v>1524.5078058599997</v>
      </c>
      <c r="J2235" s="82">
        <v>109.4</v>
      </c>
      <c r="K2235" s="81">
        <f t="shared" si="175"/>
        <v>1660.1890005815399</v>
      </c>
      <c r="L2235" s="82">
        <v>108.9</v>
      </c>
    </row>
    <row r="2236" spans="1:13" ht="39" customHeight="1">
      <c r="A2236" s="79" t="s">
        <v>1014</v>
      </c>
      <c r="B2236" s="74" t="s">
        <v>1779</v>
      </c>
      <c r="C2236" s="80">
        <v>133.57</v>
      </c>
      <c r="D2236" s="80">
        <v>64.2</v>
      </c>
      <c r="E2236" s="81">
        <f t="shared" si="172"/>
        <v>163.62324999999998</v>
      </c>
      <c r="F2236" s="82">
        <v>122.5</v>
      </c>
      <c r="G2236" s="81">
        <f t="shared" si="173"/>
        <v>177.69484949999998</v>
      </c>
      <c r="H2236" s="82">
        <v>108.6</v>
      </c>
      <c r="I2236" s="81">
        <f t="shared" si="174"/>
        <v>196.35280869749997</v>
      </c>
      <c r="J2236" s="82">
        <v>110.5</v>
      </c>
      <c r="K2236" s="81">
        <f t="shared" si="175"/>
        <v>213.23915024548495</v>
      </c>
      <c r="L2236" s="82">
        <v>108.6</v>
      </c>
    </row>
    <row r="2237" spans="1:13" ht="39" customHeight="1">
      <c r="A2237" s="79" t="s">
        <v>1368</v>
      </c>
      <c r="B2237" s="74" t="s">
        <v>1779</v>
      </c>
      <c r="C2237" s="80">
        <v>25973</v>
      </c>
      <c r="D2237" s="80">
        <v>117.8</v>
      </c>
      <c r="E2237" s="81">
        <f t="shared" si="172"/>
        <v>32751.952999999998</v>
      </c>
      <c r="F2237" s="82">
        <v>126.1</v>
      </c>
      <c r="G2237" s="81">
        <f t="shared" si="173"/>
        <v>35830.636581999999</v>
      </c>
      <c r="H2237" s="82">
        <v>109.4</v>
      </c>
      <c r="I2237" s="81">
        <f t="shared" si="174"/>
        <v>39306.208330453999</v>
      </c>
      <c r="J2237" s="82">
        <v>109.7</v>
      </c>
      <c r="K2237" s="81">
        <f t="shared" si="175"/>
        <v>43000.991913516678</v>
      </c>
      <c r="L2237" s="82">
        <v>109.4</v>
      </c>
    </row>
    <row r="2238" spans="1:13" ht="18" customHeight="1">
      <c r="A2238" s="73" t="s">
        <v>1780</v>
      </c>
      <c r="B2238" s="74" t="s">
        <v>1532</v>
      </c>
      <c r="C2238" s="75">
        <v>749.97</v>
      </c>
      <c r="D2238" s="75">
        <v>0</v>
      </c>
      <c r="E2238" s="76">
        <f>SUM(E2239:E2240)</f>
        <v>928.97301000000016</v>
      </c>
      <c r="F2238" s="78">
        <f>E2238/C2238*100</f>
        <v>123.86802272090884</v>
      </c>
      <c r="G2238" s="76">
        <f>SUM(G2239:G2240)</f>
        <v>1024.7302360500003</v>
      </c>
      <c r="H2238" s="78">
        <f>G2238/E2238*100</f>
        <v>110.30785878806104</v>
      </c>
      <c r="I2238" s="76">
        <f>SUM(I2239:I2240)</f>
        <v>1130.3688316552502</v>
      </c>
      <c r="J2238" s="78">
        <f>I2238/G2238*100</f>
        <v>110.30891759498111</v>
      </c>
      <c r="K2238" s="76">
        <f>SUM(K2239:K2240)</f>
        <v>1230.2092048517516</v>
      </c>
      <c r="L2238" s="78">
        <f>K2238/I2238*100</f>
        <v>108.83254831525215</v>
      </c>
      <c r="M2238" s="83"/>
    </row>
    <row r="2239" spans="1:13" ht="30" customHeight="1">
      <c r="A2239" s="79" t="s">
        <v>1014</v>
      </c>
      <c r="B2239" s="74" t="s">
        <v>1532</v>
      </c>
      <c r="C2239" s="80">
        <v>572.47</v>
      </c>
      <c r="D2239" s="80">
        <v>0</v>
      </c>
      <c r="E2239" s="81">
        <f t="shared" si="172"/>
        <v>705.85551000000009</v>
      </c>
      <c r="F2239" s="82">
        <v>123.3</v>
      </c>
      <c r="G2239" s="81">
        <f t="shared" si="173"/>
        <v>779.97033855000018</v>
      </c>
      <c r="H2239" s="82">
        <v>110.5</v>
      </c>
      <c r="I2239" s="81">
        <f t="shared" si="174"/>
        <v>861.86722409775018</v>
      </c>
      <c r="J2239" s="82">
        <v>110.5</v>
      </c>
      <c r="K2239" s="81">
        <f t="shared" si="175"/>
        <v>935.12593814605896</v>
      </c>
      <c r="L2239" s="82">
        <v>108.5</v>
      </c>
    </row>
    <row r="2240" spans="1:13" ht="18" customHeight="1">
      <c r="A2240" s="79" t="s">
        <v>1306</v>
      </c>
      <c r="B2240" s="74" t="s">
        <v>1532</v>
      </c>
      <c r="C2240" s="80">
        <v>177.5</v>
      </c>
      <c r="D2240" s="80">
        <v>0</v>
      </c>
      <c r="E2240" s="81">
        <f t="shared" si="172"/>
        <v>223.11750000000001</v>
      </c>
      <c r="F2240" s="82">
        <v>125.7</v>
      </c>
      <c r="G2240" s="81">
        <f t="shared" si="173"/>
        <v>244.75989749999999</v>
      </c>
      <c r="H2240" s="82">
        <v>109.7</v>
      </c>
      <c r="I2240" s="81">
        <f t="shared" si="174"/>
        <v>268.50160755749999</v>
      </c>
      <c r="J2240" s="82">
        <v>109.7</v>
      </c>
      <c r="K2240" s="81">
        <f t="shared" si="175"/>
        <v>295.08326670569249</v>
      </c>
      <c r="L2240" s="82">
        <v>109.9</v>
      </c>
    </row>
    <row r="2241" spans="1:12" ht="47.25" customHeight="1">
      <c r="A2241" s="73" t="s">
        <v>1781</v>
      </c>
      <c r="B2241" s="74" t="s">
        <v>1695</v>
      </c>
      <c r="C2241" s="75">
        <v>124853.94999999998</v>
      </c>
      <c r="D2241" s="75">
        <v>193.1</v>
      </c>
      <c r="E2241" s="76">
        <f>SUM(E2242:E2287)</f>
        <v>155850.01811999999</v>
      </c>
      <c r="F2241" s="78">
        <f>E2241/C2241*100</f>
        <v>124.82586103202983</v>
      </c>
      <c r="G2241" s="76">
        <f>SUM(G2242:G2287)</f>
        <v>171021.94587967999</v>
      </c>
      <c r="H2241" s="78">
        <f>G2241/E2241*100</f>
        <v>109.73495411979872</v>
      </c>
      <c r="I2241" s="76">
        <f>SUM(I2242:I2287)</f>
        <v>187838.23742889357</v>
      </c>
      <c r="J2241" s="78">
        <f>I2241/G2241*100</f>
        <v>109.83282669526193</v>
      </c>
      <c r="K2241" s="76">
        <f>SUM(K2242:K2287)</f>
        <v>205151.23595691728</v>
      </c>
      <c r="L2241" s="78">
        <f>K2241/I2241*100</f>
        <v>109.21697241467014</v>
      </c>
    </row>
    <row r="2242" spans="1:12" ht="47.25" customHeight="1">
      <c r="A2242" s="79" t="s">
        <v>876</v>
      </c>
      <c r="B2242" s="74" t="s">
        <v>1695</v>
      </c>
      <c r="C2242" s="80">
        <v>880</v>
      </c>
      <c r="D2242" s="80">
        <v>0</v>
      </c>
      <c r="E2242" s="81">
        <f t="shared" si="172"/>
        <v>1102.6400000000001</v>
      </c>
      <c r="F2242" s="82">
        <v>125.3</v>
      </c>
      <c r="G2242" s="81">
        <f t="shared" si="173"/>
        <v>1206.2881600000003</v>
      </c>
      <c r="H2242" s="82">
        <v>109.4</v>
      </c>
      <c r="I2242" s="81">
        <f t="shared" si="174"/>
        <v>1319.6792470400003</v>
      </c>
      <c r="J2242" s="82">
        <v>109.4</v>
      </c>
      <c r="K2242" s="81">
        <f t="shared" si="175"/>
        <v>1433.1716622854403</v>
      </c>
      <c r="L2242" s="82">
        <v>108.6</v>
      </c>
    </row>
    <row r="2243" spans="1:12" ht="47.25" customHeight="1">
      <c r="A2243" s="79" t="s">
        <v>927</v>
      </c>
      <c r="B2243" s="74" t="s">
        <v>1695</v>
      </c>
      <c r="C2243" s="80">
        <v>474.4</v>
      </c>
      <c r="D2243" s="80">
        <v>99.8</v>
      </c>
      <c r="E2243" s="81">
        <f t="shared" si="172"/>
        <v>591.10239999999999</v>
      </c>
      <c r="F2243" s="82">
        <v>124.6</v>
      </c>
      <c r="G2243" s="81">
        <f t="shared" si="173"/>
        <v>641.93720639999992</v>
      </c>
      <c r="H2243" s="82">
        <v>108.6</v>
      </c>
      <c r="I2243" s="81">
        <f t="shared" si="174"/>
        <v>709.340613072</v>
      </c>
      <c r="J2243" s="82">
        <v>110.5</v>
      </c>
      <c r="K2243" s="81">
        <f t="shared" si="175"/>
        <v>772.47192763540806</v>
      </c>
      <c r="L2243" s="82">
        <v>108.9</v>
      </c>
    </row>
    <row r="2244" spans="1:12" ht="47.25" customHeight="1">
      <c r="A2244" s="79" t="s">
        <v>907</v>
      </c>
      <c r="B2244" s="74" t="s">
        <v>1695</v>
      </c>
      <c r="C2244" s="80">
        <v>695.4</v>
      </c>
      <c r="D2244" s="80">
        <v>0</v>
      </c>
      <c r="E2244" s="81">
        <f t="shared" si="172"/>
        <v>876.8993999999999</v>
      </c>
      <c r="F2244" s="82">
        <v>126.1</v>
      </c>
      <c r="G2244" s="81">
        <f t="shared" si="173"/>
        <v>968.97383699999989</v>
      </c>
      <c r="H2244" s="82">
        <v>110.5</v>
      </c>
      <c r="I2244" s="81">
        <f t="shared" si="174"/>
        <v>1062.9642991889998</v>
      </c>
      <c r="J2244" s="82">
        <v>109.7</v>
      </c>
      <c r="K2244" s="81">
        <f t="shared" si="175"/>
        <v>1169.2607291078998</v>
      </c>
      <c r="L2244" s="82">
        <v>110</v>
      </c>
    </row>
    <row r="2245" spans="1:12" ht="47.25" customHeight="1">
      <c r="A2245" s="79" t="s">
        <v>1033</v>
      </c>
      <c r="B2245" s="74" t="s">
        <v>1695</v>
      </c>
      <c r="C2245" s="80">
        <v>612.79999999999995</v>
      </c>
      <c r="D2245" s="80">
        <v>11.9</v>
      </c>
      <c r="E2245" s="81">
        <f t="shared" si="172"/>
        <v>766</v>
      </c>
      <c r="F2245" s="82">
        <v>125</v>
      </c>
      <c r="G2245" s="81">
        <f t="shared" si="173"/>
        <v>840.30200000000002</v>
      </c>
      <c r="H2245" s="82">
        <v>109.7</v>
      </c>
      <c r="I2245" s="81">
        <f t="shared" si="174"/>
        <v>915.08887800000014</v>
      </c>
      <c r="J2245" s="82">
        <v>108.9</v>
      </c>
      <c r="K2245" s="81">
        <f t="shared" si="175"/>
        <v>1011.1732101900001</v>
      </c>
      <c r="L2245" s="82">
        <v>110.5</v>
      </c>
    </row>
    <row r="2246" spans="1:12" ht="47.25" customHeight="1">
      <c r="A2246" s="79" t="s">
        <v>893</v>
      </c>
      <c r="B2246" s="74" t="s">
        <v>1695</v>
      </c>
      <c r="C2246" s="80">
        <v>1207.0999999999999</v>
      </c>
      <c r="D2246" s="80">
        <v>236.6</v>
      </c>
      <c r="E2246" s="81">
        <f t="shared" si="172"/>
        <v>1504.0465999999997</v>
      </c>
      <c r="F2246" s="82">
        <v>124.6</v>
      </c>
      <c r="G2246" s="81">
        <f t="shared" si="173"/>
        <v>1637.9067473999996</v>
      </c>
      <c r="H2246" s="82">
        <v>108.9</v>
      </c>
      <c r="I2246" s="81">
        <f t="shared" si="174"/>
        <v>1778.7667276763996</v>
      </c>
      <c r="J2246" s="82">
        <v>108.6</v>
      </c>
      <c r="K2246" s="81">
        <f t="shared" si="175"/>
        <v>1951.3071002610104</v>
      </c>
      <c r="L2246" s="82">
        <v>109.7</v>
      </c>
    </row>
    <row r="2247" spans="1:12" ht="47.25" customHeight="1">
      <c r="A2247" s="79" t="s">
        <v>281</v>
      </c>
      <c r="B2247" s="74" t="s">
        <v>1695</v>
      </c>
      <c r="C2247" s="80">
        <v>623</v>
      </c>
      <c r="D2247" s="80">
        <v>151.6</v>
      </c>
      <c r="E2247" s="81">
        <f t="shared" si="172"/>
        <v>769.40499999999997</v>
      </c>
      <c r="F2247" s="82">
        <v>123.5</v>
      </c>
      <c r="G2247" s="81">
        <f t="shared" si="173"/>
        <v>835.57382999999982</v>
      </c>
      <c r="H2247" s="82">
        <v>108.6</v>
      </c>
      <c r="I2247" s="81">
        <f t="shared" si="174"/>
        <v>914.11777001999985</v>
      </c>
      <c r="J2247" s="82">
        <v>109.4</v>
      </c>
      <c r="K2247" s="81">
        <f t="shared" si="175"/>
        <v>995.47425155177984</v>
      </c>
      <c r="L2247" s="82">
        <v>108.9</v>
      </c>
    </row>
    <row r="2248" spans="1:12" ht="47.25" customHeight="1">
      <c r="A2248" s="79" t="s">
        <v>1338</v>
      </c>
      <c r="B2248" s="74" t="s">
        <v>1695</v>
      </c>
      <c r="C2248" s="80">
        <v>350</v>
      </c>
      <c r="D2248" s="80">
        <v>0</v>
      </c>
      <c r="E2248" s="81">
        <f t="shared" si="172"/>
        <v>428.75</v>
      </c>
      <c r="F2248" s="82">
        <v>122.5</v>
      </c>
      <c r="G2248" s="81">
        <f t="shared" si="173"/>
        <v>465.6225</v>
      </c>
      <c r="H2248" s="82">
        <v>108.6</v>
      </c>
      <c r="I2248" s="81">
        <f t="shared" si="174"/>
        <v>514.51286249999998</v>
      </c>
      <c r="J2248" s="82">
        <v>110.5</v>
      </c>
      <c r="K2248" s="81">
        <f t="shared" si="175"/>
        <v>558.76096867499996</v>
      </c>
      <c r="L2248" s="82">
        <v>108.6</v>
      </c>
    </row>
    <row r="2249" spans="1:12" ht="47.25" customHeight="1">
      <c r="A2249" s="79" t="s">
        <v>997</v>
      </c>
      <c r="B2249" s="74" t="s">
        <v>1695</v>
      </c>
      <c r="C2249" s="80">
        <v>647.1</v>
      </c>
      <c r="D2249" s="80">
        <v>130.69999999999999</v>
      </c>
      <c r="E2249" s="81">
        <f t="shared" si="172"/>
        <v>815.99310000000003</v>
      </c>
      <c r="F2249" s="82">
        <v>126.1</v>
      </c>
      <c r="G2249" s="81">
        <f t="shared" si="173"/>
        <v>892.69645140000011</v>
      </c>
      <c r="H2249" s="82">
        <v>109.4</v>
      </c>
      <c r="I2249" s="81">
        <f t="shared" si="174"/>
        <v>979.2880071858001</v>
      </c>
      <c r="J2249" s="82">
        <v>109.7</v>
      </c>
      <c r="K2249" s="81">
        <f t="shared" si="175"/>
        <v>1071.3410798612654</v>
      </c>
      <c r="L2249" s="82">
        <v>109.4</v>
      </c>
    </row>
    <row r="2250" spans="1:12" ht="47.25" customHeight="1">
      <c r="A2250" s="79" t="s">
        <v>884</v>
      </c>
      <c r="B2250" s="74" t="s">
        <v>1695</v>
      </c>
      <c r="C2250" s="80">
        <v>63.1</v>
      </c>
      <c r="D2250" s="80">
        <v>46.4</v>
      </c>
      <c r="E2250" s="81">
        <f t="shared" si="172"/>
        <v>78.5595</v>
      </c>
      <c r="F2250" s="82">
        <v>124.5</v>
      </c>
      <c r="G2250" s="81">
        <f t="shared" si="173"/>
        <v>86.415450000000007</v>
      </c>
      <c r="H2250" s="82">
        <v>110</v>
      </c>
      <c r="I2250" s="81">
        <f t="shared" si="174"/>
        <v>95.056995000000001</v>
      </c>
      <c r="J2250" s="82">
        <v>110</v>
      </c>
      <c r="K2250" s="81">
        <f t="shared" si="175"/>
        <v>103.04178258</v>
      </c>
      <c r="L2250" s="82">
        <v>108.4</v>
      </c>
    </row>
    <row r="2251" spans="1:12" ht="47.25" customHeight="1">
      <c r="A2251" s="79" t="s">
        <v>1004</v>
      </c>
      <c r="B2251" s="74" t="s">
        <v>1695</v>
      </c>
      <c r="C2251" s="80">
        <v>559.1</v>
      </c>
      <c r="D2251" s="80">
        <v>752.5</v>
      </c>
      <c r="E2251" s="81">
        <f t="shared" si="172"/>
        <v>689.37030000000004</v>
      </c>
      <c r="F2251" s="82">
        <v>123.3</v>
      </c>
      <c r="G2251" s="81">
        <f t="shared" si="173"/>
        <v>761.75418149999996</v>
      </c>
      <c r="H2251" s="82">
        <v>110.5</v>
      </c>
      <c r="I2251" s="81">
        <f t="shared" si="174"/>
        <v>841.73837055750005</v>
      </c>
      <c r="J2251" s="82">
        <v>110.5</v>
      </c>
      <c r="K2251" s="81">
        <f t="shared" si="175"/>
        <v>913.28613205488762</v>
      </c>
      <c r="L2251" s="82">
        <v>108.5</v>
      </c>
    </row>
    <row r="2252" spans="1:12" ht="47.25" customHeight="1">
      <c r="A2252" s="79" t="s">
        <v>886</v>
      </c>
      <c r="B2252" s="74" t="s">
        <v>1695</v>
      </c>
      <c r="C2252" s="80">
        <v>826.3</v>
      </c>
      <c r="D2252" s="80">
        <v>115.5</v>
      </c>
      <c r="E2252" s="81">
        <f t="shared" si="172"/>
        <v>1038.6591000000001</v>
      </c>
      <c r="F2252" s="82">
        <v>125.7</v>
      </c>
      <c r="G2252" s="81">
        <f t="shared" si="173"/>
        <v>1139.4090327000001</v>
      </c>
      <c r="H2252" s="82">
        <v>109.7</v>
      </c>
      <c r="I2252" s="81">
        <f t="shared" si="174"/>
        <v>1249.9317088719001</v>
      </c>
      <c r="J2252" s="82">
        <v>109.7</v>
      </c>
      <c r="K2252" s="81">
        <f t="shared" si="175"/>
        <v>1373.6749480502183</v>
      </c>
      <c r="L2252" s="82">
        <v>109.9</v>
      </c>
    </row>
    <row r="2253" spans="1:12" ht="47.25" customHeight="1">
      <c r="A2253" s="79" t="s">
        <v>1032</v>
      </c>
      <c r="B2253" s="74" t="s">
        <v>1695</v>
      </c>
      <c r="C2253" s="80">
        <v>0</v>
      </c>
      <c r="D2253" s="80">
        <v>0</v>
      </c>
      <c r="E2253" s="81">
        <f t="shared" si="172"/>
        <v>0</v>
      </c>
      <c r="F2253" s="82">
        <v>125.3</v>
      </c>
      <c r="G2253" s="81">
        <f t="shared" si="173"/>
        <v>0</v>
      </c>
      <c r="H2253" s="82">
        <v>108.9</v>
      </c>
      <c r="I2253" s="81">
        <f t="shared" si="174"/>
        <v>0</v>
      </c>
      <c r="J2253" s="82">
        <v>108.9</v>
      </c>
      <c r="K2253" s="81">
        <f t="shared" si="175"/>
        <v>0</v>
      </c>
      <c r="L2253" s="82">
        <v>109.7</v>
      </c>
    </row>
    <row r="2254" spans="1:12" ht="47.25" customHeight="1">
      <c r="A2254" s="79" t="s">
        <v>930</v>
      </c>
      <c r="B2254" s="74" t="s">
        <v>1695</v>
      </c>
      <c r="C2254" s="80">
        <v>924.1</v>
      </c>
      <c r="D2254" s="80">
        <v>0</v>
      </c>
      <c r="E2254" s="81">
        <f t="shared" si="172"/>
        <v>1161.5937000000001</v>
      </c>
      <c r="F2254" s="82">
        <v>125.7</v>
      </c>
      <c r="G2254" s="81">
        <f t="shared" si="173"/>
        <v>1261.4907582000001</v>
      </c>
      <c r="H2254" s="82">
        <v>108.6</v>
      </c>
      <c r="I2254" s="81">
        <f t="shared" si="174"/>
        <v>1369.9789634052001</v>
      </c>
      <c r="J2254" s="82">
        <v>108.6</v>
      </c>
      <c r="K2254" s="81">
        <f t="shared" si="175"/>
        <v>1491.9070911482631</v>
      </c>
      <c r="L2254" s="82">
        <v>108.9</v>
      </c>
    </row>
    <row r="2255" spans="1:12" ht="47.25" customHeight="1">
      <c r="A2255" s="79" t="s">
        <v>1002</v>
      </c>
      <c r="B2255" s="74" t="s">
        <v>1695</v>
      </c>
      <c r="C2255" s="80">
        <v>167.36</v>
      </c>
      <c r="D2255" s="80">
        <v>70.2</v>
      </c>
      <c r="E2255" s="81">
        <f t="shared" si="172"/>
        <v>209.70208000000002</v>
      </c>
      <c r="F2255" s="82">
        <v>125.3</v>
      </c>
      <c r="G2255" s="81">
        <f t="shared" si="173"/>
        <v>229.41407552000004</v>
      </c>
      <c r="H2255" s="82">
        <v>109.4</v>
      </c>
      <c r="I2255" s="81">
        <f t="shared" si="174"/>
        <v>250.97899861888007</v>
      </c>
      <c r="J2255" s="82">
        <v>109.4</v>
      </c>
      <c r="K2255" s="81">
        <f t="shared" si="175"/>
        <v>272.5631925001037</v>
      </c>
      <c r="L2255" s="82">
        <v>108.6</v>
      </c>
    </row>
    <row r="2256" spans="1:12" ht="47.25" customHeight="1">
      <c r="A2256" s="79" t="s">
        <v>789</v>
      </c>
      <c r="B2256" s="74" t="s">
        <v>1695</v>
      </c>
      <c r="C2256" s="80">
        <v>2123</v>
      </c>
      <c r="D2256" s="80">
        <v>107.8</v>
      </c>
      <c r="E2256" s="81">
        <f t="shared" si="172"/>
        <v>2653.75</v>
      </c>
      <c r="F2256" s="82">
        <v>125</v>
      </c>
      <c r="G2256" s="81">
        <f t="shared" si="173"/>
        <v>2919.125</v>
      </c>
      <c r="H2256" s="82">
        <v>110</v>
      </c>
      <c r="I2256" s="81">
        <f t="shared" si="174"/>
        <v>3211.0374999999999</v>
      </c>
      <c r="J2256" s="82">
        <v>110</v>
      </c>
      <c r="K2256" s="81">
        <f t="shared" si="175"/>
        <v>3512.8750249999998</v>
      </c>
      <c r="L2256" s="82">
        <v>109.4</v>
      </c>
    </row>
    <row r="2257" spans="1:12" ht="47.25" customHeight="1">
      <c r="A2257" s="79" t="s">
        <v>1028</v>
      </c>
      <c r="B2257" s="74" t="s">
        <v>1695</v>
      </c>
      <c r="C2257" s="80">
        <v>322.5</v>
      </c>
      <c r="D2257" s="80">
        <v>90.9</v>
      </c>
      <c r="E2257" s="81">
        <f t="shared" si="172"/>
        <v>401.83499999999998</v>
      </c>
      <c r="F2257" s="82">
        <v>124.6</v>
      </c>
      <c r="G2257" s="81">
        <f t="shared" si="173"/>
        <v>436.39280999999994</v>
      </c>
      <c r="H2257" s="82">
        <v>108.6</v>
      </c>
      <c r="I2257" s="81">
        <f t="shared" si="174"/>
        <v>482.21405504999996</v>
      </c>
      <c r="J2257" s="82">
        <v>110.5</v>
      </c>
      <c r="K2257" s="81">
        <f t="shared" si="175"/>
        <v>525.13110594944999</v>
      </c>
      <c r="L2257" s="82">
        <v>108.9</v>
      </c>
    </row>
    <row r="2258" spans="1:12" ht="47.25" customHeight="1">
      <c r="A2258" s="79" t="s">
        <v>1342</v>
      </c>
      <c r="B2258" s="74" t="s">
        <v>1695</v>
      </c>
      <c r="C2258" s="80">
        <v>893.4</v>
      </c>
      <c r="D2258" s="80">
        <v>135.30000000000001</v>
      </c>
      <c r="E2258" s="81">
        <f t="shared" si="172"/>
        <v>1103.3489999999999</v>
      </c>
      <c r="F2258" s="82">
        <v>123.5</v>
      </c>
      <c r="G2258" s="81">
        <f t="shared" si="173"/>
        <v>1207.0638060000001</v>
      </c>
      <c r="H2258" s="82">
        <v>109.4</v>
      </c>
      <c r="I2258" s="81">
        <f t="shared" si="174"/>
        <v>1327.7701866</v>
      </c>
      <c r="J2258" s="82">
        <v>110</v>
      </c>
      <c r="K2258" s="81">
        <f t="shared" si="175"/>
        <v>1441.9584226475999</v>
      </c>
      <c r="L2258" s="82">
        <v>108.6</v>
      </c>
    </row>
    <row r="2259" spans="1:12" ht="47.25" customHeight="1">
      <c r="A2259" s="79" t="s">
        <v>917</v>
      </c>
      <c r="B2259" s="74" t="s">
        <v>1695</v>
      </c>
      <c r="C2259" s="80">
        <v>869.25</v>
      </c>
      <c r="D2259" s="80">
        <v>447.6</v>
      </c>
      <c r="E2259" s="81">
        <f t="shared" si="172"/>
        <v>1064.83125</v>
      </c>
      <c r="F2259" s="82">
        <v>122.5</v>
      </c>
      <c r="G2259" s="81">
        <f t="shared" si="173"/>
        <v>1171.3143749999999</v>
      </c>
      <c r="H2259" s="82">
        <v>110</v>
      </c>
      <c r="I2259" s="81">
        <f t="shared" si="174"/>
        <v>1294.302384375</v>
      </c>
      <c r="J2259" s="82">
        <v>110.5</v>
      </c>
      <c r="K2259" s="81">
        <f t="shared" si="175"/>
        <v>1415.9668085062501</v>
      </c>
      <c r="L2259" s="82">
        <v>109.4</v>
      </c>
    </row>
    <row r="2260" spans="1:12" ht="47.25" customHeight="1">
      <c r="A2260" s="79" t="s">
        <v>933</v>
      </c>
      <c r="B2260" s="74" t="s">
        <v>1695</v>
      </c>
      <c r="C2260" s="80">
        <v>0</v>
      </c>
      <c r="D2260" s="80">
        <v>0</v>
      </c>
      <c r="E2260" s="81">
        <f t="shared" si="172"/>
        <v>0</v>
      </c>
      <c r="F2260" s="82">
        <v>126.1</v>
      </c>
      <c r="G2260" s="81">
        <f t="shared" si="173"/>
        <v>0</v>
      </c>
      <c r="H2260" s="82">
        <v>110.5</v>
      </c>
      <c r="I2260" s="81">
        <f t="shared" si="174"/>
        <v>0</v>
      </c>
      <c r="J2260" s="82">
        <v>109.7</v>
      </c>
      <c r="K2260" s="81">
        <f t="shared" si="175"/>
        <v>0</v>
      </c>
      <c r="L2260" s="82">
        <v>110</v>
      </c>
    </row>
    <row r="2261" spans="1:12" ht="47.25" customHeight="1">
      <c r="A2261" s="79" t="s">
        <v>1006</v>
      </c>
      <c r="B2261" s="74" t="s">
        <v>1695</v>
      </c>
      <c r="C2261" s="80">
        <v>515.66999999999996</v>
      </c>
      <c r="D2261" s="80">
        <v>228.5</v>
      </c>
      <c r="E2261" s="81">
        <f t="shared" si="172"/>
        <v>644.58749999999998</v>
      </c>
      <c r="F2261" s="82">
        <v>125</v>
      </c>
      <c r="G2261" s="81">
        <f t="shared" si="173"/>
        <v>707.11248750000004</v>
      </c>
      <c r="H2261" s="82">
        <v>109.7</v>
      </c>
      <c r="I2261" s="81">
        <f t="shared" si="174"/>
        <v>770.04549888750012</v>
      </c>
      <c r="J2261" s="82">
        <v>108.9</v>
      </c>
      <c r="K2261" s="81">
        <f t="shared" si="175"/>
        <v>850.90027627068764</v>
      </c>
      <c r="L2261" s="82">
        <v>110.5</v>
      </c>
    </row>
    <row r="2262" spans="1:12" ht="47.25" customHeight="1">
      <c r="A2262" s="79" t="s">
        <v>1354</v>
      </c>
      <c r="B2262" s="74" t="s">
        <v>1695</v>
      </c>
      <c r="C2262" s="80">
        <v>790.3</v>
      </c>
      <c r="D2262" s="80">
        <v>197.9</v>
      </c>
      <c r="E2262" s="81">
        <f t="shared" si="172"/>
        <v>984.71379999999988</v>
      </c>
      <c r="F2262" s="82">
        <v>124.6</v>
      </c>
      <c r="G2262" s="81">
        <f t="shared" si="173"/>
        <v>1072.3533281999999</v>
      </c>
      <c r="H2262" s="82">
        <v>108.9</v>
      </c>
      <c r="I2262" s="81">
        <f t="shared" si="174"/>
        <v>1164.5757144251997</v>
      </c>
      <c r="J2262" s="82">
        <v>108.6</v>
      </c>
      <c r="K2262" s="81">
        <f t="shared" si="175"/>
        <v>1277.5395587244443</v>
      </c>
      <c r="L2262" s="82">
        <v>109.7</v>
      </c>
    </row>
    <row r="2263" spans="1:12" ht="47.25" customHeight="1">
      <c r="A2263" s="79" t="s">
        <v>956</v>
      </c>
      <c r="B2263" s="74" t="s">
        <v>1695</v>
      </c>
      <c r="C2263" s="80">
        <v>258.7</v>
      </c>
      <c r="D2263" s="80">
        <v>1521.8</v>
      </c>
      <c r="E2263" s="81">
        <f t="shared" si="172"/>
        <v>319.49449999999996</v>
      </c>
      <c r="F2263" s="82">
        <v>123.5</v>
      </c>
      <c r="G2263" s="81">
        <f t="shared" si="173"/>
        <v>346.97102699999994</v>
      </c>
      <c r="H2263" s="82">
        <v>108.6</v>
      </c>
      <c r="I2263" s="81">
        <f t="shared" si="174"/>
        <v>379.58630353799992</v>
      </c>
      <c r="J2263" s="82">
        <v>109.4</v>
      </c>
      <c r="K2263" s="81">
        <f t="shared" si="175"/>
        <v>413.36948455288189</v>
      </c>
      <c r="L2263" s="82">
        <v>108.9</v>
      </c>
    </row>
    <row r="2264" spans="1:12" ht="47.25" customHeight="1">
      <c r="A2264" s="79" t="s">
        <v>913</v>
      </c>
      <c r="B2264" s="74" t="s">
        <v>1695</v>
      </c>
      <c r="C2264" s="80">
        <v>707.3</v>
      </c>
      <c r="D2264" s="80">
        <v>108.2</v>
      </c>
      <c r="E2264" s="81">
        <f t="shared" si="172"/>
        <v>866.4425</v>
      </c>
      <c r="F2264" s="82">
        <v>122.5</v>
      </c>
      <c r="G2264" s="81">
        <f t="shared" si="173"/>
        <v>940.95655499999998</v>
      </c>
      <c r="H2264" s="82">
        <v>108.6</v>
      </c>
      <c r="I2264" s="81">
        <f t="shared" si="174"/>
        <v>1039.756993275</v>
      </c>
      <c r="J2264" s="82">
        <v>110.5</v>
      </c>
      <c r="K2264" s="81">
        <f t="shared" si="175"/>
        <v>1129.1760946966499</v>
      </c>
      <c r="L2264" s="82">
        <v>108.6</v>
      </c>
    </row>
    <row r="2265" spans="1:12" ht="47.25" customHeight="1">
      <c r="A2265" s="79" t="s">
        <v>953</v>
      </c>
      <c r="B2265" s="74" t="s">
        <v>1695</v>
      </c>
      <c r="C2265" s="80">
        <v>584.39</v>
      </c>
      <c r="D2265" s="80">
        <v>100.7</v>
      </c>
      <c r="E2265" s="81">
        <f t="shared" si="172"/>
        <v>736.91579000000002</v>
      </c>
      <c r="F2265" s="82">
        <v>126.1</v>
      </c>
      <c r="G2265" s="81">
        <f t="shared" si="173"/>
        <v>806.18587426000011</v>
      </c>
      <c r="H2265" s="82">
        <v>109.4</v>
      </c>
      <c r="I2265" s="81">
        <f t="shared" si="174"/>
        <v>884.3859040632201</v>
      </c>
      <c r="J2265" s="82">
        <v>109.7</v>
      </c>
      <c r="K2265" s="81">
        <f t="shared" si="175"/>
        <v>967.51817904516281</v>
      </c>
      <c r="L2265" s="82">
        <v>109.4</v>
      </c>
    </row>
    <row r="2266" spans="1:12" ht="47.25" customHeight="1">
      <c r="A2266" s="79" t="s">
        <v>925</v>
      </c>
      <c r="B2266" s="74" t="s">
        <v>1695</v>
      </c>
      <c r="C2266" s="80">
        <v>434.8</v>
      </c>
      <c r="D2266" s="80">
        <v>211.8</v>
      </c>
      <c r="E2266" s="81">
        <f t="shared" si="172"/>
        <v>541.32600000000002</v>
      </c>
      <c r="F2266" s="82">
        <v>124.5</v>
      </c>
      <c r="G2266" s="81">
        <f t="shared" si="173"/>
        <v>595.45860000000005</v>
      </c>
      <c r="H2266" s="82">
        <v>110</v>
      </c>
      <c r="I2266" s="81">
        <f t="shared" si="174"/>
        <v>655.00445999999999</v>
      </c>
      <c r="J2266" s="82">
        <v>110</v>
      </c>
      <c r="K2266" s="81">
        <f t="shared" si="175"/>
        <v>710.02483463999999</v>
      </c>
      <c r="L2266" s="82">
        <v>108.4</v>
      </c>
    </row>
    <row r="2267" spans="1:12" ht="47.25" customHeight="1">
      <c r="A2267" s="79" t="s">
        <v>781</v>
      </c>
      <c r="B2267" s="74" t="s">
        <v>1695</v>
      </c>
      <c r="C2267" s="80">
        <v>186.7</v>
      </c>
      <c r="D2267" s="80">
        <v>0</v>
      </c>
      <c r="E2267" s="81">
        <f t="shared" si="172"/>
        <v>230.20109999999997</v>
      </c>
      <c r="F2267" s="82">
        <v>123.3</v>
      </c>
      <c r="G2267" s="81">
        <f t="shared" si="173"/>
        <v>254.37221549999995</v>
      </c>
      <c r="H2267" s="82">
        <v>110.5</v>
      </c>
      <c r="I2267" s="81">
        <f t="shared" si="174"/>
        <v>281.08129812749996</v>
      </c>
      <c r="J2267" s="82">
        <v>110.5</v>
      </c>
      <c r="K2267" s="81">
        <f t="shared" si="175"/>
        <v>304.97320846833748</v>
      </c>
      <c r="L2267" s="82">
        <v>108.5</v>
      </c>
    </row>
    <row r="2268" spans="1:12" ht="47.25" customHeight="1">
      <c r="A2268" s="79" t="s">
        <v>1359</v>
      </c>
      <c r="B2268" s="74" t="s">
        <v>1695</v>
      </c>
      <c r="C2268" s="80">
        <v>587</v>
      </c>
      <c r="D2268" s="80">
        <v>167.9</v>
      </c>
      <c r="E2268" s="81">
        <f t="shared" si="172"/>
        <v>737.85900000000004</v>
      </c>
      <c r="F2268" s="82">
        <v>125.7</v>
      </c>
      <c r="G2268" s="81">
        <f t="shared" si="173"/>
        <v>809.43132300000013</v>
      </c>
      <c r="H2268" s="82">
        <v>109.7</v>
      </c>
      <c r="I2268" s="81">
        <f t="shared" si="174"/>
        <v>887.94616133100021</v>
      </c>
      <c r="J2268" s="82">
        <v>109.7</v>
      </c>
      <c r="K2268" s="81">
        <f t="shared" si="175"/>
        <v>975.85283130276935</v>
      </c>
      <c r="L2268" s="82">
        <v>109.9</v>
      </c>
    </row>
    <row r="2269" spans="1:12" ht="47.25" customHeight="1">
      <c r="A2269" s="79" t="s">
        <v>948</v>
      </c>
      <c r="B2269" s="74" t="s">
        <v>1695</v>
      </c>
      <c r="C2269" s="80">
        <v>748.3</v>
      </c>
      <c r="D2269" s="80">
        <v>177.2</v>
      </c>
      <c r="E2269" s="81">
        <f t="shared" si="172"/>
        <v>937.61989999999992</v>
      </c>
      <c r="F2269" s="82">
        <v>125.3</v>
      </c>
      <c r="G2269" s="81">
        <f t="shared" si="173"/>
        <v>1021.0680711</v>
      </c>
      <c r="H2269" s="82">
        <v>108.9</v>
      </c>
      <c r="I2269" s="81">
        <f t="shared" si="174"/>
        <v>1111.9431294279</v>
      </c>
      <c r="J2269" s="82">
        <v>108.9</v>
      </c>
      <c r="K2269" s="81">
        <f t="shared" si="175"/>
        <v>1219.8016129824064</v>
      </c>
      <c r="L2269" s="82">
        <v>109.7</v>
      </c>
    </row>
    <row r="2270" spans="1:12" ht="47.25" customHeight="1">
      <c r="A2270" s="79" t="s">
        <v>972</v>
      </c>
      <c r="B2270" s="74" t="s">
        <v>1695</v>
      </c>
      <c r="C2270" s="80">
        <v>345.7</v>
      </c>
      <c r="D2270" s="80">
        <v>209.9</v>
      </c>
      <c r="E2270" s="81">
        <f t="shared" si="172"/>
        <v>434.54489999999998</v>
      </c>
      <c r="F2270" s="82">
        <v>125.7</v>
      </c>
      <c r="G2270" s="81">
        <f t="shared" si="173"/>
        <v>471.91576139999995</v>
      </c>
      <c r="H2270" s="82">
        <v>108.6</v>
      </c>
      <c r="I2270" s="81">
        <f t="shared" si="174"/>
        <v>512.50051688039991</v>
      </c>
      <c r="J2270" s="82">
        <v>108.6</v>
      </c>
      <c r="K2270" s="81">
        <f t="shared" si="175"/>
        <v>558.11306288275557</v>
      </c>
      <c r="L2270" s="82">
        <v>108.9</v>
      </c>
    </row>
    <row r="2271" spans="1:12" ht="47.25" customHeight="1">
      <c r="A2271" s="79" t="s">
        <v>1042</v>
      </c>
      <c r="B2271" s="74" t="s">
        <v>1695</v>
      </c>
      <c r="C2271" s="80">
        <v>13394</v>
      </c>
      <c r="D2271" s="80">
        <v>109.2</v>
      </c>
      <c r="E2271" s="81">
        <f t="shared" si="172"/>
        <v>16782.682000000001</v>
      </c>
      <c r="F2271" s="82">
        <v>125.3</v>
      </c>
      <c r="G2271" s="81">
        <f t="shared" si="173"/>
        <v>18360.254108000001</v>
      </c>
      <c r="H2271" s="82">
        <v>109.4</v>
      </c>
      <c r="I2271" s="81">
        <f t="shared" si="174"/>
        <v>20086.117994152002</v>
      </c>
      <c r="J2271" s="82">
        <v>109.4</v>
      </c>
      <c r="K2271" s="81">
        <f t="shared" si="175"/>
        <v>21813.524141649072</v>
      </c>
      <c r="L2271" s="82">
        <v>108.6</v>
      </c>
    </row>
    <row r="2272" spans="1:12" ht="47.25" customHeight="1">
      <c r="A2272" s="79" t="s">
        <v>935</v>
      </c>
      <c r="B2272" s="74" t="s">
        <v>1695</v>
      </c>
      <c r="C2272" s="80">
        <v>480</v>
      </c>
      <c r="D2272" s="80">
        <v>162.69999999999999</v>
      </c>
      <c r="E2272" s="81">
        <f t="shared" si="172"/>
        <v>600</v>
      </c>
      <c r="F2272" s="82">
        <v>125</v>
      </c>
      <c r="G2272" s="81">
        <f t="shared" si="173"/>
        <v>660</v>
      </c>
      <c r="H2272" s="82">
        <v>110</v>
      </c>
      <c r="I2272" s="81">
        <f t="shared" si="174"/>
        <v>726</v>
      </c>
      <c r="J2272" s="82">
        <v>110</v>
      </c>
      <c r="K2272" s="81">
        <f t="shared" si="175"/>
        <v>794.24400000000014</v>
      </c>
      <c r="L2272" s="82">
        <v>109.4</v>
      </c>
    </row>
    <row r="2273" spans="1:12" ht="47.25" customHeight="1">
      <c r="A2273" s="79" t="s">
        <v>975</v>
      </c>
      <c r="B2273" s="74" t="s">
        <v>1695</v>
      </c>
      <c r="C2273" s="80">
        <v>587.20000000000005</v>
      </c>
      <c r="D2273" s="80">
        <v>141.4</v>
      </c>
      <c r="E2273" s="81">
        <f t="shared" si="172"/>
        <v>731.6511999999999</v>
      </c>
      <c r="F2273" s="82">
        <v>124.6</v>
      </c>
      <c r="G2273" s="81">
        <f t="shared" si="173"/>
        <v>794.57320319999985</v>
      </c>
      <c r="H2273" s="82">
        <v>108.6</v>
      </c>
      <c r="I2273" s="81">
        <f t="shared" si="174"/>
        <v>878.00338953599987</v>
      </c>
      <c r="J2273" s="82">
        <v>110.5</v>
      </c>
      <c r="K2273" s="81">
        <f t="shared" si="175"/>
        <v>956.14569120470389</v>
      </c>
      <c r="L2273" s="82">
        <v>108.9</v>
      </c>
    </row>
    <row r="2274" spans="1:12" ht="47.25" customHeight="1">
      <c r="A2274" s="79" t="s">
        <v>1336</v>
      </c>
      <c r="B2274" s="74" t="s">
        <v>1695</v>
      </c>
      <c r="C2274" s="80">
        <v>7785</v>
      </c>
      <c r="D2274" s="80">
        <v>100.3</v>
      </c>
      <c r="E2274" s="81">
        <f t="shared" si="172"/>
        <v>9614.4750000000004</v>
      </c>
      <c r="F2274" s="82">
        <v>123.5</v>
      </c>
      <c r="G2274" s="81">
        <f t="shared" si="173"/>
        <v>10518.235650000002</v>
      </c>
      <c r="H2274" s="82">
        <v>109.4</v>
      </c>
      <c r="I2274" s="81">
        <f t="shared" si="174"/>
        <v>11570.059215000001</v>
      </c>
      <c r="J2274" s="82">
        <v>110</v>
      </c>
      <c r="K2274" s="81">
        <f t="shared" si="175"/>
        <v>12565.08430749</v>
      </c>
      <c r="L2274" s="82">
        <v>108.6</v>
      </c>
    </row>
    <row r="2275" spans="1:12" ht="47.25" customHeight="1">
      <c r="A2275" s="79" t="s">
        <v>1352</v>
      </c>
      <c r="B2275" s="74" t="s">
        <v>1695</v>
      </c>
      <c r="C2275" s="80">
        <v>424.18</v>
      </c>
      <c r="D2275" s="80">
        <v>85.5</v>
      </c>
      <c r="E2275" s="81">
        <f t="shared" si="172"/>
        <v>519.62049999999999</v>
      </c>
      <c r="F2275" s="82">
        <v>122.5</v>
      </c>
      <c r="G2275" s="81">
        <f t="shared" si="173"/>
        <v>571.58254999999997</v>
      </c>
      <c r="H2275" s="82">
        <v>110</v>
      </c>
      <c r="I2275" s="81">
        <f t="shared" si="174"/>
        <v>631.59871774999999</v>
      </c>
      <c r="J2275" s="82">
        <v>110.5</v>
      </c>
      <c r="K2275" s="81">
        <f t="shared" si="175"/>
        <v>690.96899721850002</v>
      </c>
      <c r="L2275" s="82">
        <v>109.4</v>
      </c>
    </row>
    <row r="2276" spans="1:12" ht="47.25" customHeight="1">
      <c r="A2276" s="79" t="s">
        <v>883</v>
      </c>
      <c r="B2276" s="74" t="s">
        <v>1695</v>
      </c>
      <c r="C2276" s="80">
        <v>1373</v>
      </c>
      <c r="D2276" s="80">
        <v>152.30000000000001</v>
      </c>
      <c r="E2276" s="81">
        <f t="shared" si="172"/>
        <v>1731.3529999999998</v>
      </c>
      <c r="F2276" s="82">
        <v>126.1</v>
      </c>
      <c r="G2276" s="81">
        <f t="shared" si="173"/>
        <v>1913.1450649999999</v>
      </c>
      <c r="H2276" s="82">
        <v>110.5</v>
      </c>
      <c r="I2276" s="81">
        <f t="shared" si="174"/>
        <v>2098.7201363049999</v>
      </c>
      <c r="J2276" s="82">
        <v>109.7</v>
      </c>
      <c r="K2276" s="81">
        <f t="shared" si="175"/>
        <v>2308.5921499354999</v>
      </c>
      <c r="L2276" s="82">
        <v>110</v>
      </c>
    </row>
    <row r="2277" spans="1:12" ht="47.25" customHeight="1">
      <c r="A2277" s="79" t="s">
        <v>1011</v>
      </c>
      <c r="B2277" s="74" t="s">
        <v>1695</v>
      </c>
      <c r="C2277" s="80">
        <v>272</v>
      </c>
      <c r="D2277" s="80">
        <v>138</v>
      </c>
      <c r="E2277" s="81">
        <f t="shared" si="172"/>
        <v>340</v>
      </c>
      <c r="F2277" s="82">
        <v>125</v>
      </c>
      <c r="G2277" s="81">
        <f t="shared" si="173"/>
        <v>372.98</v>
      </c>
      <c r="H2277" s="82">
        <v>109.7</v>
      </c>
      <c r="I2277" s="81">
        <f t="shared" si="174"/>
        <v>406.17522000000002</v>
      </c>
      <c r="J2277" s="82">
        <v>108.9</v>
      </c>
      <c r="K2277" s="81">
        <f t="shared" si="175"/>
        <v>448.82361810000003</v>
      </c>
      <c r="L2277" s="82">
        <v>110.5</v>
      </c>
    </row>
    <row r="2278" spans="1:12" ht="47.25" customHeight="1">
      <c r="A2278" s="79" t="s">
        <v>966</v>
      </c>
      <c r="B2278" s="74" t="s">
        <v>1695</v>
      </c>
      <c r="C2278" s="80">
        <v>543.20000000000005</v>
      </c>
      <c r="D2278" s="80">
        <v>104.7</v>
      </c>
      <c r="E2278" s="81">
        <f t="shared" si="172"/>
        <v>676.82720000000006</v>
      </c>
      <c r="F2278" s="82">
        <v>124.6</v>
      </c>
      <c r="G2278" s="81">
        <f t="shared" si="173"/>
        <v>737.06482080000012</v>
      </c>
      <c r="H2278" s="82">
        <v>108.9</v>
      </c>
      <c r="I2278" s="81">
        <f t="shared" si="174"/>
        <v>800.45239538880003</v>
      </c>
      <c r="J2278" s="82">
        <v>108.6</v>
      </c>
      <c r="K2278" s="81">
        <f t="shared" si="175"/>
        <v>878.09627774151363</v>
      </c>
      <c r="L2278" s="82">
        <v>109.7</v>
      </c>
    </row>
    <row r="2279" spans="1:12" ht="47.25" customHeight="1">
      <c r="A2279" s="79" t="s">
        <v>1038</v>
      </c>
      <c r="B2279" s="74" t="s">
        <v>1695</v>
      </c>
      <c r="C2279" s="80">
        <v>5160.5</v>
      </c>
      <c r="D2279" s="80">
        <v>64.599999999999994</v>
      </c>
      <c r="E2279" s="81">
        <f t="shared" si="172"/>
        <v>6373.2174999999997</v>
      </c>
      <c r="F2279" s="82">
        <v>123.5</v>
      </c>
      <c r="G2279" s="81">
        <f t="shared" si="173"/>
        <v>6921.3142049999988</v>
      </c>
      <c r="H2279" s="82">
        <v>108.6</v>
      </c>
      <c r="I2279" s="81">
        <f t="shared" si="174"/>
        <v>7571.9177402699997</v>
      </c>
      <c r="J2279" s="82">
        <v>109.4</v>
      </c>
      <c r="K2279" s="81">
        <f t="shared" si="175"/>
        <v>8245.8184191540295</v>
      </c>
      <c r="L2279" s="82">
        <v>108.9</v>
      </c>
    </row>
    <row r="2280" spans="1:12" ht="47.25" customHeight="1">
      <c r="A2280" s="79" t="s">
        <v>1409</v>
      </c>
      <c r="B2280" s="74" t="s">
        <v>1695</v>
      </c>
      <c r="C2280" s="80">
        <v>62.2</v>
      </c>
      <c r="D2280" s="80">
        <v>0</v>
      </c>
      <c r="E2280" s="81">
        <f t="shared" si="172"/>
        <v>76.194999999999993</v>
      </c>
      <c r="F2280" s="82">
        <v>122.5</v>
      </c>
      <c r="G2280" s="81">
        <f t="shared" si="173"/>
        <v>82.747769999999988</v>
      </c>
      <c r="H2280" s="82">
        <v>108.6</v>
      </c>
      <c r="I2280" s="81">
        <f t="shared" si="174"/>
        <v>91.43628584999999</v>
      </c>
      <c r="J2280" s="82">
        <v>110.5</v>
      </c>
      <c r="K2280" s="81">
        <f t="shared" si="175"/>
        <v>99.299806433099988</v>
      </c>
      <c r="L2280" s="82">
        <v>108.6</v>
      </c>
    </row>
    <row r="2281" spans="1:12" ht="47.25" customHeight="1">
      <c r="A2281" s="79" t="s">
        <v>912</v>
      </c>
      <c r="B2281" s="74" t="s">
        <v>1695</v>
      </c>
      <c r="C2281" s="80">
        <v>2314.6999999999998</v>
      </c>
      <c r="D2281" s="80">
        <v>247</v>
      </c>
      <c r="E2281" s="81">
        <f t="shared" si="172"/>
        <v>2881.8014999999996</v>
      </c>
      <c r="F2281" s="82">
        <v>124.5</v>
      </c>
      <c r="G2281" s="81">
        <f t="shared" si="173"/>
        <v>3169.9816499999997</v>
      </c>
      <c r="H2281" s="82">
        <v>110</v>
      </c>
      <c r="I2281" s="81">
        <f t="shared" si="174"/>
        <v>3486.9798150000001</v>
      </c>
      <c r="J2281" s="82">
        <v>110</v>
      </c>
      <c r="K2281" s="81">
        <f t="shared" si="175"/>
        <v>3779.8861194600004</v>
      </c>
      <c r="L2281" s="82">
        <v>108.4</v>
      </c>
    </row>
    <row r="2282" spans="1:12" ht="47.25" customHeight="1">
      <c r="A2282" s="79" t="s">
        <v>1043</v>
      </c>
      <c r="B2282" s="74" t="s">
        <v>1695</v>
      </c>
      <c r="C2282" s="80">
        <v>125</v>
      </c>
      <c r="D2282" s="80">
        <v>3.6</v>
      </c>
      <c r="E2282" s="81">
        <f t="shared" si="172"/>
        <v>154.125</v>
      </c>
      <c r="F2282" s="82">
        <v>123.3</v>
      </c>
      <c r="G2282" s="81">
        <f t="shared" si="173"/>
        <v>170.30812499999999</v>
      </c>
      <c r="H2282" s="82">
        <v>110.5</v>
      </c>
      <c r="I2282" s="81">
        <f t="shared" si="174"/>
        <v>188.19047812499997</v>
      </c>
      <c r="J2282" s="82">
        <v>110.5</v>
      </c>
      <c r="K2282" s="81">
        <f t="shared" si="175"/>
        <v>204.18666876562497</v>
      </c>
      <c r="L2282" s="82">
        <v>108.5</v>
      </c>
    </row>
    <row r="2283" spans="1:12" ht="47.25" customHeight="1">
      <c r="A2283" s="79" t="s">
        <v>987</v>
      </c>
      <c r="B2283" s="74" t="s">
        <v>1695</v>
      </c>
      <c r="C2283" s="80">
        <v>83.1</v>
      </c>
      <c r="D2283" s="80">
        <v>0</v>
      </c>
      <c r="E2283" s="81">
        <f t="shared" si="172"/>
        <v>104.4567</v>
      </c>
      <c r="F2283" s="82">
        <v>125.7</v>
      </c>
      <c r="G2283" s="81">
        <f t="shared" si="173"/>
        <v>114.5889999</v>
      </c>
      <c r="H2283" s="82">
        <v>109.7</v>
      </c>
      <c r="I2283" s="81">
        <f t="shared" si="174"/>
        <v>125.7041328903</v>
      </c>
      <c r="J2283" s="82">
        <v>109.7</v>
      </c>
      <c r="K2283" s="81">
        <f t="shared" si="175"/>
        <v>138.14884204643971</v>
      </c>
      <c r="L2283" s="82">
        <v>109.9</v>
      </c>
    </row>
    <row r="2284" spans="1:12" ht="47.25" customHeight="1">
      <c r="A2284" s="79" t="s">
        <v>897</v>
      </c>
      <c r="B2284" s="74" t="s">
        <v>1695</v>
      </c>
      <c r="C2284" s="80">
        <v>863.9</v>
      </c>
      <c r="D2284" s="80">
        <v>131.30000000000001</v>
      </c>
      <c r="E2284" s="81">
        <f t="shared" ref="E2284:E2347" si="176">C2284*F2284/100</f>
        <v>1082.4666999999999</v>
      </c>
      <c r="F2284" s="82">
        <v>125.3</v>
      </c>
      <c r="G2284" s="81">
        <f t="shared" ref="G2284:G2347" si="177">E2284*H2284/100</f>
        <v>1178.8062362999999</v>
      </c>
      <c r="H2284" s="82">
        <v>108.9</v>
      </c>
      <c r="I2284" s="81">
        <f t="shared" ref="I2284:I2347" si="178">G2284*J2284/100</f>
        <v>1283.7199913306999</v>
      </c>
      <c r="J2284" s="82">
        <v>108.9</v>
      </c>
      <c r="K2284" s="81">
        <f t="shared" ref="K2284:K2347" si="179">I2284*L2284/100</f>
        <v>1408.2408304897776</v>
      </c>
      <c r="L2284" s="82">
        <v>109.7</v>
      </c>
    </row>
    <row r="2285" spans="1:12" ht="47.25" customHeight="1">
      <c r="A2285" s="79" t="s">
        <v>926</v>
      </c>
      <c r="B2285" s="74" t="s">
        <v>1695</v>
      </c>
      <c r="C2285" s="80">
        <v>494.2</v>
      </c>
      <c r="D2285" s="80">
        <v>108.3</v>
      </c>
      <c r="E2285" s="81">
        <f t="shared" si="176"/>
        <v>621.20940000000007</v>
      </c>
      <c r="F2285" s="82">
        <v>125.7</v>
      </c>
      <c r="G2285" s="81">
        <f t="shared" si="177"/>
        <v>674.63340840000001</v>
      </c>
      <c r="H2285" s="82">
        <v>108.6</v>
      </c>
      <c r="I2285" s="81">
        <f t="shared" si="178"/>
        <v>732.65188152239989</v>
      </c>
      <c r="J2285" s="82">
        <v>108.6</v>
      </c>
      <c r="K2285" s="81">
        <f t="shared" si="179"/>
        <v>797.85789897789346</v>
      </c>
      <c r="L2285" s="82">
        <v>108.9</v>
      </c>
    </row>
    <row r="2286" spans="1:12" ht="47.25" customHeight="1">
      <c r="A2286" s="79" t="s">
        <v>977</v>
      </c>
      <c r="B2286" s="74" t="s">
        <v>1695</v>
      </c>
      <c r="C2286" s="80">
        <v>332</v>
      </c>
      <c r="D2286" s="80">
        <v>126.4</v>
      </c>
      <c r="E2286" s="81">
        <f t="shared" si="176"/>
        <v>415.99599999999998</v>
      </c>
      <c r="F2286" s="82">
        <v>125.3</v>
      </c>
      <c r="G2286" s="81">
        <f t="shared" si="177"/>
        <v>455.09962399999995</v>
      </c>
      <c r="H2286" s="82">
        <v>109.4</v>
      </c>
      <c r="I2286" s="81">
        <f t="shared" si="178"/>
        <v>497.87898865599999</v>
      </c>
      <c r="J2286" s="82">
        <v>109.4</v>
      </c>
      <c r="K2286" s="81">
        <f t="shared" si="179"/>
        <v>540.69658168041599</v>
      </c>
      <c r="L2286" s="82">
        <v>108.6</v>
      </c>
    </row>
    <row r="2287" spans="1:12" ht="47.25" customHeight="1">
      <c r="A2287" s="79" t="s">
        <v>968</v>
      </c>
      <c r="B2287" s="74" t="s">
        <v>1695</v>
      </c>
      <c r="C2287" s="80">
        <v>73163</v>
      </c>
      <c r="D2287" s="80">
        <v>614.5</v>
      </c>
      <c r="E2287" s="81">
        <f t="shared" si="176"/>
        <v>91453.75</v>
      </c>
      <c r="F2287" s="82">
        <v>125</v>
      </c>
      <c r="G2287" s="81">
        <f t="shared" si="177"/>
        <v>100599.125</v>
      </c>
      <c r="H2287" s="82">
        <v>110</v>
      </c>
      <c r="I2287" s="81">
        <f t="shared" si="178"/>
        <v>110659.03750000001</v>
      </c>
      <c r="J2287" s="82">
        <v>110</v>
      </c>
      <c r="K2287" s="81">
        <f t="shared" si="179"/>
        <v>121060.98702500001</v>
      </c>
      <c r="L2287" s="82">
        <v>109.4</v>
      </c>
    </row>
    <row r="2288" spans="1:12" ht="43.5" customHeight="1">
      <c r="A2288" s="73" t="s">
        <v>1782</v>
      </c>
      <c r="B2288" s="74" t="s">
        <v>1695</v>
      </c>
      <c r="C2288" s="75">
        <v>19260.34</v>
      </c>
      <c r="D2288" s="75">
        <v>82.5</v>
      </c>
      <c r="E2288" s="76">
        <f>SUM(E2289:E2327)</f>
        <v>23989.420550000003</v>
      </c>
      <c r="F2288" s="78">
        <f>E2288/C2288*100</f>
        <v>124.55346349026031</v>
      </c>
      <c r="G2288" s="76">
        <f>SUM(G2289:G2327)</f>
        <v>26236.534688569991</v>
      </c>
      <c r="H2288" s="78">
        <f>G2288/E2288*100</f>
        <v>109.3671046946984</v>
      </c>
      <c r="I2288" s="76">
        <f>SUM(I2289:I2327)</f>
        <v>28776.814564547349</v>
      </c>
      <c r="J2288" s="78">
        <f>I2288/G2288*100</f>
        <v>109.68222330475692</v>
      </c>
      <c r="K2288" s="76">
        <f>SUM(K2289:K2327)</f>
        <v>31384.665201036889</v>
      </c>
      <c r="L2288" s="78">
        <f>K2288/I2288*100</f>
        <v>109.06233256165321</v>
      </c>
    </row>
    <row r="2289" spans="1:12" ht="46.5" customHeight="1">
      <c r="A2289" s="79" t="s">
        <v>1030</v>
      </c>
      <c r="B2289" s="74" t="s">
        <v>1695</v>
      </c>
      <c r="C2289" s="80">
        <v>689.03</v>
      </c>
      <c r="D2289" s="80">
        <v>60.2</v>
      </c>
      <c r="E2289" s="81">
        <f t="shared" si="176"/>
        <v>850.95204999999999</v>
      </c>
      <c r="F2289" s="82">
        <v>123.5</v>
      </c>
      <c r="G2289" s="81">
        <f t="shared" si="177"/>
        <v>930.94154270000001</v>
      </c>
      <c r="H2289" s="82">
        <v>109.4</v>
      </c>
      <c r="I2289" s="81">
        <f t="shared" si="178"/>
        <v>1024.0356969699999</v>
      </c>
      <c r="J2289" s="82">
        <v>110</v>
      </c>
      <c r="K2289" s="81">
        <f t="shared" si="179"/>
        <v>1112.1027669094199</v>
      </c>
      <c r="L2289" s="82">
        <v>108.6</v>
      </c>
    </row>
    <row r="2290" spans="1:12" ht="46.5" customHeight="1">
      <c r="A2290" s="79" t="s">
        <v>989</v>
      </c>
      <c r="B2290" s="74" t="s">
        <v>1695</v>
      </c>
      <c r="C2290" s="80">
        <v>365.8</v>
      </c>
      <c r="D2290" s="80">
        <v>83</v>
      </c>
      <c r="E2290" s="81">
        <f t="shared" si="176"/>
        <v>448.10500000000002</v>
      </c>
      <c r="F2290" s="82">
        <v>122.5</v>
      </c>
      <c r="G2290" s="81">
        <f t="shared" si="177"/>
        <v>492.91550000000001</v>
      </c>
      <c r="H2290" s="82">
        <v>110</v>
      </c>
      <c r="I2290" s="81">
        <f t="shared" si="178"/>
        <v>544.6716275</v>
      </c>
      <c r="J2290" s="82">
        <v>110.5</v>
      </c>
      <c r="K2290" s="81">
        <f t="shared" si="179"/>
        <v>595.87076048500012</v>
      </c>
      <c r="L2290" s="82">
        <v>109.4</v>
      </c>
    </row>
    <row r="2291" spans="1:12" ht="46.5" customHeight="1">
      <c r="A2291" s="79" t="s">
        <v>988</v>
      </c>
      <c r="B2291" s="74" t="s">
        <v>1695</v>
      </c>
      <c r="C2291" s="80">
        <v>542.9</v>
      </c>
      <c r="D2291" s="80">
        <v>291.60000000000002</v>
      </c>
      <c r="E2291" s="81">
        <f t="shared" si="176"/>
        <v>684.59689999999989</v>
      </c>
      <c r="F2291" s="82">
        <v>126.1</v>
      </c>
      <c r="G2291" s="81">
        <f t="shared" si="177"/>
        <v>756.4795744999999</v>
      </c>
      <c r="H2291" s="82">
        <v>110.5</v>
      </c>
      <c r="I2291" s="81">
        <f t="shared" si="178"/>
        <v>829.85809322649993</v>
      </c>
      <c r="J2291" s="82">
        <v>109.7</v>
      </c>
      <c r="K2291" s="81">
        <f t="shared" si="179"/>
        <v>912.8439025491499</v>
      </c>
      <c r="L2291" s="82">
        <v>110</v>
      </c>
    </row>
    <row r="2292" spans="1:12" ht="46.5" customHeight="1">
      <c r="A2292" s="79" t="s">
        <v>854</v>
      </c>
      <c r="B2292" s="74" t="s">
        <v>1695</v>
      </c>
      <c r="C2292" s="80">
        <v>21.1</v>
      </c>
      <c r="D2292" s="80">
        <v>241.1</v>
      </c>
      <c r="E2292" s="81">
        <f t="shared" si="176"/>
        <v>26.290599999999998</v>
      </c>
      <c r="F2292" s="82">
        <v>124.6</v>
      </c>
      <c r="G2292" s="81">
        <f t="shared" si="177"/>
        <v>28.6304634</v>
      </c>
      <c r="H2292" s="82">
        <v>108.9</v>
      </c>
      <c r="I2292" s="81">
        <f t="shared" si="178"/>
        <v>31.092683252399997</v>
      </c>
      <c r="J2292" s="82">
        <v>108.6</v>
      </c>
      <c r="K2292" s="81">
        <f t="shared" si="179"/>
        <v>34.1086735278828</v>
      </c>
      <c r="L2292" s="82">
        <v>109.7</v>
      </c>
    </row>
    <row r="2293" spans="1:12" ht="46.5" customHeight="1">
      <c r="A2293" s="79" t="s">
        <v>960</v>
      </c>
      <c r="B2293" s="74" t="s">
        <v>1695</v>
      </c>
      <c r="C2293" s="80">
        <v>49</v>
      </c>
      <c r="D2293" s="80">
        <v>0</v>
      </c>
      <c r="E2293" s="81">
        <f t="shared" si="176"/>
        <v>60.515000000000001</v>
      </c>
      <c r="F2293" s="82">
        <v>123.5</v>
      </c>
      <c r="G2293" s="81">
        <f t="shared" si="177"/>
        <v>65.719290000000001</v>
      </c>
      <c r="H2293" s="82">
        <v>108.6</v>
      </c>
      <c r="I2293" s="81">
        <f t="shared" si="178"/>
        <v>71.896903260000002</v>
      </c>
      <c r="J2293" s="82">
        <v>109.4</v>
      </c>
      <c r="K2293" s="81">
        <f t="shared" si="179"/>
        <v>78.295727650140009</v>
      </c>
      <c r="L2293" s="82">
        <v>108.9</v>
      </c>
    </row>
    <row r="2294" spans="1:12" ht="46.5" customHeight="1">
      <c r="A2294" s="79" t="s">
        <v>1011</v>
      </c>
      <c r="B2294" s="74" t="s">
        <v>1695</v>
      </c>
      <c r="C2294" s="80">
        <v>242.4</v>
      </c>
      <c r="D2294" s="80">
        <v>184.6</v>
      </c>
      <c r="E2294" s="81">
        <f t="shared" si="176"/>
        <v>296.94</v>
      </c>
      <c r="F2294" s="82">
        <v>122.5</v>
      </c>
      <c r="G2294" s="81">
        <f t="shared" si="177"/>
        <v>322.47683999999998</v>
      </c>
      <c r="H2294" s="82">
        <v>108.6</v>
      </c>
      <c r="I2294" s="81">
        <f t="shared" si="178"/>
        <v>356.33690819999998</v>
      </c>
      <c r="J2294" s="82">
        <v>110.5</v>
      </c>
      <c r="K2294" s="81">
        <f t="shared" si="179"/>
        <v>386.98188230519997</v>
      </c>
      <c r="L2294" s="82">
        <v>108.6</v>
      </c>
    </row>
    <row r="2295" spans="1:12" ht="46.5" customHeight="1">
      <c r="A2295" s="79" t="s">
        <v>922</v>
      </c>
      <c r="B2295" s="74" t="s">
        <v>1695</v>
      </c>
      <c r="C2295" s="80">
        <v>272.60000000000002</v>
      </c>
      <c r="D2295" s="80">
        <v>0</v>
      </c>
      <c r="E2295" s="81">
        <f t="shared" si="176"/>
        <v>343.74860000000001</v>
      </c>
      <c r="F2295" s="82">
        <v>126.1</v>
      </c>
      <c r="G2295" s="81">
        <f t="shared" si="177"/>
        <v>376.06096840000004</v>
      </c>
      <c r="H2295" s="82">
        <v>109.4</v>
      </c>
      <c r="I2295" s="81">
        <f t="shared" si="178"/>
        <v>412.53888233480006</v>
      </c>
      <c r="J2295" s="82">
        <v>109.7</v>
      </c>
      <c r="K2295" s="81">
        <f t="shared" si="179"/>
        <v>451.31753727427133</v>
      </c>
      <c r="L2295" s="82">
        <v>109.4</v>
      </c>
    </row>
    <row r="2296" spans="1:12" ht="46.5" customHeight="1">
      <c r="A2296" s="79" t="s">
        <v>1013</v>
      </c>
      <c r="B2296" s="74" t="s">
        <v>1695</v>
      </c>
      <c r="C2296" s="80">
        <v>444.39</v>
      </c>
      <c r="D2296" s="80">
        <v>33.1</v>
      </c>
      <c r="E2296" s="81">
        <f t="shared" si="176"/>
        <v>553.26554999999996</v>
      </c>
      <c r="F2296" s="82">
        <v>124.5</v>
      </c>
      <c r="G2296" s="81">
        <f t="shared" si="177"/>
        <v>608.59210499999995</v>
      </c>
      <c r="H2296" s="82">
        <v>110</v>
      </c>
      <c r="I2296" s="81">
        <f t="shared" si="178"/>
        <v>669.45131549999996</v>
      </c>
      <c r="J2296" s="82">
        <v>110</v>
      </c>
      <c r="K2296" s="81">
        <f t="shared" si="179"/>
        <v>725.68522600200004</v>
      </c>
      <c r="L2296" s="82">
        <v>108.4</v>
      </c>
    </row>
    <row r="2297" spans="1:12" ht="46.5" customHeight="1">
      <c r="A2297" s="79" t="s">
        <v>946</v>
      </c>
      <c r="B2297" s="74" t="s">
        <v>1695</v>
      </c>
      <c r="C2297" s="80">
        <v>709</v>
      </c>
      <c r="D2297" s="80">
        <v>146.19999999999999</v>
      </c>
      <c r="E2297" s="81">
        <f t="shared" si="176"/>
        <v>891.21300000000008</v>
      </c>
      <c r="F2297" s="82">
        <v>125.7</v>
      </c>
      <c r="G2297" s="81">
        <f t="shared" si="177"/>
        <v>977.66066100000012</v>
      </c>
      <c r="H2297" s="82">
        <v>109.7</v>
      </c>
      <c r="I2297" s="81">
        <f t="shared" si="178"/>
        <v>1072.4937451170001</v>
      </c>
      <c r="J2297" s="82">
        <v>109.7</v>
      </c>
      <c r="K2297" s="81">
        <f t="shared" si="179"/>
        <v>1178.6706258835832</v>
      </c>
      <c r="L2297" s="82">
        <v>109.9</v>
      </c>
    </row>
    <row r="2298" spans="1:12" ht="46.5" customHeight="1">
      <c r="A2298" s="79" t="s">
        <v>884</v>
      </c>
      <c r="B2298" s="74" t="s">
        <v>1695</v>
      </c>
      <c r="C2298" s="80">
        <v>347.5</v>
      </c>
      <c r="D2298" s="80">
        <v>256.5</v>
      </c>
      <c r="E2298" s="81">
        <f t="shared" si="176"/>
        <v>435.41750000000002</v>
      </c>
      <c r="F2298" s="82">
        <v>125.3</v>
      </c>
      <c r="G2298" s="81">
        <f t="shared" si="177"/>
        <v>474.16965750000003</v>
      </c>
      <c r="H2298" s="82">
        <v>108.9</v>
      </c>
      <c r="I2298" s="81">
        <f t="shared" si="178"/>
        <v>516.37075701750007</v>
      </c>
      <c r="J2298" s="82">
        <v>108.9</v>
      </c>
      <c r="K2298" s="81">
        <f t="shared" si="179"/>
        <v>566.4587204481976</v>
      </c>
      <c r="L2298" s="82">
        <v>109.7</v>
      </c>
    </row>
    <row r="2299" spans="1:12" ht="46.5" customHeight="1">
      <c r="A2299" s="79" t="s">
        <v>1029</v>
      </c>
      <c r="B2299" s="74" t="s">
        <v>1695</v>
      </c>
      <c r="C2299" s="80">
        <v>2586.6</v>
      </c>
      <c r="D2299" s="80">
        <v>254.1</v>
      </c>
      <c r="E2299" s="81">
        <f t="shared" si="176"/>
        <v>3251.3562000000002</v>
      </c>
      <c r="F2299" s="82">
        <v>125.7</v>
      </c>
      <c r="G2299" s="81">
        <f t="shared" si="177"/>
        <v>3530.9728332</v>
      </c>
      <c r="H2299" s="82">
        <v>108.6</v>
      </c>
      <c r="I2299" s="81">
        <f t="shared" si="178"/>
        <v>3834.6364968551998</v>
      </c>
      <c r="J2299" s="82">
        <v>108.6</v>
      </c>
      <c r="K2299" s="81">
        <f t="shared" si="179"/>
        <v>4175.9191450753124</v>
      </c>
      <c r="L2299" s="82">
        <v>108.9</v>
      </c>
    </row>
    <row r="2300" spans="1:12" ht="46.5" customHeight="1">
      <c r="A2300" s="79" t="s">
        <v>1040</v>
      </c>
      <c r="B2300" s="74" t="s">
        <v>1695</v>
      </c>
      <c r="C2300" s="80">
        <v>3186</v>
      </c>
      <c r="D2300" s="80">
        <v>38.299999999999997</v>
      </c>
      <c r="E2300" s="81">
        <f t="shared" si="176"/>
        <v>3992.058</v>
      </c>
      <c r="F2300" s="82">
        <v>125.3</v>
      </c>
      <c r="G2300" s="81">
        <f t="shared" si="177"/>
        <v>4367.3114519999999</v>
      </c>
      <c r="H2300" s="82">
        <v>109.4</v>
      </c>
      <c r="I2300" s="81">
        <f t="shared" si="178"/>
        <v>4777.838728488</v>
      </c>
      <c r="J2300" s="82">
        <v>109.4</v>
      </c>
      <c r="K2300" s="81">
        <f t="shared" si="179"/>
        <v>5188.7328591379674</v>
      </c>
      <c r="L2300" s="82">
        <v>108.6</v>
      </c>
    </row>
    <row r="2301" spans="1:12" ht="46.5" customHeight="1">
      <c r="A2301" s="79" t="s">
        <v>1048</v>
      </c>
      <c r="B2301" s="74" t="s">
        <v>1695</v>
      </c>
      <c r="C2301" s="80">
        <v>438.4</v>
      </c>
      <c r="D2301" s="80">
        <v>311.60000000000002</v>
      </c>
      <c r="E2301" s="81">
        <f t="shared" si="176"/>
        <v>548</v>
      </c>
      <c r="F2301" s="82">
        <v>125</v>
      </c>
      <c r="G2301" s="81">
        <f t="shared" si="177"/>
        <v>602.79999999999995</v>
      </c>
      <c r="H2301" s="82">
        <v>110</v>
      </c>
      <c r="I2301" s="81">
        <f t="shared" si="178"/>
        <v>663.08</v>
      </c>
      <c r="J2301" s="82">
        <v>110</v>
      </c>
      <c r="K2301" s="81">
        <f t="shared" si="179"/>
        <v>725.40952000000004</v>
      </c>
      <c r="L2301" s="82">
        <v>109.4</v>
      </c>
    </row>
    <row r="2302" spans="1:12" ht="46.5" customHeight="1">
      <c r="A2302" s="79" t="s">
        <v>590</v>
      </c>
      <c r="B2302" s="74" t="s">
        <v>1695</v>
      </c>
      <c r="C2302" s="80">
        <v>14</v>
      </c>
      <c r="D2302" s="80">
        <v>0</v>
      </c>
      <c r="E2302" s="81">
        <f t="shared" si="176"/>
        <v>17.443999999999999</v>
      </c>
      <c r="F2302" s="82">
        <v>124.6</v>
      </c>
      <c r="G2302" s="81">
        <f t="shared" si="177"/>
        <v>18.944183999999996</v>
      </c>
      <c r="H2302" s="82">
        <v>108.6</v>
      </c>
      <c r="I2302" s="81">
        <f t="shared" si="178"/>
        <v>20.933323319999996</v>
      </c>
      <c r="J2302" s="82">
        <v>110.5</v>
      </c>
      <c r="K2302" s="81">
        <f t="shared" si="179"/>
        <v>22.796389095479999</v>
      </c>
      <c r="L2302" s="82">
        <v>108.9</v>
      </c>
    </row>
    <row r="2303" spans="1:12" ht="46.5" customHeight="1">
      <c r="A2303" s="79" t="s">
        <v>1339</v>
      </c>
      <c r="B2303" s="74" t="s">
        <v>1695</v>
      </c>
      <c r="C2303" s="80">
        <v>480.2</v>
      </c>
      <c r="D2303" s="80">
        <v>0</v>
      </c>
      <c r="E2303" s="81">
        <f t="shared" si="176"/>
        <v>593.04700000000003</v>
      </c>
      <c r="F2303" s="82">
        <v>123.5</v>
      </c>
      <c r="G2303" s="81">
        <f t="shared" si="177"/>
        <v>648.79341800000009</v>
      </c>
      <c r="H2303" s="82">
        <v>109.4</v>
      </c>
      <c r="I2303" s="81">
        <f t="shared" si="178"/>
        <v>713.67275980000011</v>
      </c>
      <c r="J2303" s="82">
        <v>110</v>
      </c>
      <c r="K2303" s="81">
        <f t="shared" si="179"/>
        <v>775.04861714280003</v>
      </c>
      <c r="L2303" s="82">
        <v>108.6</v>
      </c>
    </row>
    <row r="2304" spans="1:12" ht="46.5" customHeight="1">
      <c r="A2304" s="79" t="s">
        <v>908</v>
      </c>
      <c r="B2304" s="74" t="s">
        <v>1695</v>
      </c>
      <c r="C2304" s="80">
        <v>1091.78</v>
      </c>
      <c r="D2304" s="80">
        <v>104.6</v>
      </c>
      <c r="E2304" s="81">
        <f t="shared" si="176"/>
        <v>1337.4304999999999</v>
      </c>
      <c r="F2304" s="82">
        <v>122.5</v>
      </c>
      <c r="G2304" s="81">
        <f t="shared" si="177"/>
        <v>1471.1735499999998</v>
      </c>
      <c r="H2304" s="82">
        <v>110</v>
      </c>
      <c r="I2304" s="81">
        <f t="shared" si="178"/>
        <v>1625.6467727499996</v>
      </c>
      <c r="J2304" s="82">
        <v>110.5</v>
      </c>
      <c r="K2304" s="81">
        <f t="shared" si="179"/>
        <v>1778.4575693884995</v>
      </c>
      <c r="L2304" s="82">
        <v>109.4</v>
      </c>
    </row>
    <row r="2305" spans="1:12" ht="46.5" customHeight="1">
      <c r="A2305" s="79" t="s">
        <v>918</v>
      </c>
      <c r="B2305" s="74" t="s">
        <v>1695</v>
      </c>
      <c r="C2305" s="80">
        <v>683</v>
      </c>
      <c r="D2305" s="80">
        <v>333.2</v>
      </c>
      <c r="E2305" s="81">
        <f t="shared" si="176"/>
        <v>861.26300000000003</v>
      </c>
      <c r="F2305" s="82">
        <v>126.1</v>
      </c>
      <c r="G2305" s="81">
        <f t="shared" si="177"/>
        <v>951.69561500000009</v>
      </c>
      <c r="H2305" s="82">
        <v>110.5</v>
      </c>
      <c r="I2305" s="81">
        <f t="shared" si="178"/>
        <v>1044.0100896550002</v>
      </c>
      <c r="J2305" s="82">
        <v>109.7</v>
      </c>
      <c r="K2305" s="81">
        <f t="shared" si="179"/>
        <v>1148.4110986205003</v>
      </c>
      <c r="L2305" s="82">
        <v>110</v>
      </c>
    </row>
    <row r="2306" spans="1:12" ht="46.5" customHeight="1">
      <c r="A2306" s="79" t="s">
        <v>903</v>
      </c>
      <c r="B2306" s="74" t="s">
        <v>1695</v>
      </c>
      <c r="C2306" s="80">
        <v>155</v>
      </c>
      <c r="D2306" s="80">
        <v>775</v>
      </c>
      <c r="E2306" s="81">
        <f t="shared" si="176"/>
        <v>193.13</v>
      </c>
      <c r="F2306" s="82">
        <v>124.6</v>
      </c>
      <c r="G2306" s="81">
        <f t="shared" si="177"/>
        <v>210.31856999999999</v>
      </c>
      <c r="H2306" s="82">
        <v>108.9</v>
      </c>
      <c r="I2306" s="81">
        <f t="shared" si="178"/>
        <v>228.40596701999999</v>
      </c>
      <c r="J2306" s="82">
        <v>108.6</v>
      </c>
      <c r="K2306" s="81">
        <f t="shared" si="179"/>
        <v>250.56134582094001</v>
      </c>
      <c r="L2306" s="82">
        <v>109.7</v>
      </c>
    </row>
    <row r="2307" spans="1:12" ht="46.5" customHeight="1">
      <c r="A2307" s="79" t="s">
        <v>990</v>
      </c>
      <c r="B2307" s="74" t="s">
        <v>1695</v>
      </c>
      <c r="C2307" s="80">
        <v>747.94</v>
      </c>
      <c r="D2307" s="80">
        <v>89.6</v>
      </c>
      <c r="E2307" s="81">
        <f t="shared" si="176"/>
        <v>923.70590000000016</v>
      </c>
      <c r="F2307" s="82">
        <v>123.5</v>
      </c>
      <c r="G2307" s="81">
        <f t="shared" si="177"/>
        <v>1003.1446074</v>
      </c>
      <c r="H2307" s="82">
        <v>108.6</v>
      </c>
      <c r="I2307" s="81">
        <f t="shared" si="178"/>
        <v>1097.4402004956</v>
      </c>
      <c r="J2307" s="82">
        <v>109.4</v>
      </c>
      <c r="K2307" s="81">
        <f t="shared" si="179"/>
        <v>1195.1123783397086</v>
      </c>
      <c r="L2307" s="82">
        <v>108.9</v>
      </c>
    </row>
    <row r="2308" spans="1:12" ht="46.5" customHeight="1">
      <c r="A2308" s="79" t="s">
        <v>993</v>
      </c>
      <c r="B2308" s="74" t="s">
        <v>1695</v>
      </c>
      <c r="C2308" s="80">
        <v>455</v>
      </c>
      <c r="D2308" s="80">
        <v>133.80000000000001</v>
      </c>
      <c r="E2308" s="81">
        <f t="shared" si="176"/>
        <v>557.375</v>
      </c>
      <c r="F2308" s="82">
        <v>122.5</v>
      </c>
      <c r="G2308" s="81">
        <f t="shared" si="177"/>
        <v>605.30924999999991</v>
      </c>
      <c r="H2308" s="82">
        <v>108.6</v>
      </c>
      <c r="I2308" s="81">
        <f t="shared" si="178"/>
        <v>668.86672124999984</v>
      </c>
      <c r="J2308" s="82">
        <v>110.5</v>
      </c>
      <c r="K2308" s="81">
        <f t="shared" si="179"/>
        <v>726.38925927749983</v>
      </c>
      <c r="L2308" s="82">
        <v>108.6</v>
      </c>
    </row>
    <row r="2309" spans="1:12" ht="46.5" customHeight="1">
      <c r="A2309" s="79" t="s">
        <v>1409</v>
      </c>
      <c r="B2309" s="74" t="s">
        <v>1695</v>
      </c>
      <c r="C2309" s="80">
        <v>122</v>
      </c>
      <c r="D2309" s="80">
        <v>139.1</v>
      </c>
      <c r="E2309" s="81">
        <f t="shared" si="176"/>
        <v>153.84199999999998</v>
      </c>
      <c r="F2309" s="82">
        <v>126.1</v>
      </c>
      <c r="G2309" s="81">
        <f t="shared" si="177"/>
        <v>168.30314799999999</v>
      </c>
      <c r="H2309" s="82">
        <v>109.4</v>
      </c>
      <c r="I2309" s="81">
        <f t="shared" si="178"/>
        <v>184.628553356</v>
      </c>
      <c r="J2309" s="82">
        <v>109.7</v>
      </c>
      <c r="K2309" s="81">
        <f t="shared" si="179"/>
        <v>201.983637371464</v>
      </c>
      <c r="L2309" s="82">
        <v>109.4</v>
      </c>
    </row>
    <row r="2310" spans="1:12" ht="46.5" customHeight="1">
      <c r="A2310" s="79" t="s">
        <v>987</v>
      </c>
      <c r="B2310" s="74" t="s">
        <v>1695</v>
      </c>
      <c r="C2310" s="80">
        <v>66.599999999999994</v>
      </c>
      <c r="D2310" s="80">
        <v>0</v>
      </c>
      <c r="E2310" s="81">
        <f t="shared" si="176"/>
        <v>82.916999999999987</v>
      </c>
      <c r="F2310" s="82">
        <v>124.5</v>
      </c>
      <c r="G2310" s="81">
        <f t="shared" si="177"/>
        <v>91.208699999999993</v>
      </c>
      <c r="H2310" s="82">
        <v>110</v>
      </c>
      <c r="I2310" s="81">
        <f t="shared" si="178"/>
        <v>100.32956999999999</v>
      </c>
      <c r="J2310" s="82">
        <v>110</v>
      </c>
      <c r="K2310" s="81">
        <f t="shared" si="179"/>
        <v>108.75725387999999</v>
      </c>
      <c r="L2310" s="82">
        <v>108.4</v>
      </c>
    </row>
    <row r="2311" spans="1:12" ht="46.5" customHeight="1">
      <c r="A2311" s="79" t="s">
        <v>1026</v>
      </c>
      <c r="B2311" s="74" t="s">
        <v>1695</v>
      </c>
      <c r="C2311" s="80">
        <v>391</v>
      </c>
      <c r="D2311" s="80">
        <v>80.7</v>
      </c>
      <c r="E2311" s="81">
        <f t="shared" si="176"/>
        <v>482.10299999999995</v>
      </c>
      <c r="F2311" s="82">
        <v>123.3</v>
      </c>
      <c r="G2311" s="81">
        <f t="shared" si="177"/>
        <v>532.72381499999995</v>
      </c>
      <c r="H2311" s="82">
        <v>110.5</v>
      </c>
      <c r="I2311" s="81">
        <f t="shared" si="178"/>
        <v>588.65981557499993</v>
      </c>
      <c r="J2311" s="82">
        <v>110.5</v>
      </c>
      <c r="K2311" s="81">
        <f t="shared" si="179"/>
        <v>638.69589989887493</v>
      </c>
      <c r="L2311" s="82">
        <v>108.5</v>
      </c>
    </row>
    <row r="2312" spans="1:12" ht="46.5" customHeight="1">
      <c r="A2312" s="79" t="s">
        <v>979</v>
      </c>
      <c r="B2312" s="74" t="s">
        <v>1695</v>
      </c>
      <c r="C2312" s="80">
        <v>351.27</v>
      </c>
      <c r="D2312" s="80">
        <v>131.1</v>
      </c>
      <c r="E2312" s="81">
        <f t="shared" si="176"/>
        <v>441.54638999999997</v>
      </c>
      <c r="F2312" s="82">
        <v>125.7</v>
      </c>
      <c r="G2312" s="81">
        <f t="shared" si="177"/>
        <v>484.37638982999999</v>
      </c>
      <c r="H2312" s="82">
        <v>109.7</v>
      </c>
      <c r="I2312" s="81">
        <f t="shared" si="178"/>
        <v>531.36089964351004</v>
      </c>
      <c r="J2312" s="82">
        <v>109.7</v>
      </c>
      <c r="K2312" s="81">
        <f t="shared" si="179"/>
        <v>583.96562870821754</v>
      </c>
      <c r="L2312" s="82">
        <v>109.9</v>
      </c>
    </row>
    <row r="2313" spans="1:12" ht="46.5" customHeight="1">
      <c r="A2313" s="79" t="s">
        <v>1031</v>
      </c>
      <c r="B2313" s="74" t="s">
        <v>1695</v>
      </c>
      <c r="C2313" s="80">
        <v>32</v>
      </c>
      <c r="D2313" s="80">
        <v>14.2</v>
      </c>
      <c r="E2313" s="81">
        <f t="shared" si="176"/>
        <v>40.224000000000004</v>
      </c>
      <c r="F2313" s="82">
        <v>125.7</v>
      </c>
      <c r="G2313" s="81">
        <f t="shared" si="177"/>
        <v>43.683264000000001</v>
      </c>
      <c r="H2313" s="82">
        <v>108.6</v>
      </c>
      <c r="I2313" s="81">
        <f t="shared" si="178"/>
        <v>47.440024703999995</v>
      </c>
      <c r="J2313" s="82">
        <v>108.6</v>
      </c>
      <c r="K2313" s="81">
        <f t="shared" si="179"/>
        <v>51.662186902655996</v>
      </c>
      <c r="L2313" s="82">
        <v>108.9</v>
      </c>
    </row>
    <row r="2314" spans="1:12" ht="46.5" customHeight="1">
      <c r="A2314" s="79" t="s">
        <v>998</v>
      </c>
      <c r="B2314" s="74" t="s">
        <v>1695</v>
      </c>
      <c r="C2314" s="80">
        <v>244.04</v>
      </c>
      <c r="D2314" s="80">
        <v>31.2</v>
      </c>
      <c r="E2314" s="81">
        <f t="shared" si="176"/>
        <v>305.78212000000002</v>
      </c>
      <c r="F2314" s="82">
        <v>125.3</v>
      </c>
      <c r="G2314" s="81">
        <f t="shared" si="177"/>
        <v>334.52563928000001</v>
      </c>
      <c r="H2314" s="82">
        <v>109.4</v>
      </c>
      <c r="I2314" s="81">
        <f t="shared" si="178"/>
        <v>365.97104937232007</v>
      </c>
      <c r="J2314" s="82">
        <v>109.4</v>
      </c>
      <c r="K2314" s="81">
        <f t="shared" si="179"/>
        <v>397.44455961833955</v>
      </c>
      <c r="L2314" s="82">
        <v>108.6</v>
      </c>
    </row>
    <row r="2315" spans="1:12" ht="46.5" customHeight="1">
      <c r="A2315" s="79" t="s">
        <v>1002</v>
      </c>
      <c r="B2315" s="74" t="s">
        <v>1695</v>
      </c>
      <c r="C2315" s="80">
        <v>167.36</v>
      </c>
      <c r="D2315" s="80">
        <v>57</v>
      </c>
      <c r="E2315" s="81">
        <f t="shared" si="176"/>
        <v>209.2</v>
      </c>
      <c r="F2315" s="82">
        <v>125</v>
      </c>
      <c r="G2315" s="81">
        <f t="shared" si="177"/>
        <v>230.12</v>
      </c>
      <c r="H2315" s="82">
        <v>110</v>
      </c>
      <c r="I2315" s="81">
        <f t="shared" si="178"/>
        <v>253.13200000000001</v>
      </c>
      <c r="J2315" s="82">
        <v>110</v>
      </c>
      <c r="K2315" s="81">
        <f t="shared" si="179"/>
        <v>276.92640800000004</v>
      </c>
      <c r="L2315" s="82">
        <v>109.4</v>
      </c>
    </row>
    <row r="2316" spans="1:12" ht="46.5" customHeight="1">
      <c r="A2316" s="79" t="s">
        <v>889</v>
      </c>
      <c r="B2316" s="74" t="s">
        <v>1695</v>
      </c>
      <c r="C2316" s="80">
        <v>700.6</v>
      </c>
      <c r="D2316" s="80">
        <v>223.2</v>
      </c>
      <c r="E2316" s="81">
        <f t="shared" si="176"/>
        <v>872.94759999999997</v>
      </c>
      <c r="F2316" s="82">
        <v>124.6</v>
      </c>
      <c r="G2316" s="81">
        <f t="shared" si="177"/>
        <v>948.02109359999986</v>
      </c>
      <c r="H2316" s="82">
        <v>108.6</v>
      </c>
      <c r="I2316" s="81">
        <f t="shared" si="178"/>
        <v>1047.5633084279998</v>
      </c>
      <c r="J2316" s="82">
        <v>110.5</v>
      </c>
      <c r="K2316" s="81">
        <f t="shared" si="179"/>
        <v>1140.796442878092</v>
      </c>
      <c r="L2316" s="82">
        <v>108.9</v>
      </c>
    </row>
    <row r="2317" spans="1:12" ht="46.5" customHeight="1">
      <c r="A2317" s="79" t="s">
        <v>1352</v>
      </c>
      <c r="B2317" s="74" t="s">
        <v>1695</v>
      </c>
      <c r="C2317" s="80">
        <v>302.23</v>
      </c>
      <c r="D2317" s="80">
        <v>213.5</v>
      </c>
      <c r="E2317" s="81">
        <f t="shared" si="176"/>
        <v>373.25405000000001</v>
      </c>
      <c r="F2317" s="82">
        <v>123.5</v>
      </c>
      <c r="G2317" s="81">
        <f t="shared" si="177"/>
        <v>408.33993070000002</v>
      </c>
      <c r="H2317" s="82">
        <v>109.4</v>
      </c>
      <c r="I2317" s="81">
        <f t="shared" si="178"/>
        <v>449.17392377000004</v>
      </c>
      <c r="J2317" s="82">
        <v>110</v>
      </c>
      <c r="K2317" s="81">
        <f t="shared" si="179"/>
        <v>487.80288121422001</v>
      </c>
      <c r="L2317" s="82">
        <v>108.6</v>
      </c>
    </row>
    <row r="2318" spans="1:12" ht="46.5" customHeight="1">
      <c r="A2318" s="79" t="s">
        <v>929</v>
      </c>
      <c r="B2318" s="74" t="s">
        <v>1695</v>
      </c>
      <c r="C2318" s="80">
        <v>379.81</v>
      </c>
      <c r="D2318" s="80">
        <v>140.6</v>
      </c>
      <c r="E2318" s="81">
        <f t="shared" si="176"/>
        <v>465.26724999999999</v>
      </c>
      <c r="F2318" s="82">
        <v>122.5</v>
      </c>
      <c r="G2318" s="81">
        <f t="shared" si="177"/>
        <v>511.79397499999999</v>
      </c>
      <c r="H2318" s="82">
        <v>110</v>
      </c>
      <c r="I2318" s="81">
        <f t="shared" si="178"/>
        <v>565.53234237499998</v>
      </c>
      <c r="J2318" s="82">
        <v>110.5</v>
      </c>
      <c r="K2318" s="81">
        <f t="shared" si="179"/>
        <v>618.69238255825007</v>
      </c>
      <c r="L2318" s="82">
        <v>109.4</v>
      </c>
    </row>
    <row r="2319" spans="1:12" ht="46.5" customHeight="1">
      <c r="A2319" s="79" t="s">
        <v>924</v>
      </c>
      <c r="B2319" s="74" t="s">
        <v>1695</v>
      </c>
      <c r="C2319" s="80">
        <v>470.1</v>
      </c>
      <c r="D2319" s="80">
        <v>169</v>
      </c>
      <c r="E2319" s="81">
        <f t="shared" si="176"/>
        <v>592.79610000000002</v>
      </c>
      <c r="F2319" s="82">
        <v>126.1</v>
      </c>
      <c r="G2319" s="81">
        <f t="shared" si="177"/>
        <v>655.03969050000001</v>
      </c>
      <c r="H2319" s="82">
        <v>110.5</v>
      </c>
      <c r="I2319" s="81">
        <f t="shared" si="178"/>
        <v>718.57854047850003</v>
      </c>
      <c r="J2319" s="82">
        <v>109.7</v>
      </c>
      <c r="K2319" s="81">
        <f t="shared" si="179"/>
        <v>790.43639452635</v>
      </c>
      <c r="L2319" s="82">
        <v>110</v>
      </c>
    </row>
    <row r="2320" spans="1:12" ht="46.5" customHeight="1">
      <c r="A2320" s="79" t="s">
        <v>984</v>
      </c>
      <c r="B2320" s="74" t="s">
        <v>1695</v>
      </c>
      <c r="C2320" s="80">
        <v>399.29</v>
      </c>
      <c r="D2320" s="80">
        <v>191.8</v>
      </c>
      <c r="E2320" s="81">
        <f t="shared" si="176"/>
        <v>499.11250000000001</v>
      </c>
      <c r="F2320" s="82">
        <v>125</v>
      </c>
      <c r="G2320" s="81">
        <f t="shared" si="177"/>
        <v>547.52641249999999</v>
      </c>
      <c r="H2320" s="82">
        <v>109.7</v>
      </c>
      <c r="I2320" s="81">
        <f t="shared" si="178"/>
        <v>596.25626321250002</v>
      </c>
      <c r="J2320" s="82">
        <v>108.9</v>
      </c>
      <c r="K2320" s="81">
        <f t="shared" si="179"/>
        <v>658.86317084981249</v>
      </c>
      <c r="L2320" s="82">
        <v>110.5</v>
      </c>
    </row>
    <row r="2321" spans="1:12" ht="46.5" customHeight="1">
      <c r="A2321" s="79" t="s">
        <v>967</v>
      </c>
      <c r="B2321" s="74" t="s">
        <v>1695</v>
      </c>
      <c r="C2321" s="80">
        <v>10</v>
      </c>
      <c r="D2321" s="80">
        <v>0</v>
      </c>
      <c r="E2321" s="81">
        <f t="shared" si="176"/>
        <v>12.46</v>
      </c>
      <c r="F2321" s="82">
        <v>124.6</v>
      </c>
      <c r="G2321" s="81">
        <f t="shared" si="177"/>
        <v>13.568940000000003</v>
      </c>
      <c r="H2321" s="82">
        <v>108.9</v>
      </c>
      <c r="I2321" s="81">
        <f t="shared" si="178"/>
        <v>14.735868840000002</v>
      </c>
      <c r="J2321" s="82">
        <v>108.6</v>
      </c>
      <c r="K2321" s="81">
        <f t="shared" si="179"/>
        <v>16.165248117480004</v>
      </c>
      <c r="L2321" s="82">
        <v>109.7</v>
      </c>
    </row>
    <row r="2322" spans="1:12" ht="46.5" customHeight="1">
      <c r="A2322" s="79" t="s">
        <v>996</v>
      </c>
      <c r="B2322" s="74" t="s">
        <v>1695</v>
      </c>
      <c r="C2322" s="80">
        <v>376.51</v>
      </c>
      <c r="D2322" s="80">
        <v>212.7</v>
      </c>
      <c r="E2322" s="81">
        <f t="shared" si="176"/>
        <v>464.98984999999999</v>
      </c>
      <c r="F2322" s="82">
        <v>123.5</v>
      </c>
      <c r="G2322" s="81">
        <f t="shared" si="177"/>
        <v>504.97897709999995</v>
      </c>
      <c r="H2322" s="82">
        <v>108.6</v>
      </c>
      <c r="I2322" s="81">
        <f t="shared" si="178"/>
        <v>552.44700094740006</v>
      </c>
      <c r="J2322" s="82">
        <v>109.4</v>
      </c>
      <c r="K2322" s="81">
        <f t="shared" si="179"/>
        <v>601.61478403171861</v>
      </c>
      <c r="L2322" s="82">
        <v>108.9</v>
      </c>
    </row>
    <row r="2323" spans="1:12" ht="46.5" customHeight="1">
      <c r="A2323" s="79" t="s">
        <v>934</v>
      </c>
      <c r="B2323" s="74" t="s">
        <v>1695</v>
      </c>
      <c r="C2323" s="80">
        <v>1208.7</v>
      </c>
      <c r="D2323" s="80">
        <v>138.1</v>
      </c>
      <c r="E2323" s="81">
        <f t="shared" si="176"/>
        <v>1480.6575</v>
      </c>
      <c r="F2323" s="82">
        <v>122.5</v>
      </c>
      <c r="G2323" s="81">
        <f t="shared" si="177"/>
        <v>1607.9940450000001</v>
      </c>
      <c r="H2323" s="82">
        <v>108.6</v>
      </c>
      <c r="I2323" s="81">
        <f t="shared" si="178"/>
        <v>1776.8334197250003</v>
      </c>
      <c r="J2323" s="82">
        <v>110.5</v>
      </c>
      <c r="K2323" s="81">
        <f t="shared" si="179"/>
        <v>1929.6410938213503</v>
      </c>
      <c r="L2323" s="82">
        <v>108.6</v>
      </c>
    </row>
    <row r="2324" spans="1:12" ht="46.5" customHeight="1">
      <c r="A2324" s="79" t="s">
        <v>1133</v>
      </c>
      <c r="B2324" s="74" t="s">
        <v>1695</v>
      </c>
      <c r="C2324" s="80">
        <v>150.38999999999999</v>
      </c>
      <c r="D2324" s="80">
        <v>109.8</v>
      </c>
      <c r="E2324" s="81">
        <f t="shared" si="176"/>
        <v>189.64178999999996</v>
      </c>
      <c r="F2324" s="82">
        <v>126.1</v>
      </c>
      <c r="G2324" s="81">
        <f t="shared" si="177"/>
        <v>207.46811825999998</v>
      </c>
      <c r="H2324" s="82">
        <v>109.4</v>
      </c>
      <c r="I2324" s="81">
        <f t="shared" si="178"/>
        <v>227.59252573121998</v>
      </c>
      <c r="J2324" s="82">
        <v>109.7</v>
      </c>
      <c r="K2324" s="81">
        <f t="shared" si="179"/>
        <v>248.98622314995467</v>
      </c>
      <c r="L2324" s="82">
        <v>109.4</v>
      </c>
    </row>
    <row r="2325" spans="1:12" ht="46.5" customHeight="1">
      <c r="A2325" s="79" t="s">
        <v>910</v>
      </c>
      <c r="B2325" s="74" t="s">
        <v>1695</v>
      </c>
      <c r="C2325" s="80">
        <v>107.5</v>
      </c>
      <c r="D2325" s="80">
        <v>73.8</v>
      </c>
      <c r="E2325" s="81">
        <f t="shared" si="176"/>
        <v>133.83750000000001</v>
      </c>
      <c r="F2325" s="82">
        <v>124.5</v>
      </c>
      <c r="G2325" s="81">
        <f t="shared" si="177"/>
        <v>147.22125</v>
      </c>
      <c r="H2325" s="82">
        <v>110</v>
      </c>
      <c r="I2325" s="81">
        <f t="shared" si="178"/>
        <v>161.943375</v>
      </c>
      <c r="J2325" s="82">
        <v>110</v>
      </c>
      <c r="K2325" s="81">
        <f t="shared" si="179"/>
        <v>175.54661849999999</v>
      </c>
      <c r="L2325" s="82">
        <v>108.4</v>
      </c>
    </row>
    <row r="2326" spans="1:12" ht="46.5" customHeight="1">
      <c r="A2326" s="79" t="s">
        <v>890</v>
      </c>
      <c r="B2326" s="74" t="s">
        <v>1695</v>
      </c>
      <c r="C2326" s="80">
        <v>123</v>
      </c>
      <c r="D2326" s="80">
        <v>0</v>
      </c>
      <c r="E2326" s="81">
        <f t="shared" si="176"/>
        <v>151.65899999999999</v>
      </c>
      <c r="F2326" s="82">
        <v>123.3</v>
      </c>
      <c r="G2326" s="81">
        <f t="shared" si="177"/>
        <v>167.58319499999999</v>
      </c>
      <c r="H2326" s="82">
        <v>110.5</v>
      </c>
      <c r="I2326" s="81">
        <f t="shared" si="178"/>
        <v>185.17943047499998</v>
      </c>
      <c r="J2326" s="82">
        <v>110.5</v>
      </c>
      <c r="K2326" s="81">
        <f t="shared" si="179"/>
        <v>200.91968206537499</v>
      </c>
      <c r="L2326" s="82">
        <v>108.5</v>
      </c>
    </row>
    <row r="2327" spans="1:12" ht="46.5" customHeight="1">
      <c r="A2327" s="79" t="s">
        <v>991</v>
      </c>
      <c r="B2327" s="74" t="s">
        <v>1695</v>
      </c>
      <c r="C2327" s="80">
        <v>136.30000000000001</v>
      </c>
      <c r="D2327" s="80">
        <v>18.899999999999999</v>
      </c>
      <c r="E2327" s="81">
        <f t="shared" si="176"/>
        <v>171.32910000000004</v>
      </c>
      <c r="F2327" s="82">
        <v>125.7</v>
      </c>
      <c r="G2327" s="81">
        <f t="shared" si="177"/>
        <v>187.94802270000002</v>
      </c>
      <c r="H2327" s="82">
        <v>109.7</v>
      </c>
      <c r="I2327" s="81">
        <f t="shared" si="178"/>
        <v>206.17898090190002</v>
      </c>
      <c r="J2327" s="82">
        <v>109.7</v>
      </c>
      <c r="K2327" s="81">
        <f t="shared" si="179"/>
        <v>226.59070001118812</v>
      </c>
      <c r="L2327" s="82">
        <v>109.9</v>
      </c>
    </row>
    <row r="2328" spans="1:12" ht="36" customHeight="1">
      <c r="A2328" s="73" t="s">
        <v>1783</v>
      </c>
      <c r="B2328" s="74" t="s">
        <v>1695</v>
      </c>
      <c r="C2328" s="75">
        <v>7593.52</v>
      </c>
      <c r="D2328" s="75">
        <v>1363</v>
      </c>
      <c r="E2328" s="76">
        <f>SUM(E2329:E2347)</f>
        <v>9463.1793600000001</v>
      </c>
      <c r="F2328" s="78">
        <f>E2328/C2328*100</f>
        <v>124.62177435497634</v>
      </c>
      <c r="G2328" s="76">
        <f>SUM(G2329:G2347)</f>
        <v>10367.90772368</v>
      </c>
      <c r="H2328" s="78">
        <f>G2328/E2328*100</f>
        <v>109.560511634221</v>
      </c>
      <c r="I2328" s="76">
        <f>SUM(I2329:I2347)</f>
        <v>11379.965641181921</v>
      </c>
      <c r="J2328" s="78">
        <f>I2328/G2328*100</f>
        <v>109.76144796495835</v>
      </c>
      <c r="K2328" s="76">
        <f>SUM(K2329:K2347)</f>
        <v>12414.648693991356</v>
      </c>
      <c r="L2328" s="78">
        <f>K2328/I2328*100</f>
        <v>109.09214566575767</v>
      </c>
    </row>
    <row r="2329" spans="1:12" ht="36" customHeight="1">
      <c r="A2329" s="79" t="s">
        <v>904</v>
      </c>
      <c r="B2329" s="74" t="s">
        <v>1695</v>
      </c>
      <c r="C2329" s="80">
        <v>441</v>
      </c>
      <c r="D2329" s="80">
        <v>0</v>
      </c>
      <c r="E2329" s="81">
        <f t="shared" si="176"/>
        <v>554.33699999999999</v>
      </c>
      <c r="F2329" s="82">
        <v>125.7</v>
      </c>
      <c r="G2329" s="81">
        <f t="shared" si="177"/>
        <v>602.00998199999992</v>
      </c>
      <c r="H2329" s="82">
        <v>108.6</v>
      </c>
      <c r="I2329" s="81">
        <f t="shared" si="178"/>
        <v>653.78284045199985</v>
      </c>
      <c r="J2329" s="82">
        <v>108.6</v>
      </c>
      <c r="K2329" s="81">
        <f t="shared" si="179"/>
        <v>711.9695132522279</v>
      </c>
      <c r="L2329" s="82">
        <v>108.9</v>
      </c>
    </row>
    <row r="2330" spans="1:12" ht="36" customHeight="1">
      <c r="A2330" s="79" t="s">
        <v>894</v>
      </c>
      <c r="B2330" s="74" t="s">
        <v>1695</v>
      </c>
      <c r="C2330" s="80">
        <v>88.7</v>
      </c>
      <c r="D2330" s="80">
        <v>0</v>
      </c>
      <c r="E2330" s="81">
        <f t="shared" si="176"/>
        <v>111.14110000000001</v>
      </c>
      <c r="F2330" s="82">
        <v>125.3</v>
      </c>
      <c r="G2330" s="81">
        <f t="shared" si="177"/>
        <v>121.58836340000002</v>
      </c>
      <c r="H2330" s="82">
        <v>109.4</v>
      </c>
      <c r="I2330" s="81">
        <f t="shared" si="178"/>
        <v>133.01766955960002</v>
      </c>
      <c r="J2330" s="82">
        <v>109.4</v>
      </c>
      <c r="K2330" s="81">
        <f t="shared" si="179"/>
        <v>144.45718914172562</v>
      </c>
      <c r="L2330" s="82">
        <v>108.6</v>
      </c>
    </row>
    <row r="2331" spans="1:12" ht="36" customHeight="1">
      <c r="A2331" s="79" t="s">
        <v>1013</v>
      </c>
      <c r="B2331" s="74" t="s">
        <v>1695</v>
      </c>
      <c r="C2331" s="80">
        <v>958.55</v>
      </c>
      <c r="D2331" s="80">
        <v>0</v>
      </c>
      <c r="E2331" s="81">
        <f t="shared" si="176"/>
        <v>1198.1875</v>
      </c>
      <c r="F2331" s="82">
        <v>125</v>
      </c>
      <c r="G2331" s="81">
        <f t="shared" si="177"/>
        <v>1318.0062499999999</v>
      </c>
      <c r="H2331" s="82">
        <v>110</v>
      </c>
      <c r="I2331" s="81">
        <f t="shared" si="178"/>
        <v>1449.806875</v>
      </c>
      <c r="J2331" s="82">
        <v>110</v>
      </c>
      <c r="K2331" s="81">
        <f t="shared" si="179"/>
        <v>1586.0887212499999</v>
      </c>
      <c r="L2331" s="82">
        <v>109.4</v>
      </c>
    </row>
    <row r="2332" spans="1:12" ht="36" customHeight="1">
      <c r="A2332" s="79" t="s">
        <v>960</v>
      </c>
      <c r="B2332" s="74" t="s">
        <v>1695</v>
      </c>
      <c r="C2332" s="80">
        <v>56</v>
      </c>
      <c r="D2332" s="80">
        <v>0</v>
      </c>
      <c r="E2332" s="81">
        <f t="shared" si="176"/>
        <v>69.775999999999996</v>
      </c>
      <c r="F2332" s="82">
        <v>124.6</v>
      </c>
      <c r="G2332" s="81">
        <f t="shared" si="177"/>
        <v>75.776735999999985</v>
      </c>
      <c r="H2332" s="82">
        <v>108.6</v>
      </c>
      <c r="I2332" s="81">
        <f t="shared" si="178"/>
        <v>83.733293279999984</v>
      </c>
      <c r="J2332" s="82">
        <v>110.5</v>
      </c>
      <c r="K2332" s="81">
        <f t="shared" si="179"/>
        <v>91.185556381919994</v>
      </c>
      <c r="L2332" s="82">
        <v>108.9</v>
      </c>
    </row>
    <row r="2333" spans="1:12" ht="36" customHeight="1">
      <c r="A2333" s="79" t="s">
        <v>891</v>
      </c>
      <c r="B2333" s="74" t="s">
        <v>1695</v>
      </c>
      <c r="C2333" s="80">
        <v>201.79</v>
      </c>
      <c r="D2333" s="80">
        <v>0</v>
      </c>
      <c r="E2333" s="81">
        <f t="shared" si="176"/>
        <v>249.21064999999999</v>
      </c>
      <c r="F2333" s="82">
        <v>123.5</v>
      </c>
      <c r="G2333" s="81">
        <f t="shared" si="177"/>
        <v>272.63645109999999</v>
      </c>
      <c r="H2333" s="82">
        <v>109.4</v>
      </c>
      <c r="I2333" s="81">
        <f t="shared" si="178"/>
        <v>299.90009620999996</v>
      </c>
      <c r="J2333" s="82">
        <v>110</v>
      </c>
      <c r="K2333" s="81">
        <f t="shared" si="179"/>
        <v>325.69150448405998</v>
      </c>
      <c r="L2333" s="82">
        <v>108.6</v>
      </c>
    </row>
    <row r="2334" spans="1:12" ht="36" customHeight="1">
      <c r="A2334" s="79" t="s">
        <v>998</v>
      </c>
      <c r="B2334" s="74" t="s">
        <v>1695</v>
      </c>
      <c r="C2334" s="80">
        <v>816.86</v>
      </c>
      <c r="D2334" s="80">
        <v>0</v>
      </c>
      <c r="E2334" s="81">
        <f t="shared" si="176"/>
        <v>1000.6535</v>
      </c>
      <c r="F2334" s="82">
        <v>122.5</v>
      </c>
      <c r="G2334" s="81">
        <f t="shared" si="177"/>
        <v>1100.71885</v>
      </c>
      <c r="H2334" s="82">
        <v>110</v>
      </c>
      <c r="I2334" s="81">
        <f t="shared" si="178"/>
        <v>1216.2943292499999</v>
      </c>
      <c r="J2334" s="82">
        <v>110.5</v>
      </c>
      <c r="K2334" s="81">
        <f t="shared" si="179"/>
        <v>1330.6259961994999</v>
      </c>
      <c r="L2334" s="82">
        <v>109.4</v>
      </c>
    </row>
    <row r="2335" spans="1:12" ht="36" customHeight="1">
      <c r="A2335" s="79" t="s">
        <v>909</v>
      </c>
      <c r="B2335" s="74" t="s">
        <v>1695</v>
      </c>
      <c r="C2335" s="80">
        <v>422.5</v>
      </c>
      <c r="D2335" s="80">
        <v>0</v>
      </c>
      <c r="E2335" s="81">
        <f t="shared" si="176"/>
        <v>532.77250000000004</v>
      </c>
      <c r="F2335" s="82">
        <v>126.1</v>
      </c>
      <c r="G2335" s="81">
        <f t="shared" si="177"/>
        <v>588.71361250000007</v>
      </c>
      <c r="H2335" s="82">
        <v>110.5</v>
      </c>
      <c r="I2335" s="81">
        <f t="shared" si="178"/>
        <v>645.81883291250006</v>
      </c>
      <c r="J2335" s="82">
        <v>109.7</v>
      </c>
      <c r="K2335" s="81">
        <f t="shared" si="179"/>
        <v>710.40071620375011</v>
      </c>
      <c r="L2335" s="82">
        <v>110</v>
      </c>
    </row>
    <row r="2336" spans="1:12" ht="36" customHeight="1">
      <c r="A2336" s="79" t="s">
        <v>906</v>
      </c>
      <c r="B2336" s="74" t="s">
        <v>1695</v>
      </c>
      <c r="C2336" s="80">
        <v>30.25</v>
      </c>
      <c r="D2336" s="80">
        <v>0</v>
      </c>
      <c r="E2336" s="81">
        <f t="shared" si="176"/>
        <v>37.8125</v>
      </c>
      <c r="F2336" s="82">
        <v>125</v>
      </c>
      <c r="G2336" s="81">
        <f t="shared" si="177"/>
        <v>41.480312499999997</v>
      </c>
      <c r="H2336" s="82">
        <v>109.7</v>
      </c>
      <c r="I2336" s="81">
        <f t="shared" si="178"/>
        <v>45.172060312500001</v>
      </c>
      <c r="J2336" s="82">
        <v>108.9</v>
      </c>
      <c r="K2336" s="81">
        <f t="shared" si="179"/>
        <v>49.915126645312505</v>
      </c>
      <c r="L2336" s="82">
        <v>110.5</v>
      </c>
    </row>
    <row r="2337" spans="1:12" ht="36" customHeight="1">
      <c r="A2337" s="79" t="s">
        <v>1043</v>
      </c>
      <c r="B2337" s="74" t="s">
        <v>1695</v>
      </c>
      <c r="C2337" s="80">
        <v>230</v>
      </c>
      <c r="D2337" s="80">
        <v>0</v>
      </c>
      <c r="E2337" s="81">
        <f t="shared" si="176"/>
        <v>286.58</v>
      </c>
      <c r="F2337" s="82">
        <v>124.6</v>
      </c>
      <c r="G2337" s="81">
        <f t="shared" si="177"/>
        <v>312.08562000000001</v>
      </c>
      <c r="H2337" s="82">
        <v>108.9</v>
      </c>
      <c r="I2337" s="81">
        <f t="shared" si="178"/>
        <v>338.92498331999997</v>
      </c>
      <c r="J2337" s="82">
        <v>108.6</v>
      </c>
      <c r="K2337" s="81">
        <f t="shared" si="179"/>
        <v>371.80070670203997</v>
      </c>
      <c r="L2337" s="82">
        <v>109.7</v>
      </c>
    </row>
    <row r="2338" spans="1:12" ht="36" customHeight="1">
      <c r="A2338" s="79" t="s">
        <v>921</v>
      </c>
      <c r="B2338" s="74" t="s">
        <v>1695</v>
      </c>
      <c r="C2338" s="80">
        <v>329</v>
      </c>
      <c r="D2338" s="80">
        <v>1523.1</v>
      </c>
      <c r="E2338" s="81">
        <f t="shared" si="176"/>
        <v>406.315</v>
      </c>
      <c r="F2338" s="82">
        <v>123.5</v>
      </c>
      <c r="G2338" s="81">
        <f t="shared" si="177"/>
        <v>441.25808999999992</v>
      </c>
      <c r="H2338" s="82">
        <v>108.6</v>
      </c>
      <c r="I2338" s="81">
        <f t="shared" si="178"/>
        <v>482.73635045999998</v>
      </c>
      <c r="J2338" s="82">
        <v>109.4</v>
      </c>
      <c r="K2338" s="81">
        <f t="shared" si="179"/>
        <v>525.69988565094002</v>
      </c>
      <c r="L2338" s="82">
        <v>108.9</v>
      </c>
    </row>
    <row r="2339" spans="1:12" ht="36" customHeight="1">
      <c r="A2339" s="79" t="s">
        <v>971</v>
      </c>
      <c r="B2339" s="74" t="s">
        <v>1695</v>
      </c>
      <c r="C2339" s="80">
        <v>213.3</v>
      </c>
      <c r="D2339" s="80">
        <v>0</v>
      </c>
      <c r="E2339" s="81">
        <f t="shared" si="176"/>
        <v>261.29250000000002</v>
      </c>
      <c r="F2339" s="82">
        <v>122.5</v>
      </c>
      <c r="G2339" s="81">
        <f t="shared" si="177"/>
        <v>283.76365499999997</v>
      </c>
      <c r="H2339" s="82">
        <v>108.6</v>
      </c>
      <c r="I2339" s="81">
        <f t="shared" si="178"/>
        <v>313.55883877499997</v>
      </c>
      <c r="J2339" s="82">
        <v>110.5</v>
      </c>
      <c r="K2339" s="81">
        <f t="shared" si="179"/>
        <v>340.52489890964995</v>
      </c>
      <c r="L2339" s="82">
        <v>108.6</v>
      </c>
    </row>
    <row r="2340" spans="1:12" ht="36" customHeight="1">
      <c r="A2340" s="79" t="s">
        <v>985</v>
      </c>
      <c r="B2340" s="74" t="s">
        <v>1695</v>
      </c>
      <c r="C2340" s="80">
        <v>600</v>
      </c>
      <c r="D2340" s="80">
        <v>0</v>
      </c>
      <c r="E2340" s="81">
        <f t="shared" si="176"/>
        <v>756.6</v>
      </c>
      <c r="F2340" s="82">
        <v>126.1</v>
      </c>
      <c r="G2340" s="81">
        <f t="shared" si="177"/>
        <v>827.72040000000004</v>
      </c>
      <c r="H2340" s="82">
        <v>109.4</v>
      </c>
      <c r="I2340" s="81">
        <f t="shared" si="178"/>
        <v>908.00927880000006</v>
      </c>
      <c r="J2340" s="82">
        <v>109.7</v>
      </c>
      <c r="K2340" s="81">
        <f t="shared" si="179"/>
        <v>993.36215100720017</v>
      </c>
      <c r="L2340" s="82">
        <v>109.4</v>
      </c>
    </row>
    <row r="2341" spans="1:12" ht="36" customHeight="1">
      <c r="A2341" s="79" t="s">
        <v>919</v>
      </c>
      <c r="B2341" s="74" t="s">
        <v>1695</v>
      </c>
      <c r="C2341" s="80">
        <v>658.44</v>
      </c>
      <c r="D2341" s="80">
        <v>0</v>
      </c>
      <c r="E2341" s="81">
        <f t="shared" si="176"/>
        <v>819.75780000000009</v>
      </c>
      <c r="F2341" s="82">
        <v>124.5</v>
      </c>
      <c r="G2341" s="81">
        <f t="shared" si="177"/>
        <v>901.73358000000007</v>
      </c>
      <c r="H2341" s="82">
        <v>110</v>
      </c>
      <c r="I2341" s="81">
        <f t="shared" si="178"/>
        <v>991.90693800000008</v>
      </c>
      <c r="J2341" s="82">
        <v>110</v>
      </c>
      <c r="K2341" s="81">
        <f t="shared" si="179"/>
        <v>1075.2271207920003</v>
      </c>
      <c r="L2341" s="82">
        <v>108.4</v>
      </c>
    </row>
    <row r="2342" spans="1:12" ht="36" customHeight="1">
      <c r="A2342" s="79" t="s">
        <v>914</v>
      </c>
      <c r="B2342" s="74" t="s">
        <v>1695</v>
      </c>
      <c r="C2342" s="80">
        <v>780</v>
      </c>
      <c r="D2342" s="80">
        <v>0</v>
      </c>
      <c r="E2342" s="81">
        <f t="shared" si="176"/>
        <v>961.74</v>
      </c>
      <c r="F2342" s="82">
        <v>123.3</v>
      </c>
      <c r="G2342" s="81">
        <f t="shared" si="177"/>
        <v>1062.7227</v>
      </c>
      <c r="H2342" s="82">
        <v>110.5</v>
      </c>
      <c r="I2342" s="81">
        <f t="shared" si="178"/>
        <v>1174.3085835000002</v>
      </c>
      <c r="J2342" s="82">
        <v>110.5</v>
      </c>
      <c r="K2342" s="81">
        <f t="shared" si="179"/>
        <v>1274.1248130975002</v>
      </c>
      <c r="L2342" s="82">
        <v>108.5</v>
      </c>
    </row>
    <row r="2343" spans="1:12" ht="36" customHeight="1">
      <c r="A2343" s="79" t="s">
        <v>984</v>
      </c>
      <c r="B2343" s="74" t="s">
        <v>1695</v>
      </c>
      <c r="C2343" s="80">
        <v>445.16</v>
      </c>
      <c r="D2343" s="80">
        <v>0</v>
      </c>
      <c r="E2343" s="81">
        <f t="shared" si="176"/>
        <v>559.56611999999996</v>
      </c>
      <c r="F2343" s="82">
        <v>125.7</v>
      </c>
      <c r="G2343" s="81">
        <f t="shared" si="177"/>
        <v>613.84403364000002</v>
      </c>
      <c r="H2343" s="82">
        <v>109.7</v>
      </c>
      <c r="I2343" s="81">
        <f t="shared" si="178"/>
        <v>673.38690490307999</v>
      </c>
      <c r="J2343" s="82">
        <v>109.7</v>
      </c>
      <c r="K2343" s="81">
        <f t="shared" si="179"/>
        <v>740.05220848848489</v>
      </c>
      <c r="L2343" s="82">
        <v>109.9</v>
      </c>
    </row>
    <row r="2344" spans="1:12" ht="36" customHeight="1">
      <c r="A2344" s="79" t="s">
        <v>991</v>
      </c>
      <c r="B2344" s="74" t="s">
        <v>1695</v>
      </c>
      <c r="C2344" s="80">
        <v>704.47</v>
      </c>
      <c r="D2344" s="80">
        <v>0</v>
      </c>
      <c r="E2344" s="81">
        <f t="shared" si="176"/>
        <v>885.51878999999997</v>
      </c>
      <c r="F2344" s="82">
        <v>125.7</v>
      </c>
      <c r="G2344" s="81">
        <f t="shared" si="177"/>
        <v>961.67340593999995</v>
      </c>
      <c r="H2344" s="82">
        <v>108.6</v>
      </c>
      <c r="I2344" s="81">
        <f t="shared" si="178"/>
        <v>1044.3773188508399</v>
      </c>
      <c r="J2344" s="82">
        <v>108.6</v>
      </c>
      <c r="K2344" s="81">
        <f t="shared" si="179"/>
        <v>1137.3269002285647</v>
      </c>
      <c r="L2344" s="82">
        <v>108.9</v>
      </c>
    </row>
    <row r="2345" spans="1:12" ht="36" customHeight="1">
      <c r="A2345" s="79" t="s">
        <v>942</v>
      </c>
      <c r="B2345" s="74" t="s">
        <v>1695</v>
      </c>
      <c r="C2345" s="80">
        <v>345.8</v>
      </c>
      <c r="D2345" s="80">
        <v>130.19999999999999</v>
      </c>
      <c r="E2345" s="81">
        <f t="shared" si="176"/>
        <v>433.28739999999999</v>
      </c>
      <c r="F2345" s="82">
        <v>125.3</v>
      </c>
      <c r="G2345" s="81">
        <f t="shared" si="177"/>
        <v>474.01641560000002</v>
      </c>
      <c r="H2345" s="82">
        <v>109.4</v>
      </c>
      <c r="I2345" s="81">
        <f t="shared" si="178"/>
        <v>518.57395866640002</v>
      </c>
      <c r="J2345" s="82">
        <v>109.4</v>
      </c>
      <c r="K2345" s="81">
        <f t="shared" si="179"/>
        <v>563.17131911171043</v>
      </c>
      <c r="L2345" s="82">
        <v>108.6</v>
      </c>
    </row>
    <row r="2346" spans="1:12" ht="36" customHeight="1">
      <c r="A2346" s="79" t="s">
        <v>854</v>
      </c>
      <c r="B2346" s="74" t="s">
        <v>1695</v>
      </c>
      <c r="C2346" s="80">
        <v>23.2</v>
      </c>
      <c r="D2346" s="80">
        <v>0</v>
      </c>
      <c r="E2346" s="81">
        <f t="shared" si="176"/>
        <v>29</v>
      </c>
      <c r="F2346" s="82">
        <v>125</v>
      </c>
      <c r="G2346" s="81">
        <f t="shared" si="177"/>
        <v>31.9</v>
      </c>
      <c r="H2346" s="82">
        <v>110</v>
      </c>
      <c r="I2346" s="81">
        <f t="shared" si="178"/>
        <v>35.090000000000003</v>
      </c>
      <c r="J2346" s="82">
        <v>110</v>
      </c>
      <c r="K2346" s="81">
        <f t="shared" si="179"/>
        <v>38.388460000000002</v>
      </c>
      <c r="L2346" s="82">
        <v>109.4</v>
      </c>
    </row>
    <row r="2347" spans="1:12" ht="36" customHeight="1">
      <c r="A2347" s="79" t="s">
        <v>978</v>
      </c>
      <c r="B2347" s="74" t="s">
        <v>1695</v>
      </c>
      <c r="C2347" s="80">
        <v>248.5</v>
      </c>
      <c r="D2347" s="80">
        <v>0</v>
      </c>
      <c r="E2347" s="81">
        <f t="shared" si="176"/>
        <v>309.63099999999997</v>
      </c>
      <c r="F2347" s="82">
        <v>124.6</v>
      </c>
      <c r="G2347" s="81">
        <f t="shared" si="177"/>
        <v>336.25926599999991</v>
      </c>
      <c r="H2347" s="82">
        <v>108.6</v>
      </c>
      <c r="I2347" s="81">
        <f t="shared" si="178"/>
        <v>371.56648892999988</v>
      </c>
      <c r="J2347" s="82">
        <v>110.5</v>
      </c>
      <c r="K2347" s="81">
        <f t="shared" si="179"/>
        <v>404.63590644476989</v>
      </c>
      <c r="L2347" s="82">
        <v>108.9</v>
      </c>
    </row>
    <row r="2348" spans="1:12" ht="59.25" customHeight="1">
      <c r="A2348" s="73" t="s">
        <v>1784</v>
      </c>
      <c r="B2348" s="74" t="s">
        <v>1663</v>
      </c>
      <c r="C2348" s="75">
        <v>1073.48</v>
      </c>
      <c r="D2348" s="75">
        <v>129.80000000000001</v>
      </c>
      <c r="E2348" s="76">
        <v>1315.0129999999999</v>
      </c>
      <c r="F2348" s="78">
        <v>122.5</v>
      </c>
      <c r="G2348" s="76">
        <v>1446.5142999999998</v>
      </c>
      <c r="H2348" s="78">
        <v>110</v>
      </c>
      <c r="I2348" s="76">
        <v>1598.3983014999999</v>
      </c>
      <c r="J2348" s="78">
        <v>110.5</v>
      </c>
      <c r="K2348" s="76">
        <v>1748.6477418410002</v>
      </c>
      <c r="L2348" s="78">
        <v>109.4</v>
      </c>
    </row>
    <row r="2349" spans="1:12" ht="18" customHeight="1">
      <c r="A2349" s="79" t="s">
        <v>1386</v>
      </c>
      <c r="B2349" s="74" t="s">
        <v>1663</v>
      </c>
      <c r="C2349" s="80">
        <v>1073.48</v>
      </c>
      <c r="D2349" s="80">
        <v>129.80000000000001</v>
      </c>
      <c r="E2349" s="81">
        <f t="shared" ref="E2349:E2412" si="180">C2349*F2349/100</f>
        <v>1315.0129999999999</v>
      </c>
      <c r="F2349" s="82">
        <v>122.5</v>
      </c>
      <c r="G2349" s="81">
        <f t="shared" ref="G2349:G2412" si="181">E2349*H2349/100</f>
        <v>1446.5142999999998</v>
      </c>
      <c r="H2349" s="82">
        <v>110</v>
      </c>
      <c r="I2349" s="81">
        <f t="shared" ref="I2349:I2412" si="182">G2349*J2349/100</f>
        <v>1598.3983014999999</v>
      </c>
      <c r="J2349" s="82">
        <v>110.5</v>
      </c>
      <c r="K2349" s="81">
        <f t="shared" ref="K2349:K2412" si="183">I2349*L2349/100</f>
        <v>1748.6477418410002</v>
      </c>
      <c r="L2349" s="82">
        <v>109.4</v>
      </c>
    </row>
    <row r="2350" spans="1:12" ht="44.25" customHeight="1">
      <c r="A2350" s="73" t="s">
        <v>1785</v>
      </c>
      <c r="B2350" s="74" t="s">
        <v>1663</v>
      </c>
      <c r="C2350" s="75">
        <v>309.60000000000002</v>
      </c>
      <c r="D2350" s="75">
        <v>0</v>
      </c>
      <c r="E2350" s="76">
        <v>387</v>
      </c>
      <c r="F2350" s="78">
        <v>125</v>
      </c>
      <c r="G2350" s="76">
        <v>424.53899999999999</v>
      </c>
      <c r="H2350" s="78">
        <v>109.7</v>
      </c>
      <c r="I2350" s="76">
        <v>462.32297100000005</v>
      </c>
      <c r="J2350" s="78">
        <v>108.9</v>
      </c>
      <c r="K2350" s="76">
        <v>510.86688295500005</v>
      </c>
      <c r="L2350" s="78">
        <v>110.5</v>
      </c>
    </row>
    <row r="2351" spans="1:12" ht="18" customHeight="1">
      <c r="A2351" s="79" t="s">
        <v>1459</v>
      </c>
      <c r="B2351" s="74" t="s">
        <v>1663</v>
      </c>
      <c r="C2351" s="80">
        <v>309.60000000000002</v>
      </c>
      <c r="D2351" s="80">
        <v>0</v>
      </c>
      <c r="E2351" s="81">
        <f t="shared" si="180"/>
        <v>387</v>
      </c>
      <c r="F2351" s="82">
        <v>125</v>
      </c>
      <c r="G2351" s="81">
        <f t="shared" si="181"/>
        <v>424.53899999999999</v>
      </c>
      <c r="H2351" s="82">
        <v>109.7</v>
      </c>
      <c r="I2351" s="81">
        <f t="shared" si="182"/>
        <v>462.32297100000005</v>
      </c>
      <c r="J2351" s="82">
        <v>108.9</v>
      </c>
      <c r="K2351" s="81">
        <f t="shared" si="183"/>
        <v>510.86688295500005</v>
      </c>
      <c r="L2351" s="82">
        <v>110.5</v>
      </c>
    </row>
    <row r="2352" spans="1:12" ht="29.25" customHeight="1">
      <c r="A2352" s="73" t="s">
        <v>1786</v>
      </c>
      <c r="B2352" s="74" t="s">
        <v>1663</v>
      </c>
      <c r="C2352" s="75">
        <v>675.98</v>
      </c>
      <c r="D2352" s="75">
        <v>96.4</v>
      </c>
      <c r="E2352" s="76">
        <f>SUM(E2353:E2354)</f>
        <v>834.31529999999998</v>
      </c>
      <c r="F2352" s="78">
        <f>E2352/C2352*100</f>
        <v>123.42307464717889</v>
      </c>
      <c r="G2352" s="76">
        <f>SUM(G2353:G2354)</f>
        <v>906.06641579999996</v>
      </c>
      <c r="H2352" s="78">
        <f>G2352/E2352*100</f>
        <v>108.60000000000001</v>
      </c>
      <c r="I2352" s="76">
        <f>SUM(I2353:I2354)</f>
        <v>991.99761908519986</v>
      </c>
      <c r="J2352" s="78">
        <f>I2352/G2352*100</f>
        <v>109.48398503539369</v>
      </c>
      <c r="K2352" s="76">
        <f>SUM(K2353:K2354)</f>
        <v>1080.0560814507826</v>
      </c>
      <c r="L2352" s="78">
        <f>K2352/I2352*100</f>
        <v>108.87688243110789</v>
      </c>
    </row>
    <row r="2353" spans="1:12" ht="18" customHeight="1">
      <c r="A2353" s="79" t="s">
        <v>1346</v>
      </c>
      <c r="B2353" s="74" t="s">
        <v>1663</v>
      </c>
      <c r="C2353" s="80">
        <v>623.98</v>
      </c>
      <c r="D2353" s="80">
        <v>113.6</v>
      </c>
      <c r="E2353" s="81">
        <f t="shared" si="180"/>
        <v>770.61529999999993</v>
      </c>
      <c r="F2353" s="82">
        <v>123.5</v>
      </c>
      <c r="G2353" s="81">
        <f t="shared" si="181"/>
        <v>836.8882157999999</v>
      </c>
      <c r="H2353" s="82">
        <v>108.6</v>
      </c>
      <c r="I2353" s="81">
        <f t="shared" si="182"/>
        <v>915.55570808519985</v>
      </c>
      <c r="J2353" s="82">
        <v>109.4</v>
      </c>
      <c r="K2353" s="81">
        <f t="shared" si="183"/>
        <v>997.04016610478266</v>
      </c>
      <c r="L2353" s="82">
        <v>108.9</v>
      </c>
    </row>
    <row r="2354" spans="1:12" ht="44.25" customHeight="1">
      <c r="A2354" s="79" t="s">
        <v>1043</v>
      </c>
      <c r="B2354" s="74" t="s">
        <v>1663</v>
      </c>
      <c r="C2354" s="80">
        <v>52</v>
      </c>
      <c r="D2354" s="80">
        <v>34.200000000000003</v>
      </c>
      <c r="E2354" s="81">
        <f t="shared" si="180"/>
        <v>63.7</v>
      </c>
      <c r="F2354" s="82">
        <v>122.5</v>
      </c>
      <c r="G2354" s="81">
        <f t="shared" si="181"/>
        <v>69.178200000000004</v>
      </c>
      <c r="H2354" s="82">
        <v>108.6</v>
      </c>
      <c r="I2354" s="81">
        <f t="shared" si="182"/>
        <v>76.441911000000005</v>
      </c>
      <c r="J2354" s="82">
        <v>110.5</v>
      </c>
      <c r="K2354" s="81">
        <f t="shared" si="183"/>
        <v>83.015915346</v>
      </c>
      <c r="L2354" s="82">
        <v>108.6</v>
      </c>
    </row>
    <row r="2355" spans="1:12" ht="29.25" customHeight="1">
      <c r="A2355" s="73" t="s">
        <v>1787</v>
      </c>
      <c r="B2355" s="74" t="s">
        <v>1788</v>
      </c>
      <c r="C2355" s="75">
        <v>1856915.8</v>
      </c>
      <c r="D2355" s="75">
        <v>115</v>
      </c>
      <c r="E2355" s="76">
        <f>SUM(E2356:E2370)</f>
        <v>2302229.2485999996</v>
      </c>
      <c r="F2355" s="78">
        <f>E2355/C2355*100</f>
        <v>123.98134845963395</v>
      </c>
      <c r="G2355" s="76">
        <f>SUM(G2356:G2370)</f>
        <v>2531016.1062186002</v>
      </c>
      <c r="H2355" s="78">
        <f>G2355/E2355*100</f>
        <v>109.93762275228356</v>
      </c>
      <c r="I2355" s="76">
        <f>SUM(I2356:I2370)</f>
        <v>2789028.4069322343</v>
      </c>
      <c r="J2355" s="78">
        <f>I2355/G2355*100</f>
        <v>110.19402049950251</v>
      </c>
      <c r="K2355" s="76">
        <f>SUM(K2356:K2370)</f>
        <v>3036950.8654859215</v>
      </c>
      <c r="L2355" s="78">
        <f>K2355/I2355*100</f>
        <v>108.88920521345236</v>
      </c>
    </row>
    <row r="2356" spans="1:12" ht="30" customHeight="1">
      <c r="A2356" s="79" t="s">
        <v>1312</v>
      </c>
      <c r="B2356" s="74" t="s">
        <v>1788</v>
      </c>
      <c r="C2356" s="80">
        <v>90968</v>
      </c>
      <c r="D2356" s="80">
        <v>106.1</v>
      </c>
      <c r="E2356" s="81">
        <f t="shared" si="180"/>
        <v>113255.16</v>
      </c>
      <c r="F2356" s="82">
        <v>124.5</v>
      </c>
      <c r="G2356" s="81">
        <f t="shared" si="181"/>
        <v>124580.67599999999</v>
      </c>
      <c r="H2356" s="82">
        <v>110</v>
      </c>
      <c r="I2356" s="81">
        <f t="shared" si="182"/>
        <v>137038.74359999999</v>
      </c>
      <c r="J2356" s="82">
        <v>110</v>
      </c>
      <c r="K2356" s="81">
        <f t="shared" si="183"/>
        <v>148549.9980624</v>
      </c>
      <c r="L2356" s="82">
        <v>108.4</v>
      </c>
    </row>
    <row r="2357" spans="1:12" ht="18" customHeight="1">
      <c r="A2357" s="79" t="s">
        <v>937</v>
      </c>
      <c r="B2357" s="74" t="s">
        <v>1788</v>
      </c>
      <c r="C2357" s="80">
        <v>834926</v>
      </c>
      <c r="D2357" s="80">
        <v>113.1</v>
      </c>
      <c r="E2357" s="81">
        <f t="shared" si="180"/>
        <v>1029463.7579999999</v>
      </c>
      <c r="F2357" s="82">
        <v>123.3</v>
      </c>
      <c r="G2357" s="81">
        <f t="shared" si="181"/>
        <v>1137557.4525899999</v>
      </c>
      <c r="H2357" s="82">
        <v>110.5</v>
      </c>
      <c r="I2357" s="81">
        <f t="shared" si="182"/>
        <v>1257000.98511195</v>
      </c>
      <c r="J2357" s="82">
        <v>110.5</v>
      </c>
      <c r="K2357" s="81">
        <f t="shared" si="183"/>
        <v>1363846.0688464656</v>
      </c>
      <c r="L2357" s="82">
        <v>108.5</v>
      </c>
    </row>
    <row r="2358" spans="1:12" ht="18" customHeight="1">
      <c r="A2358" s="79" t="s">
        <v>1376</v>
      </c>
      <c r="B2358" s="74" t="s">
        <v>1788</v>
      </c>
      <c r="C2358" s="80">
        <v>107435</v>
      </c>
      <c r="D2358" s="80">
        <v>123.8</v>
      </c>
      <c r="E2358" s="81">
        <f t="shared" si="180"/>
        <v>135045.79500000001</v>
      </c>
      <c r="F2358" s="82">
        <v>125.7</v>
      </c>
      <c r="G2358" s="81">
        <f t="shared" si="181"/>
        <v>148145.23711500003</v>
      </c>
      <c r="H2358" s="82">
        <v>109.7</v>
      </c>
      <c r="I2358" s="81">
        <f t="shared" si="182"/>
        <v>162515.32511515505</v>
      </c>
      <c r="J2358" s="82">
        <v>109.7</v>
      </c>
      <c r="K2358" s="81">
        <f t="shared" si="183"/>
        <v>178604.34230155541</v>
      </c>
      <c r="L2358" s="82">
        <v>109.9</v>
      </c>
    </row>
    <row r="2359" spans="1:12" ht="18" customHeight="1">
      <c r="A2359" s="79" t="s">
        <v>738</v>
      </c>
      <c r="B2359" s="74" t="s">
        <v>1788</v>
      </c>
      <c r="C2359" s="80">
        <v>76000</v>
      </c>
      <c r="D2359" s="80">
        <v>210.5</v>
      </c>
      <c r="E2359" s="81">
        <f t="shared" si="180"/>
        <v>95228</v>
      </c>
      <c r="F2359" s="82">
        <v>125.3</v>
      </c>
      <c r="G2359" s="81">
        <f t="shared" si="181"/>
        <v>103703.29200000002</v>
      </c>
      <c r="H2359" s="82">
        <v>108.9</v>
      </c>
      <c r="I2359" s="81">
        <f t="shared" si="182"/>
        <v>112932.88498800002</v>
      </c>
      <c r="J2359" s="82">
        <v>108.9</v>
      </c>
      <c r="K2359" s="81">
        <f t="shared" si="183"/>
        <v>123887.37483183602</v>
      </c>
      <c r="L2359" s="82">
        <v>109.7</v>
      </c>
    </row>
    <row r="2360" spans="1:12" ht="30" customHeight="1">
      <c r="A2360" s="79" t="s">
        <v>957</v>
      </c>
      <c r="B2360" s="74" t="s">
        <v>1788</v>
      </c>
      <c r="C2360" s="80">
        <v>1514.8</v>
      </c>
      <c r="D2360" s="80">
        <v>18.2</v>
      </c>
      <c r="E2360" s="81">
        <f t="shared" si="180"/>
        <v>1904.1035999999999</v>
      </c>
      <c r="F2360" s="82">
        <v>125.7</v>
      </c>
      <c r="G2360" s="81">
        <f t="shared" si="181"/>
        <v>2067.8565095999998</v>
      </c>
      <c r="H2360" s="82">
        <v>108.6</v>
      </c>
      <c r="I2360" s="81">
        <f t="shared" si="182"/>
        <v>2245.6921694255998</v>
      </c>
      <c r="J2360" s="82">
        <v>108.6</v>
      </c>
      <c r="K2360" s="81">
        <f t="shared" si="183"/>
        <v>2445.5587725044784</v>
      </c>
      <c r="L2360" s="82">
        <v>108.9</v>
      </c>
    </row>
    <row r="2361" spans="1:12" ht="30" customHeight="1">
      <c r="A2361" s="79" t="s">
        <v>1007</v>
      </c>
      <c r="B2361" s="74" t="s">
        <v>1788</v>
      </c>
      <c r="C2361" s="80">
        <v>333</v>
      </c>
      <c r="D2361" s="80">
        <v>9</v>
      </c>
      <c r="E2361" s="81">
        <f t="shared" si="180"/>
        <v>417.24900000000002</v>
      </c>
      <c r="F2361" s="82">
        <v>125.3</v>
      </c>
      <c r="G2361" s="81">
        <f t="shared" si="181"/>
        <v>456.47040600000008</v>
      </c>
      <c r="H2361" s="82">
        <v>109.4</v>
      </c>
      <c r="I2361" s="81">
        <f t="shared" si="182"/>
        <v>499.37862416400014</v>
      </c>
      <c r="J2361" s="82">
        <v>109.4</v>
      </c>
      <c r="K2361" s="81">
        <f t="shared" si="183"/>
        <v>542.32518584210413</v>
      </c>
      <c r="L2361" s="82">
        <v>108.6</v>
      </c>
    </row>
    <row r="2362" spans="1:12" ht="18" customHeight="1">
      <c r="A2362" s="79" t="s">
        <v>949</v>
      </c>
      <c r="B2362" s="74" t="s">
        <v>1788</v>
      </c>
      <c r="C2362" s="80">
        <v>313218</v>
      </c>
      <c r="D2362" s="80">
        <v>137.4</v>
      </c>
      <c r="E2362" s="81">
        <f t="shared" si="180"/>
        <v>391522.5</v>
      </c>
      <c r="F2362" s="82">
        <v>125</v>
      </c>
      <c r="G2362" s="81">
        <f t="shared" si="181"/>
        <v>430674.75</v>
      </c>
      <c r="H2362" s="82">
        <v>110</v>
      </c>
      <c r="I2362" s="81">
        <f t="shared" si="182"/>
        <v>473742.22499999998</v>
      </c>
      <c r="J2362" s="82">
        <v>110</v>
      </c>
      <c r="K2362" s="81">
        <f t="shared" si="183"/>
        <v>518273.99414999998</v>
      </c>
      <c r="L2362" s="82">
        <v>109.4</v>
      </c>
    </row>
    <row r="2363" spans="1:12" ht="18" customHeight="1">
      <c r="A2363" s="79" t="s">
        <v>982</v>
      </c>
      <c r="B2363" s="74" t="s">
        <v>1788</v>
      </c>
      <c r="C2363" s="80">
        <v>108368</v>
      </c>
      <c r="D2363" s="80">
        <v>110.4</v>
      </c>
      <c r="E2363" s="81">
        <f t="shared" si="180"/>
        <v>135026.52799999999</v>
      </c>
      <c r="F2363" s="82">
        <v>124.6</v>
      </c>
      <c r="G2363" s="81">
        <f t="shared" si="181"/>
        <v>146638.80940799997</v>
      </c>
      <c r="H2363" s="82">
        <v>108.6</v>
      </c>
      <c r="I2363" s="81">
        <f t="shared" si="182"/>
        <v>162035.88439583997</v>
      </c>
      <c r="J2363" s="82">
        <v>110.5</v>
      </c>
      <c r="K2363" s="81">
        <f t="shared" si="183"/>
        <v>176457.07810706974</v>
      </c>
      <c r="L2363" s="82">
        <v>108.9</v>
      </c>
    </row>
    <row r="2364" spans="1:12" ht="18" customHeight="1">
      <c r="A2364" s="79" t="s">
        <v>936</v>
      </c>
      <c r="B2364" s="74" t="s">
        <v>1788</v>
      </c>
      <c r="C2364" s="80">
        <v>58406</v>
      </c>
      <c r="D2364" s="80">
        <v>59.5</v>
      </c>
      <c r="E2364" s="81">
        <f t="shared" si="180"/>
        <v>72131.41</v>
      </c>
      <c r="F2364" s="82">
        <v>123.5</v>
      </c>
      <c r="G2364" s="81">
        <f t="shared" si="181"/>
        <v>78911.762540000011</v>
      </c>
      <c r="H2364" s="82">
        <v>109.4</v>
      </c>
      <c r="I2364" s="81">
        <f t="shared" si="182"/>
        <v>86802.938794000016</v>
      </c>
      <c r="J2364" s="82">
        <v>110</v>
      </c>
      <c r="K2364" s="81">
        <f t="shared" si="183"/>
        <v>94267.991530284009</v>
      </c>
      <c r="L2364" s="82">
        <v>108.6</v>
      </c>
    </row>
    <row r="2365" spans="1:12" ht="18" customHeight="1">
      <c r="A2365" s="79" t="s">
        <v>1304</v>
      </c>
      <c r="B2365" s="74" t="s">
        <v>1788</v>
      </c>
      <c r="C2365" s="80">
        <v>27000</v>
      </c>
      <c r="D2365" s="80">
        <v>91.5</v>
      </c>
      <c r="E2365" s="81">
        <f t="shared" si="180"/>
        <v>33075</v>
      </c>
      <c r="F2365" s="82">
        <v>122.5</v>
      </c>
      <c r="G2365" s="81">
        <f t="shared" si="181"/>
        <v>36382.5</v>
      </c>
      <c r="H2365" s="82">
        <v>110</v>
      </c>
      <c r="I2365" s="81">
        <f t="shared" si="182"/>
        <v>40202.662499999999</v>
      </c>
      <c r="J2365" s="82">
        <v>110.5</v>
      </c>
      <c r="K2365" s="81">
        <f t="shared" si="183"/>
        <v>43981.712775</v>
      </c>
      <c r="L2365" s="82">
        <v>109.4</v>
      </c>
    </row>
    <row r="2366" spans="1:12" ht="18" customHeight="1">
      <c r="A2366" s="79" t="s">
        <v>1318</v>
      </c>
      <c r="B2366" s="74" t="s">
        <v>1788</v>
      </c>
      <c r="C2366" s="80">
        <v>51220</v>
      </c>
      <c r="D2366" s="80">
        <v>102.9</v>
      </c>
      <c r="E2366" s="81">
        <f t="shared" si="180"/>
        <v>64588.42</v>
      </c>
      <c r="F2366" s="82">
        <v>126.1</v>
      </c>
      <c r="G2366" s="81">
        <f t="shared" si="181"/>
        <v>71370.204100000003</v>
      </c>
      <c r="H2366" s="82">
        <v>110.5</v>
      </c>
      <c r="I2366" s="81">
        <f t="shared" si="182"/>
        <v>78293.113897700008</v>
      </c>
      <c r="J2366" s="82">
        <v>109.7</v>
      </c>
      <c r="K2366" s="81">
        <f t="shared" si="183"/>
        <v>86122.425287470018</v>
      </c>
      <c r="L2366" s="82">
        <v>110</v>
      </c>
    </row>
    <row r="2367" spans="1:12" ht="18" customHeight="1">
      <c r="A2367" s="79" t="s">
        <v>899</v>
      </c>
      <c r="B2367" s="74" t="s">
        <v>1788</v>
      </c>
      <c r="C2367" s="80">
        <v>8340</v>
      </c>
      <c r="D2367" s="80">
        <v>0</v>
      </c>
      <c r="E2367" s="81">
        <f t="shared" si="180"/>
        <v>10425</v>
      </c>
      <c r="F2367" s="82">
        <v>125</v>
      </c>
      <c r="G2367" s="81">
        <f t="shared" si="181"/>
        <v>11436.225</v>
      </c>
      <c r="H2367" s="82">
        <v>109.7</v>
      </c>
      <c r="I2367" s="81">
        <f t="shared" si="182"/>
        <v>12454.049025</v>
      </c>
      <c r="J2367" s="82">
        <v>108.9</v>
      </c>
      <c r="K2367" s="81">
        <f t="shared" si="183"/>
        <v>13761.724172624999</v>
      </c>
      <c r="L2367" s="82">
        <v>110.5</v>
      </c>
    </row>
    <row r="2368" spans="1:12" ht="18" customHeight="1">
      <c r="A2368" s="79" t="s">
        <v>961</v>
      </c>
      <c r="B2368" s="74" t="s">
        <v>1788</v>
      </c>
      <c r="C2368" s="80">
        <v>3200</v>
      </c>
      <c r="D2368" s="80">
        <v>0</v>
      </c>
      <c r="E2368" s="81">
        <f t="shared" si="180"/>
        <v>3987.2</v>
      </c>
      <c r="F2368" s="82">
        <v>124.6</v>
      </c>
      <c r="G2368" s="81">
        <f t="shared" si="181"/>
        <v>4342.0608000000002</v>
      </c>
      <c r="H2368" s="82">
        <v>108.9</v>
      </c>
      <c r="I2368" s="81">
        <f t="shared" si="182"/>
        <v>4715.4780288000002</v>
      </c>
      <c r="J2368" s="82">
        <v>108.6</v>
      </c>
      <c r="K2368" s="81">
        <f t="shared" si="183"/>
        <v>5172.8793975936005</v>
      </c>
      <c r="L2368" s="82">
        <v>109.7</v>
      </c>
    </row>
    <row r="2369" spans="1:12" ht="18" customHeight="1">
      <c r="A2369" s="79" t="s">
        <v>963</v>
      </c>
      <c r="B2369" s="74" t="s">
        <v>1788</v>
      </c>
      <c r="C2369" s="80">
        <v>57505</v>
      </c>
      <c r="D2369" s="80">
        <v>174.9</v>
      </c>
      <c r="E2369" s="81">
        <f t="shared" si="180"/>
        <v>71018.675000000003</v>
      </c>
      <c r="F2369" s="82">
        <v>123.5</v>
      </c>
      <c r="G2369" s="81">
        <f t="shared" si="181"/>
        <v>77126.281049999991</v>
      </c>
      <c r="H2369" s="82">
        <v>108.6</v>
      </c>
      <c r="I2369" s="81">
        <f t="shared" si="182"/>
        <v>84376.151468700002</v>
      </c>
      <c r="J2369" s="82">
        <v>109.4</v>
      </c>
      <c r="K2369" s="81">
        <f t="shared" si="183"/>
        <v>91885.628949414298</v>
      </c>
      <c r="L2369" s="82">
        <v>108.9</v>
      </c>
    </row>
    <row r="2370" spans="1:12" ht="18" customHeight="1">
      <c r="A2370" s="79" t="s">
        <v>916</v>
      </c>
      <c r="B2370" s="74" t="s">
        <v>1788</v>
      </c>
      <c r="C2370" s="80">
        <v>118482</v>
      </c>
      <c r="D2370" s="80">
        <v>99</v>
      </c>
      <c r="E2370" s="81">
        <f t="shared" si="180"/>
        <v>145140.45000000001</v>
      </c>
      <c r="F2370" s="82">
        <v>122.5</v>
      </c>
      <c r="G2370" s="81">
        <f t="shared" si="181"/>
        <v>157622.52870000002</v>
      </c>
      <c r="H2370" s="82">
        <v>108.6</v>
      </c>
      <c r="I2370" s="81">
        <f t="shared" si="182"/>
        <v>174172.89421350003</v>
      </c>
      <c r="J2370" s="82">
        <v>110.5</v>
      </c>
      <c r="K2370" s="81">
        <f t="shared" si="183"/>
        <v>189151.76311586102</v>
      </c>
      <c r="L2370" s="82">
        <v>108.6</v>
      </c>
    </row>
    <row r="2371" spans="1:12" ht="38.25" customHeight="1">
      <c r="A2371" s="73" t="s">
        <v>1789</v>
      </c>
      <c r="B2371" s="74" t="s">
        <v>1790</v>
      </c>
      <c r="C2371" s="75">
        <v>1057436.8</v>
      </c>
      <c r="D2371" s="75">
        <v>523.4</v>
      </c>
      <c r="E2371" s="76">
        <f>SUM(E2372:E2378)</f>
        <v>1326382.5684</v>
      </c>
      <c r="F2371" s="78">
        <f>E2371/C2371*100</f>
        <v>125.43374397410795</v>
      </c>
      <c r="G2371" s="76">
        <f>SUM(G2372:G2378)</f>
        <v>1456101.9637940002</v>
      </c>
      <c r="H2371" s="78">
        <f>G2371/E2371*100</f>
        <v>109.77993819313225</v>
      </c>
      <c r="I2371" s="76">
        <f>SUM(I2372:I2378)</f>
        <v>1598511.2348122541</v>
      </c>
      <c r="J2371" s="78">
        <f>I2371/G2371*100</f>
        <v>109.78017161979467</v>
      </c>
      <c r="K2371" s="76">
        <f>SUM(K2372:K2378)</f>
        <v>1752429.0600056984</v>
      </c>
      <c r="L2371" s="78">
        <f>K2371/I2371*100</f>
        <v>109.62882348534274</v>
      </c>
    </row>
    <row r="2372" spans="1:12" ht="38.25" customHeight="1">
      <c r="A2372" s="79" t="s">
        <v>949</v>
      </c>
      <c r="B2372" s="74" t="s">
        <v>1790</v>
      </c>
      <c r="C2372" s="80">
        <v>89286</v>
      </c>
      <c r="D2372" s="80">
        <v>241.3</v>
      </c>
      <c r="E2372" s="81">
        <f t="shared" si="180"/>
        <v>111161.07</v>
      </c>
      <c r="F2372" s="82">
        <v>124.5</v>
      </c>
      <c r="G2372" s="81">
        <f t="shared" si="181"/>
        <v>122277.17700000001</v>
      </c>
      <c r="H2372" s="82">
        <v>110</v>
      </c>
      <c r="I2372" s="81">
        <f t="shared" si="182"/>
        <v>134504.8947</v>
      </c>
      <c r="J2372" s="82">
        <v>110</v>
      </c>
      <c r="K2372" s="81">
        <f t="shared" si="183"/>
        <v>145803.30585480001</v>
      </c>
      <c r="L2372" s="82">
        <v>108.4</v>
      </c>
    </row>
    <row r="2373" spans="1:12" ht="38.25" customHeight="1">
      <c r="A2373" s="79" t="s">
        <v>1315</v>
      </c>
      <c r="B2373" s="74" t="s">
        <v>1790</v>
      </c>
      <c r="C2373" s="80">
        <v>5327.8</v>
      </c>
      <c r="D2373" s="80">
        <v>62.1</v>
      </c>
      <c r="E2373" s="81">
        <f t="shared" si="180"/>
        <v>6569.1773999999996</v>
      </c>
      <c r="F2373" s="82">
        <v>123.3</v>
      </c>
      <c r="G2373" s="81">
        <f t="shared" si="181"/>
        <v>7258.9410269999989</v>
      </c>
      <c r="H2373" s="82">
        <v>110.5</v>
      </c>
      <c r="I2373" s="81">
        <f t="shared" si="182"/>
        <v>8021.1298348349983</v>
      </c>
      <c r="J2373" s="82">
        <v>110.5</v>
      </c>
      <c r="K2373" s="81">
        <f t="shared" si="183"/>
        <v>8702.9258707959725</v>
      </c>
      <c r="L2373" s="82">
        <v>108.5</v>
      </c>
    </row>
    <row r="2374" spans="1:12" ht="38.25" customHeight="1">
      <c r="A2374" s="79" t="s">
        <v>1372</v>
      </c>
      <c r="B2374" s="74" t="s">
        <v>1790</v>
      </c>
      <c r="C2374" s="80">
        <v>718483</v>
      </c>
      <c r="D2374" s="80">
        <v>952.9</v>
      </c>
      <c r="E2374" s="81">
        <f t="shared" si="180"/>
        <v>903133.13100000005</v>
      </c>
      <c r="F2374" s="82">
        <v>125.7</v>
      </c>
      <c r="G2374" s="81">
        <f t="shared" si="181"/>
        <v>990737.04470700014</v>
      </c>
      <c r="H2374" s="82">
        <v>109.7</v>
      </c>
      <c r="I2374" s="81">
        <f t="shared" si="182"/>
        <v>1086838.5380435791</v>
      </c>
      <c r="J2374" s="82">
        <v>109.7</v>
      </c>
      <c r="K2374" s="81">
        <f t="shared" si="183"/>
        <v>1194435.5533098935</v>
      </c>
      <c r="L2374" s="82">
        <v>109.9</v>
      </c>
    </row>
    <row r="2375" spans="1:12" ht="38.25" customHeight="1">
      <c r="A2375" s="79" t="s">
        <v>738</v>
      </c>
      <c r="B2375" s="74" t="s">
        <v>1790</v>
      </c>
      <c r="C2375" s="80">
        <v>1000</v>
      </c>
      <c r="D2375" s="80">
        <v>9.1999999999999993</v>
      </c>
      <c r="E2375" s="81">
        <f t="shared" si="180"/>
        <v>1253</v>
      </c>
      <c r="F2375" s="82">
        <v>125.3</v>
      </c>
      <c r="G2375" s="81">
        <f t="shared" si="181"/>
        <v>1364.5170000000001</v>
      </c>
      <c r="H2375" s="82">
        <v>108.9</v>
      </c>
      <c r="I2375" s="81">
        <f t="shared" si="182"/>
        <v>1485.9590130000004</v>
      </c>
      <c r="J2375" s="82">
        <v>108.9</v>
      </c>
      <c r="K2375" s="81">
        <f t="shared" si="183"/>
        <v>1630.0970372610004</v>
      </c>
      <c r="L2375" s="82">
        <v>109.7</v>
      </c>
    </row>
    <row r="2376" spans="1:12" ht="38.25" customHeight="1">
      <c r="A2376" s="79" t="s">
        <v>1200</v>
      </c>
      <c r="B2376" s="74" t="s">
        <v>1790</v>
      </c>
      <c r="C2376" s="80">
        <v>50</v>
      </c>
      <c r="D2376" s="80">
        <v>0.8</v>
      </c>
      <c r="E2376" s="81">
        <f t="shared" si="180"/>
        <v>62.85</v>
      </c>
      <c r="F2376" s="82">
        <v>125.7</v>
      </c>
      <c r="G2376" s="81">
        <f t="shared" si="181"/>
        <v>68.255099999999999</v>
      </c>
      <c r="H2376" s="82">
        <v>108.6</v>
      </c>
      <c r="I2376" s="81">
        <f t="shared" si="182"/>
        <v>74.125038599999996</v>
      </c>
      <c r="J2376" s="82">
        <v>108.6</v>
      </c>
      <c r="K2376" s="81">
        <f t="shared" si="183"/>
        <v>80.722167035399991</v>
      </c>
      <c r="L2376" s="82">
        <v>108.9</v>
      </c>
    </row>
    <row r="2377" spans="1:12" ht="38.25" customHeight="1">
      <c r="A2377" s="79" t="s">
        <v>959</v>
      </c>
      <c r="B2377" s="74" t="s">
        <v>1790</v>
      </c>
      <c r="C2377" s="80">
        <v>30280</v>
      </c>
      <c r="D2377" s="80">
        <v>114.7</v>
      </c>
      <c r="E2377" s="81">
        <f t="shared" si="180"/>
        <v>37940.839999999997</v>
      </c>
      <c r="F2377" s="82">
        <v>125.3</v>
      </c>
      <c r="G2377" s="81">
        <f t="shared" si="181"/>
        <v>41507.278959999996</v>
      </c>
      <c r="H2377" s="82">
        <v>109.4</v>
      </c>
      <c r="I2377" s="81">
        <f t="shared" si="182"/>
        <v>45408.963182239997</v>
      </c>
      <c r="J2377" s="82">
        <v>109.4</v>
      </c>
      <c r="K2377" s="81">
        <f t="shared" si="183"/>
        <v>49314.134015912634</v>
      </c>
      <c r="L2377" s="82">
        <v>108.6</v>
      </c>
    </row>
    <row r="2378" spans="1:12" ht="38.25" customHeight="1">
      <c r="A2378" s="79" t="s">
        <v>898</v>
      </c>
      <c r="B2378" s="74" t="s">
        <v>1790</v>
      </c>
      <c r="C2378" s="80">
        <v>213010</v>
      </c>
      <c r="D2378" s="80">
        <v>565.29999999999995</v>
      </c>
      <c r="E2378" s="81">
        <f t="shared" si="180"/>
        <v>266262.5</v>
      </c>
      <c r="F2378" s="82">
        <v>125</v>
      </c>
      <c r="G2378" s="81">
        <f t="shared" si="181"/>
        <v>292888.75</v>
      </c>
      <c r="H2378" s="82">
        <v>110</v>
      </c>
      <c r="I2378" s="81">
        <f t="shared" si="182"/>
        <v>322177.625</v>
      </c>
      <c r="J2378" s="82">
        <v>110</v>
      </c>
      <c r="K2378" s="81">
        <f t="shared" si="183"/>
        <v>352462.32175000006</v>
      </c>
      <c r="L2378" s="82">
        <v>109.4</v>
      </c>
    </row>
    <row r="2379" spans="1:12" ht="30" customHeight="1">
      <c r="A2379" s="73" t="s">
        <v>1791</v>
      </c>
      <c r="B2379" s="74" t="s">
        <v>1677</v>
      </c>
      <c r="C2379" s="75">
        <v>39060</v>
      </c>
      <c r="D2379" s="75">
        <v>115.7</v>
      </c>
      <c r="E2379" s="76">
        <v>48239.1</v>
      </c>
      <c r="F2379" s="78">
        <v>123.5</v>
      </c>
      <c r="G2379" s="76">
        <v>52773.575400000002</v>
      </c>
      <c r="H2379" s="78">
        <v>109.4</v>
      </c>
      <c r="I2379" s="76">
        <v>58050.932939999999</v>
      </c>
      <c r="J2379" s="78">
        <v>110</v>
      </c>
      <c r="K2379" s="76">
        <v>63043.313172839989</v>
      </c>
      <c r="L2379" s="78">
        <v>108.6</v>
      </c>
    </row>
    <row r="2380" spans="1:12" ht="18" customHeight="1">
      <c r="A2380" s="79" t="s">
        <v>1374</v>
      </c>
      <c r="B2380" s="74" t="s">
        <v>1677</v>
      </c>
      <c r="C2380" s="80">
        <v>39060</v>
      </c>
      <c r="D2380" s="80">
        <v>115.7</v>
      </c>
      <c r="E2380" s="81">
        <f t="shared" si="180"/>
        <v>48239.1</v>
      </c>
      <c r="F2380" s="82">
        <v>123.5</v>
      </c>
      <c r="G2380" s="81">
        <f t="shared" si="181"/>
        <v>52773.575400000002</v>
      </c>
      <c r="H2380" s="82">
        <v>109.4</v>
      </c>
      <c r="I2380" s="81">
        <f t="shared" si="182"/>
        <v>58050.932939999999</v>
      </c>
      <c r="J2380" s="82">
        <v>110</v>
      </c>
      <c r="K2380" s="81">
        <f t="shared" si="183"/>
        <v>63043.313172839989</v>
      </c>
      <c r="L2380" s="82">
        <v>108.6</v>
      </c>
    </row>
    <row r="2381" spans="1:12" ht="18" customHeight="1">
      <c r="A2381" s="73" t="s">
        <v>1792</v>
      </c>
      <c r="B2381" s="74" t="s">
        <v>1677</v>
      </c>
      <c r="C2381" s="75">
        <v>1113</v>
      </c>
      <c r="D2381" s="75">
        <v>0</v>
      </c>
      <c r="E2381" s="76">
        <f>SUM(E2382:E2383)</f>
        <v>1403.306</v>
      </c>
      <c r="F2381" s="78">
        <f>E2381/C2381*100</f>
        <v>126.08319856244385</v>
      </c>
      <c r="G2381" s="76">
        <f>SUM(G2382:G2383)</f>
        <v>1550.4831299999998</v>
      </c>
      <c r="H2381" s="78">
        <f>G2381/E2381*100</f>
        <v>110.48788574979369</v>
      </c>
      <c r="I2381" s="76">
        <f>SUM(I2382:I2383)</f>
        <v>1700.6935036100001</v>
      </c>
      <c r="J2381" s="78">
        <f>I2381/G2381*100</f>
        <v>109.68797213614316</v>
      </c>
      <c r="K2381" s="76">
        <f>SUM(K2382:K2383)</f>
        <v>1870.88978372725</v>
      </c>
      <c r="L2381" s="78">
        <f>K2381/I2381*100</f>
        <v>110.00746341160124</v>
      </c>
    </row>
    <row r="2382" spans="1:12" ht="43.5" customHeight="1">
      <c r="A2382" s="79" t="s">
        <v>1333</v>
      </c>
      <c r="B2382" s="74" t="s">
        <v>1677</v>
      </c>
      <c r="C2382" s="80">
        <v>1096</v>
      </c>
      <c r="D2382" s="80">
        <v>0</v>
      </c>
      <c r="E2382" s="81">
        <f t="shared" si="180"/>
        <v>1382.056</v>
      </c>
      <c r="F2382" s="82">
        <v>126.1</v>
      </c>
      <c r="G2382" s="81">
        <f t="shared" si="181"/>
        <v>1527.1718799999999</v>
      </c>
      <c r="H2382" s="82">
        <v>110.5</v>
      </c>
      <c r="I2382" s="81">
        <f t="shared" si="182"/>
        <v>1675.30755236</v>
      </c>
      <c r="J2382" s="82">
        <v>109.7</v>
      </c>
      <c r="K2382" s="81">
        <f t="shared" si="183"/>
        <v>1842.838307596</v>
      </c>
      <c r="L2382" s="82">
        <v>110</v>
      </c>
    </row>
    <row r="2383" spans="1:12" ht="43.5" customHeight="1">
      <c r="A2383" s="79" t="s">
        <v>581</v>
      </c>
      <c r="B2383" s="74" t="s">
        <v>1677</v>
      </c>
      <c r="C2383" s="80">
        <v>17</v>
      </c>
      <c r="D2383" s="80">
        <v>0</v>
      </c>
      <c r="E2383" s="81">
        <f t="shared" si="180"/>
        <v>21.25</v>
      </c>
      <c r="F2383" s="82">
        <v>125</v>
      </c>
      <c r="G2383" s="81">
        <f t="shared" si="181"/>
        <v>23.311250000000001</v>
      </c>
      <c r="H2383" s="82">
        <v>109.7</v>
      </c>
      <c r="I2383" s="81">
        <f t="shared" si="182"/>
        <v>25.385951250000002</v>
      </c>
      <c r="J2383" s="82">
        <v>108.9</v>
      </c>
      <c r="K2383" s="81">
        <f t="shared" si="183"/>
        <v>28.051476131250002</v>
      </c>
      <c r="L2383" s="82">
        <v>110.5</v>
      </c>
    </row>
    <row r="2384" spans="1:12" ht="37.5" customHeight="1">
      <c r="A2384" s="73" t="s">
        <v>1793</v>
      </c>
      <c r="B2384" s="73" t="s">
        <v>1695</v>
      </c>
      <c r="C2384" s="75">
        <v>944</v>
      </c>
      <c r="D2384" s="75">
        <v>423.3</v>
      </c>
      <c r="E2384" s="76">
        <v>1165.8399999999999</v>
      </c>
      <c r="F2384" s="78">
        <v>123.5</v>
      </c>
      <c r="G2384" s="76">
        <v>1266.1022399999999</v>
      </c>
      <c r="H2384" s="78">
        <v>108.6</v>
      </c>
      <c r="I2384" s="76">
        <v>1385.1158505600001</v>
      </c>
      <c r="J2384" s="78">
        <v>109.4</v>
      </c>
      <c r="K2384" s="76">
        <v>1508.3911612598404</v>
      </c>
      <c r="L2384" s="78">
        <v>108.9</v>
      </c>
    </row>
    <row r="2385" spans="1:12" ht="34.5" customHeight="1">
      <c r="A2385" s="79" t="s">
        <v>1005</v>
      </c>
      <c r="B2385" s="73" t="s">
        <v>1695</v>
      </c>
      <c r="C2385" s="80">
        <v>944</v>
      </c>
      <c r="D2385" s="80">
        <v>423.3</v>
      </c>
      <c r="E2385" s="81">
        <f t="shared" si="180"/>
        <v>1165.8399999999999</v>
      </c>
      <c r="F2385" s="82">
        <v>123.5</v>
      </c>
      <c r="G2385" s="81">
        <f t="shared" si="181"/>
        <v>1266.1022399999999</v>
      </c>
      <c r="H2385" s="82">
        <v>108.6</v>
      </c>
      <c r="I2385" s="81">
        <f t="shared" si="182"/>
        <v>1385.1158505600001</v>
      </c>
      <c r="J2385" s="82">
        <v>109.4</v>
      </c>
      <c r="K2385" s="81">
        <f t="shared" si="183"/>
        <v>1508.3911612598404</v>
      </c>
      <c r="L2385" s="82">
        <v>108.9</v>
      </c>
    </row>
    <row r="2386" spans="1:12" ht="30" customHeight="1">
      <c r="A2386" s="73" t="s">
        <v>1794</v>
      </c>
      <c r="B2386" s="74" t="s">
        <v>1795</v>
      </c>
      <c r="C2386" s="75">
        <v>4707</v>
      </c>
      <c r="D2386" s="75">
        <v>156.9</v>
      </c>
      <c r="E2386" s="76">
        <v>5935.5269999999991</v>
      </c>
      <c r="F2386" s="78">
        <v>126.1</v>
      </c>
      <c r="G2386" s="76">
        <v>6493.4665379999997</v>
      </c>
      <c r="H2386" s="78">
        <v>109.4</v>
      </c>
      <c r="I2386" s="76">
        <v>7123.332792186</v>
      </c>
      <c r="J2386" s="78">
        <v>109.7</v>
      </c>
      <c r="K2386" s="76">
        <v>7792.9260746514847</v>
      </c>
      <c r="L2386" s="78">
        <v>109.4</v>
      </c>
    </row>
    <row r="2387" spans="1:12" ht="18" customHeight="1">
      <c r="A2387" s="79" t="s">
        <v>1371</v>
      </c>
      <c r="B2387" s="74" t="s">
        <v>1795</v>
      </c>
      <c r="C2387" s="80">
        <v>4707</v>
      </c>
      <c r="D2387" s="80">
        <v>156.9</v>
      </c>
      <c r="E2387" s="81">
        <f t="shared" si="180"/>
        <v>5935.5269999999991</v>
      </c>
      <c r="F2387" s="82">
        <v>126.1</v>
      </c>
      <c r="G2387" s="81">
        <f t="shared" si="181"/>
        <v>6493.4665379999997</v>
      </c>
      <c r="H2387" s="82">
        <v>109.4</v>
      </c>
      <c r="I2387" s="81">
        <f t="shared" si="182"/>
        <v>7123.332792186</v>
      </c>
      <c r="J2387" s="82">
        <v>109.7</v>
      </c>
      <c r="K2387" s="81">
        <f t="shared" si="183"/>
        <v>7792.9260746514847</v>
      </c>
      <c r="L2387" s="82">
        <v>109.4</v>
      </c>
    </row>
    <row r="2388" spans="1:12" ht="30" customHeight="1">
      <c r="A2388" s="73" t="s">
        <v>1796</v>
      </c>
      <c r="B2388" s="74" t="s">
        <v>1765</v>
      </c>
      <c r="C2388" s="75">
        <v>1877.37</v>
      </c>
      <c r="D2388" s="75">
        <v>507.4</v>
      </c>
      <c r="E2388" s="76">
        <f>SUM(E2389:E2390)</f>
        <v>2314.9971299999997</v>
      </c>
      <c r="F2388" s="78">
        <f>E2388/C2388*100</f>
        <v>123.31064893974015</v>
      </c>
      <c r="G2388" s="76">
        <f>SUM(G2389:G2390)</f>
        <v>2557.9880621700004</v>
      </c>
      <c r="H2388" s="78">
        <f>G2388/E2388*100</f>
        <v>110.49638157305191</v>
      </c>
      <c r="I2388" s="76">
        <f>SUM(I2389:I2390)</f>
        <v>2826.4849168692899</v>
      </c>
      <c r="J2388" s="78">
        <f>I2388/G2388*100</f>
        <v>110.49640765217323</v>
      </c>
      <c r="K2388" s="76">
        <f>SUM(K2389:K2390)</f>
        <v>3066.9125441410579</v>
      </c>
      <c r="L2388" s="78">
        <f>K2388/I2388*100</f>
        <v>108.50624129769189</v>
      </c>
    </row>
    <row r="2389" spans="1:12" ht="30" customHeight="1">
      <c r="A2389" s="79" t="s">
        <v>1372</v>
      </c>
      <c r="B2389" s="74" t="s">
        <v>1765</v>
      </c>
      <c r="C2389" s="80">
        <v>1869.04</v>
      </c>
      <c r="D2389" s="80">
        <v>592.4</v>
      </c>
      <c r="E2389" s="81">
        <f t="shared" si="180"/>
        <v>2304.5263199999999</v>
      </c>
      <c r="F2389" s="82">
        <v>123.3</v>
      </c>
      <c r="G2389" s="81">
        <f t="shared" si="181"/>
        <v>2546.5015836000002</v>
      </c>
      <c r="H2389" s="82">
        <v>110.5</v>
      </c>
      <c r="I2389" s="81">
        <f t="shared" si="182"/>
        <v>2813.884249878</v>
      </c>
      <c r="J2389" s="82">
        <v>110.5</v>
      </c>
      <c r="K2389" s="81">
        <f t="shared" si="183"/>
        <v>3053.0644111176302</v>
      </c>
      <c r="L2389" s="82">
        <v>108.5</v>
      </c>
    </row>
    <row r="2390" spans="1:12" ht="29.25" customHeight="1">
      <c r="A2390" s="79" t="s">
        <v>976</v>
      </c>
      <c r="B2390" s="74" t="s">
        <v>1765</v>
      </c>
      <c r="C2390" s="80">
        <v>8.33</v>
      </c>
      <c r="D2390" s="80">
        <v>15.3</v>
      </c>
      <c r="E2390" s="81">
        <f t="shared" si="180"/>
        <v>10.470810000000002</v>
      </c>
      <c r="F2390" s="82">
        <v>125.7</v>
      </c>
      <c r="G2390" s="81">
        <f t="shared" si="181"/>
        <v>11.486478570000001</v>
      </c>
      <c r="H2390" s="82">
        <v>109.7</v>
      </c>
      <c r="I2390" s="81">
        <f t="shared" si="182"/>
        <v>12.600666991290002</v>
      </c>
      <c r="J2390" s="82">
        <v>109.7</v>
      </c>
      <c r="K2390" s="81">
        <f t="shared" si="183"/>
        <v>13.848133023427714</v>
      </c>
      <c r="L2390" s="82">
        <v>109.9</v>
      </c>
    </row>
    <row r="2391" spans="1:12" ht="44.25" customHeight="1">
      <c r="A2391" s="73" t="s">
        <v>1797</v>
      </c>
      <c r="B2391" s="74" t="s">
        <v>1532</v>
      </c>
      <c r="C2391" s="75">
        <v>234.59</v>
      </c>
      <c r="D2391" s="75">
        <v>366.5</v>
      </c>
      <c r="E2391" s="76">
        <f>SUM(E2392:E2394)</f>
        <v>292.82099999999997</v>
      </c>
      <c r="F2391" s="78">
        <f>E2391/C2391*100</f>
        <v>124.82245620017902</v>
      </c>
      <c r="G2391" s="76">
        <f>SUM(G2392:G2394)</f>
        <v>318.42641831999993</v>
      </c>
      <c r="H2391" s="78">
        <f>G2391/E2391*100</f>
        <v>108.74439275871606</v>
      </c>
      <c r="I2391" s="76">
        <f>SUM(I2392:I2394)</f>
        <v>350.69087588843996</v>
      </c>
      <c r="J2391" s="78">
        <f>I2391/G2391*100</f>
        <v>110.1324688255031</v>
      </c>
      <c r="K2391" s="76">
        <f>SUM(K2392:K2394)</f>
        <v>381.71259996532882</v>
      </c>
      <c r="L2391" s="78">
        <f>K2391/I2391*100</f>
        <v>108.84588856162809</v>
      </c>
    </row>
    <row r="2392" spans="1:12" ht="18" customHeight="1">
      <c r="A2392" s="79" t="s">
        <v>1512</v>
      </c>
      <c r="B2392" s="74" t="s">
        <v>1532</v>
      </c>
      <c r="C2392" s="80">
        <v>20.6</v>
      </c>
      <c r="D2392" s="80">
        <v>48.7</v>
      </c>
      <c r="E2392" s="81">
        <f t="shared" si="180"/>
        <v>25.894200000000001</v>
      </c>
      <c r="F2392" s="82">
        <v>125.7</v>
      </c>
      <c r="G2392" s="81">
        <f t="shared" si="181"/>
        <v>28.121101199999998</v>
      </c>
      <c r="H2392" s="82">
        <v>108.6</v>
      </c>
      <c r="I2392" s="81">
        <f t="shared" si="182"/>
        <v>30.539515903199995</v>
      </c>
      <c r="J2392" s="82">
        <v>108.6</v>
      </c>
      <c r="K2392" s="81">
        <f t="shared" si="183"/>
        <v>33.257532818584792</v>
      </c>
      <c r="L2392" s="82">
        <v>108.9</v>
      </c>
    </row>
    <row r="2393" spans="1:12" ht="18" customHeight="1">
      <c r="A2393" s="79" t="s">
        <v>1515</v>
      </c>
      <c r="B2393" s="74" t="s">
        <v>1532</v>
      </c>
      <c r="C2393" s="80">
        <v>42.18</v>
      </c>
      <c r="D2393" s="80">
        <v>533.9</v>
      </c>
      <c r="E2393" s="81">
        <f t="shared" si="180"/>
        <v>52.851539999999993</v>
      </c>
      <c r="F2393" s="82">
        <v>125.3</v>
      </c>
      <c r="G2393" s="81">
        <f t="shared" si="181"/>
        <v>57.819584759999998</v>
      </c>
      <c r="H2393" s="82">
        <v>109.4</v>
      </c>
      <c r="I2393" s="81">
        <f t="shared" si="182"/>
        <v>63.254625727440001</v>
      </c>
      <c r="J2393" s="82">
        <v>109.4</v>
      </c>
      <c r="K2393" s="81">
        <f t="shared" si="183"/>
        <v>68.694523539999835</v>
      </c>
      <c r="L2393" s="82">
        <v>108.6</v>
      </c>
    </row>
    <row r="2394" spans="1:12" ht="29.25" customHeight="1">
      <c r="A2394" s="79" t="s">
        <v>1309</v>
      </c>
      <c r="B2394" s="74" t="s">
        <v>1532</v>
      </c>
      <c r="C2394" s="80">
        <v>171.81</v>
      </c>
      <c r="D2394" s="80">
        <v>0</v>
      </c>
      <c r="E2394" s="81">
        <f t="shared" si="180"/>
        <v>214.07525999999999</v>
      </c>
      <c r="F2394" s="82">
        <v>124.6</v>
      </c>
      <c r="G2394" s="81">
        <f t="shared" si="181"/>
        <v>232.48573235999996</v>
      </c>
      <c r="H2394" s="82">
        <v>108.6</v>
      </c>
      <c r="I2394" s="81">
        <f t="shared" si="182"/>
        <v>256.89673425779995</v>
      </c>
      <c r="J2394" s="82">
        <v>110.5</v>
      </c>
      <c r="K2394" s="81">
        <f t="shared" si="183"/>
        <v>279.76054360674419</v>
      </c>
      <c r="L2394" s="82">
        <v>108.9</v>
      </c>
    </row>
    <row r="2395" spans="1:12" ht="44.25" customHeight="1">
      <c r="A2395" s="73" t="s">
        <v>1798</v>
      </c>
      <c r="B2395" s="74" t="s">
        <v>1765</v>
      </c>
      <c r="C2395" s="75">
        <v>2758.1299999999997</v>
      </c>
      <c r="D2395" s="75">
        <v>114.8</v>
      </c>
      <c r="E2395" s="76">
        <f>SUM(E2396:E2401)</f>
        <v>3408.0438000000004</v>
      </c>
      <c r="F2395" s="78">
        <f>E2395/C2395*100</f>
        <v>123.56356661941246</v>
      </c>
      <c r="G2395" s="76">
        <f>SUM(G2396:G2401)</f>
        <v>3725.9941127000002</v>
      </c>
      <c r="H2395" s="78">
        <f>G2395/E2395*100</f>
        <v>109.32940805220872</v>
      </c>
      <c r="I2395" s="76">
        <f>SUM(I2396:I2401)</f>
        <v>4085.9866551927007</v>
      </c>
      <c r="J2395" s="78">
        <f>I2395/G2395*100</f>
        <v>109.66165086696383</v>
      </c>
      <c r="K2395" s="76">
        <f>SUM(K2396:K2401)</f>
        <v>4467.9118729168749</v>
      </c>
      <c r="L2395" s="78">
        <f>K2395/I2395*100</f>
        <v>109.34719689401831</v>
      </c>
    </row>
    <row r="2396" spans="1:12" ht="29.25" customHeight="1">
      <c r="A2396" s="79" t="s">
        <v>1316</v>
      </c>
      <c r="B2396" s="74" t="s">
        <v>1765</v>
      </c>
      <c r="C2396" s="80">
        <v>873.42</v>
      </c>
      <c r="D2396" s="80">
        <v>109.5</v>
      </c>
      <c r="E2396" s="81">
        <f t="shared" si="180"/>
        <v>1069.9395</v>
      </c>
      <c r="F2396" s="82">
        <v>122.5</v>
      </c>
      <c r="G2396" s="81">
        <f t="shared" si="181"/>
        <v>1176.93345</v>
      </c>
      <c r="H2396" s="82">
        <v>110</v>
      </c>
      <c r="I2396" s="81">
        <f t="shared" si="182"/>
        <v>1300.51146225</v>
      </c>
      <c r="J2396" s="82">
        <v>110.5</v>
      </c>
      <c r="K2396" s="81">
        <f t="shared" si="183"/>
        <v>1422.7595397015</v>
      </c>
      <c r="L2396" s="82">
        <v>109.4</v>
      </c>
    </row>
    <row r="2397" spans="1:12" ht="30" customHeight="1">
      <c r="A2397" s="79" t="s">
        <v>1375</v>
      </c>
      <c r="B2397" s="74" t="s">
        <v>1765</v>
      </c>
      <c r="C2397" s="80">
        <v>334.61</v>
      </c>
      <c r="D2397" s="80">
        <v>109.3</v>
      </c>
      <c r="E2397" s="81">
        <f t="shared" si="180"/>
        <v>418.26249999999999</v>
      </c>
      <c r="F2397" s="82">
        <v>125</v>
      </c>
      <c r="G2397" s="81">
        <f t="shared" si="181"/>
        <v>458.83396249999998</v>
      </c>
      <c r="H2397" s="82">
        <v>109.7</v>
      </c>
      <c r="I2397" s="81">
        <f t="shared" si="182"/>
        <v>499.67018516249999</v>
      </c>
      <c r="J2397" s="82">
        <v>108.9</v>
      </c>
      <c r="K2397" s="81">
        <f t="shared" si="183"/>
        <v>552.13555460456246</v>
      </c>
      <c r="L2397" s="82">
        <v>110.5</v>
      </c>
    </row>
    <row r="2398" spans="1:12" ht="18" customHeight="1">
      <c r="A2398" s="79" t="s">
        <v>1512</v>
      </c>
      <c r="B2398" s="74" t="s">
        <v>1765</v>
      </c>
      <c r="C2398" s="80">
        <v>524.29999999999995</v>
      </c>
      <c r="D2398" s="80">
        <v>281</v>
      </c>
      <c r="E2398" s="81">
        <f t="shared" si="180"/>
        <v>653.27779999999996</v>
      </c>
      <c r="F2398" s="82">
        <v>124.6</v>
      </c>
      <c r="G2398" s="81">
        <f t="shared" si="181"/>
        <v>711.41952420000007</v>
      </c>
      <c r="H2398" s="82">
        <v>108.9</v>
      </c>
      <c r="I2398" s="81">
        <f t="shared" si="182"/>
        <v>772.60160328120003</v>
      </c>
      <c r="J2398" s="82">
        <v>108.6</v>
      </c>
      <c r="K2398" s="81">
        <f t="shared" si="183"/>
        <v>847.5439587994764</v>
      </c>
      <c r="L2398" s="82">
        <v>109.7</v>
      </c>
    </row>
    <row r="2399" spans="1:12" ht="18" customHeight="1">
      <c r="A2399" s="79" t="s">
        <v>1378</v>
      </c>
      <c r="B2399" s="74" t="s">
        <v>1765</v>
      </c>
      <c r="C2399" s="80">
        <v>615.1</v>
      </c>
      <c r="D2399" s="80">
        <v>207.7</v>
      </c>
      <c r="E2399" s="81">
        <f t="shared" si="180"/>
        <v>759.64850000000001</v>
      </c>
      <c r="F2399" s="82">
        <v>123.5</v>
      </c>
      <c r="G2399" s="81">
        <f t="shared" si="181"/>
        <v>824.97827099999995</v>
      </c>
      <c r="H2399" s="82">
        <v>108.6</v>
      </c>
      <c r="I2399" s="81">
        <f t="shared" si="182"/>
        <v>902.52622847399994</v>
      </c>
      <c r="J2399" s="82">
        <v>109.4</v>
      </c>
      <c r="K2399" s="81">
        <f t="shared" si="183"/>
        <v>982.85106280818593</v>
      </c>
      <c r="L2399" s="82">
        <v>108.9</v>
      </c>
    </row>
    <row r="2400" spans="1:12" ht="30" customHeight="1">
      <c r="A2400" s="79" t="s">
        <v>1317</v>
      </c>
      <c r="B2400" s="74" t="s">
        <v>1765</v>
      </c>
      <c r="C2400" s="80">
        <v>220.3</v>
      </c>
      <c r="D2400" s="80">
        <v>90.2</v>
      </c>
      <c r="E2400" s="81">
        <f t="shared" si="180"/>
        <v>269.86750000000001</v>
      </c>
      <c r="F2400" s="82">
        <v>122.5</v>
      </c>
      <c r="G2400" s="81">
        <f t="shared" si="181"/>
        <v>293.07610499999998</v>
      </c>
      <c r="H2400" s="82">
        <v>108.6</v>
      </c>
      <c r="I2400" s="81">
        <f t="shared" si="182"/>
        <v>323.84909602499999</v>
      </c>
      <c r="J2400" s="82">
        <v>110.5</v>
      </c>
      <c r="K2400" s="81">
        <f t="shared" si="183"/>
        <v>351.70011828315</v>
      </c>
      <c r="L2400" s="82">
        <v>108.6</v>
      </c>
    </row>
    <row r="2401" spans="1:12" ht="29.25" customHeight="1">
      <c r="A2401" s="79" t="s">
        <v>1096</v>
      </c>
      <c r="B2401" s="74" t="s">
        <v>1765</v>
      </c>
      <c r="C2401" s="80">
        <v>190.4</v>
      </c>
      <c r="D2401" s="80">
        <v>0</v>
      </c>
      <c r="E2401" s="81">
        <f t="shared" si="180"/>
        <v>237.048</v>
      </c>
      <c r="F2401" s="82">
        <v>124.5</v>
      </c>
      <c r="G2401" s="81">
        <f t="shared" si="181"/>
        <v>260.75279999999998</v>
      </c>
      <c r="H2401" s="82">
        <v>110</v>
      </c>
      <c r="I2401" s="81">
        <f t="shared" si="182"/>
        <v>286.82808</v>
      </c>
      <c r="J2401" s="82">
        <v>110</v>
      </c>
      <c r="K2401" s="81">
        <f t="shared" si="183"/>
        <v>310.92163872000003</v>
      </c>
      <c r="L2401" s="82">
        <v>108.4</v>
      </c>
    </row>
    <row r="2402" spans="1:12" ht="18" customHeight="1">
      <c r="A2402" s="73" t="s">
        <v>1799</v>
      </c>
      <c r="B2402" s="73" t="s">
        <v>1730</v>
      </c>
      <c r="C2402" s="75">
        <v>25554.6</v>
      </c>
      <c r="D2402" s="75">
        <v>883.3</v>
      </c>
      <c r="E2402" s="76">
        <v>32122.132199999996</v>
      </c>
      <c r="F2402" s="78">
        <v>125.7</v>
      </c>
      <c r="G2402" s="76">
        <v>35237.979023399996</v>
      </c>
      <c r="H2402" s="78">
        <v>109.7</v>
      </c>
      <c r="I2402" s="76">
        <v>38656.062988669801</v>
      </c>
      <c r="J2402" s="78">
        <v>109.7</v>
      </c>
      <c r="K2402" s="76">
        <v>42483.013224548107</v>
      </c>
      <c r="L2402" s="78">
        <v>109.9</v>
      </c>
    </row>
    <row r="2403" spans="1:12" ht="30" customHeight="1">
      <c r="A2403" s="79" t="s">
        <v>1456</v>
      </c>
      <c r="B2403" s="73" t="s">
        <v>1730</v>
      </c>
      <c r="C2403" s="80">
        <v>25554.6</v>
      </c>
      <c r="D2403" s="80">
        <v>883.3</v>
      </c>
      <c r="E2403" s="81">
        <f t="shared" si="180"/>
        <v>32122.132199999996</v>
      </c>
      <c r="F2403" s="82">
        <v>125.7</v>
      </c>
      <c r="G2403" s="81">
        <f t="shared" si="181"/>
        <v>35237.979023399996</v>
      </c>
      <c r="H2403" s="82">
        <v>109.7</v>
      </c>
      <c r="I2403" s="81">
        <f t="shared" si="182"/>
        <v>38656.062988669801</v>
      </c>
      <c r="J2403" s="82">
        <v>109.7</v>
      </c>
      <c r="K2403" s="81">
        <f t="shared" si="183"/>
        <v>42483.013224548107</v>
      </c>
      <c r="L2403" s="82">
        <v>109.9</v>
      </c>
    </row>
    <row r="2404" spans="1:12" ht="43.5" customHeight="1">
      <c r="A2404" s="73" t="s">
        <v>1800</v>
      </c>
      <c r="B2404" s="74" t="s">
        <v>1663</v>
      </c>
      <c r="C2404" s="75">
        <v>53705.209999999992</v>
      </c>
      <c r="D2404" s="75">
        <v>92.1</v>
      </c>
      <c r="E2404" s="76">
        <f>SUM(E2405:E2472)</f>
        <v>66821.258990000002</v>
      </c>
      <c r="F2404" s="78">
        <f>E2404/C2404*100</f>
        <v>124.42230277099749</v>
      </c>
      <c r="G2404" s="76">
        <f>SUM(G2405:G2472)</f>
        <v>73077.818957240001</v>
      </c>
      <c r="H2404" s="78">
        <f>G2404/E2404*100</f>
        <v>109.36312793534213</v>
      </c>
      <c r="I2404" s="76">
        <f>SUM(I2405:I2472)</f>
        <v>80073.487682420673</v>
      </c>
      <c r="J2404" s="78">
        <f>I2404/G2404*100</f>
        <v>109.5729030025842</v>
      </c>
      <c r="K2404" s="76">
        <f>SUM(K2405:K2472)</f>
        <v>87544.616513546978</v>
      </c>
      <c r="L2404" s="78">
        <f>K2404/I2404*100</f>
        <v>109.33034022541585</v>
      </c>
    </row>
    <row r="2405" spans="1:12" ht="30" customHeight="1">
      <c r="A2405" s="79" t="s">
        <v>1439</v>
      </c>
      <c r="B2405" s="74" t="s">
        <v>1663</v>
      </c>
      <c r="C2405" s="80">
        <v>40</v>
      </c>
      <c r="D2405" s="80">
        <v>14.5</v>
      </c>
      <c r="E2405" s="81">
        <f t="shared" si="180"/>
        <v>50.28</v>
      </c>
      <c r="F2405" s="82">
        <v>125.7</v>
      </c>
      <c r="G2405" s="81">
        <f t="shared" si="181"/>
        <v>54.604079999999996</v>
      </c>
      <c r="H2405" s="82">
        <v>108.6</v>
      </c>
      <c r="I2405" s="81">
        <f t="shared" si="182"/>
        <v>59.300030879999994</v>
      </c>
      <c r="J2405" s="82">
        <v>108.6</v>
      </c>
      <c r="K2405" s="81">
        <f t="shared" si="183"/>
        <v>64.57773362831999</v>
      </c>
      <c r="L2405" s="82">
        <v>108.9</v>
      </c>
    </row>
    <row r="2406" spans="1:12" ht="30" customHeight="1">
      <c r="A2406" s="79" t="s">
        <v>1405</v>
      </c>
      <c r="B2406" s="74" t="s">
        <v>1663</v>
      </c>
      <c r="C2406" s="80">
        <v>441</v>
      </c>
      <c r="D2406" s="80">
        <v>219.8</v>
      </c>
      <c r="E2406" s="81">
        <f t="shared" si="180"/>
        <v>552.57299999999998</v>
      </c>
      <c r="F2406" s="82">
        <v>125.3</v>
      </c>
      <c r="G2406" s="81">
        <f t="shared" si="181"/>
        <v>604.51486199999999</v>
      </c>
      <c r="H2406" s="82">
        <v>109.4</v>
      </c>
      <c r="I2406" s="81">
        <f t="shared" si="182"/>
        <v>661.33925902800013</v>
      </c>
      <c r="J2406" s="82">
        <v>109.4</v>
      </c>
      <c r="K2406" s="81">
        <f t="shared" si="183"/>
        <v>718.21443530440808</v>
      </c>
      <c r="L2406" s="82">
        <v>108.6</v>
      </c>
    </row>
    <row r="2407" spans="1:12" ht="43.5" customHeight="1">
      <c r="A2407" s="79" t="s">
        <v>1026</v>
      </c>
      <c r="B2407" s="74" t="s">
        <v>1663</v>
      </c>
      <c r="C2407" s="80">
        <v>450.9</v>
      </c>
      <c r="D2407" s="80">
        <v>207.7</v>
      </c>
      <c r="E2407" s="81">
        <f t="shared" si="180"/>
        <v>563.625</v>
      </c>
      <c r="F2407" s="82">
        <v>125</v>
      </c>
      <c r="G2407" s="81">
        <f t="shared" si="181"/>
        <v>619.98749999999995</v>
      </c>
      <c r="H2407" s="82">
        <v>110</v>
      </c>
      <c r="I2407" s="81">
        <f t="shared" si="182"/>
        <v>681.98625000000004</v>
      </c>
      <c r="J2407" s="82">
        <v>110</v>
      </c>
      <c r="K2407" s="81">
        <f t="shared" si="183"/>
        <v>746.09295750000001</v>
      </c>
      <c r="L2407" s="82">
        <v>109.4</v>
      </c>
    </row>
    <row r="2408" spans="1:12" ht="30" customHeight="1">
      <c r="A2408" s="79" t="s">
        <v>1395</v>
      </c>
      <c r="B2408" s="74" t="s">
        <v>1663</v>
      </c>
      <c r="C2408" s="80">
        <v>861.54</v>
      </c>
      <c r="D2408" s="80">
        <v>113.6</v>
      </c>
      <c r="E2408" s="81">
        <f t="shared" si="180"/>
        <v>1073.47884</v>
      </c>
      <c r="F2408" s="82">
        <v>124.6</v>
      </c>
      <c r="G2408" s="81">
        <f t="shared" si="181"/>
        <v>1165.7980202399999</v>
      </c>
      <c r="H2408" s="82">
        <v>108.6</v>
      </c>
      <c r="I2408" s="81">
        <f t="shared" si="182"/>
        <v>1288.2068123651998</v>
      </c>
      <c r="J2408" s="82">
        <v>110.5</v>
      </c>
      <c r="K2408" s="81">
        <f t="shared" si="183"/>
        <v>1402.8572186657027</v>
      </c>
      <c r="L2408" s="82">
        <v>108.9</v>
      </c>
    </row>
    <row r="2409" spans="1:12" ht="18" customHeight="1">
      <c r="A2409" s="79" t="s">
        <v>1426</v>
      </c>
      <c r="B2409" s="74" t="s">
        <v>1663</v>
      </c>
      <c r="C2409" s="80">
        <v>449.7</v>
      </c>
      <c r="D2409" s="80">
        <v>110.6</v>
      </c>
      <c r="E2409" s="81">
        <f t="shared" si="180"/>
        <v>555.37950000000001</v>
      </c>
      <c r="F2409" s="82">
        <v>123.5</v>
      </c>
      <c r="G2409" s="81">
        <f t="shared" si="181"/>
        <v>607.58517300000005</v>
      </c>
      <c r="H2409" s="82">
        <v>109.4</v>
      </c>
      <c r="I2409" s="81">
        <f t="shared" si="182"/>
        <v>668.34369030000005</v>
      </c>
      <c r="J2409" s="82">
        <v>110</v>
      </c>
      <c r="K2409" s="81">
        <f t="shared" si="183"/>
        <v>725.8212476658</v>
      </c>
      <c r="L2409" s="82">
        <v>108.6</v>
      </c>
    </row>
    <row r="2410" spans="1:12" ht="30" customHeight="1">
      <c r="A2410" s="79" t="s">
        <v>1437</v>
      </c>
      <c r="B2410" s="74" t="s">
        <v>1663</v>
      </c>
      <c r="C2410" s="80">
        <v>469.7</v>
      </c>
      <c r="D2410" s="80">
        <v>117.7</v>
      </c>
      <c r="E2410" s="81">
        <f t="shared" si="180"/>
        <v>575.38250000000005</v>
      </c>
      <c r="F2410" s="82">
        <v>122.5</v>
      </c>
      <c r="G2410" s="81">
        <f t="shared" si="181"/>
        <v>632.92075</v>
      </c>
      <c r="H2410" s="82">
        <v>110</v>
      </c>
      <c r="I2410" s="81">
        <f t="shared" si="182"/>
        <v>699.37742874999992</v>
      </c>
      <c r="J2410" s="82">
        <v>110.5</v>
      </c>
      <c r="K2410" s="81">
        <f t="shared" si="183"/>
        <v>765.11890705250005</v>
      </c>
      <c r="L2410" s="82">
        <v>109.4</v>
      </c>
    </row>
    <row r="2411" spans="1:12" ht="43.5" customHeight="1">
      <c r="A2411" s="79" t="s">
        <v>777</v>
      </c>
      <c r="B2411" s="74" t="s">
        <v>1663</v>
      </c>
      <c r="C2411" s="80">
        <v>2104</v>
      </c>
      <c r="D2411" s="80">
        <v>39.299999999999997</v>
      </c>
      <c r="E2411" s="81">
        <f t="shared" si="180"/>
        <v>2653.1439999999998</v>
      </c>
      <c r="F2411" s="82">
        <v>126.1</v>
      </c>
      <c r="G2411" s="81">
        <f t="shared" si="181"/>
        <v>2931.7241199999994</v>
      </c>
      <c r="H2411" s="82">
        <v>110.5</v>
      </c>
      <c r="I2411" s="81">
        <f t="shared" si="182"/>
        <v>3216.1013596399994</v>
      </c>
      <c r="J2411" s="82">
        <v>109.7</v>
      </c>
      <c r="K2411" s="81">
        <f t="shared" si="183"/>
        <v>3537.7114956039995</v>
      </c>
      <c r="L2411" s="82">
        <v>110</v>
      </c>
    </row>
    <row r="2412" spans="1:12" ht="43.5" customHeight="1">
      <c r="A2412" s="79" t="s">
        <v>772</v>
      </c>
      <c r="B2412" s="74" t="s">
        <v>1663</v>
      </c>
      <c r="C2412" s="80">
        <v>2738.2</v>
      </c>
      <c r="D2412" s="80">
        <v>28.7</v>
      </c>
      <c r="E2412" s="81">
        <f t="shared" si="180"/>
        <v>3422.75</v>
      </c>
      <c r="F2412" s="82">
        <v>125</v>
      </c>
      <c r="G2412" s="81">
        <f t="shared" si="181"/>
        <v>3754.75675</v>
      </c>
      <c r="H2412" s="82">
        <v>109.7</v>
      </c>
      <c r="I2412" s="81">
        <f t="shared" si="182"/>
        <v>4088.9301007499998</v>
      </c>
      <c r="J2412" s="82">
        <v>108.9</v>
      </c>
      <c r="K2412" s="81">
        <f t="shared" si="183"/>
        <v>4518.2677613287497</v>
      </c>
      <c r="L2412" s="82">
        <v>110.5</v>
      </c>
    </row>
    <row r="2413" spans="1:12" ht="30" customHeight="1">
      <c r="A2413" s="79" t="s">
        <v>1444</v>
      </c>
      <c r="B2413" s="74" t="s">
        <v>1663</v>
      </c>
      <c r="C2413" s="80">
        <v>222.5</v>
      </c>
      <c r="D2413" s="80">
        <v>155.19999999999999</v>
      </c>
      <c r="E2413" s="81">
        <f t="shared" ref="E2413:E2476" si="184">C2413*F2413/100</f>
        <v>277.23500000000001</v>
      </c>
      <c r="F2413" s="82">
        <v>124.6</v>
      </c>
      <c r="G2413" s="81">
        <f t="shared" ref="G2413:G2476" si="185">E2413*H2413/100</f>
        <v>301.90891500000004</v>
      </c>
      <c r="H2413" s="82">
        <v>108.9</v>
      </c>
      <c r="I2413" s="81">
        <f t="shared" ref="I2413:I2476" si="186">G2413*J2413/100</f>
        <v>327.87308169000005</v>
      </c>
      <c r="J2413" s="82">
        <v>108.6</v>
      </c>
      <c r="K2413" s="81">
        <f t="shared" ref="K2413:K2476" si="187">I2413*L2413/100</f>
        <v>359.67677061393005</v>
      </c>
      <c r="L2413" s="82">
        <v>109.7</v>
      </c>
    </row>
    <row r="2414" spans="1:12" ht="30" customHeight="1">
      <c r="A2414" s="79" t="s">
        <v>1421</v>
      </c>
      <c r="B2414" s="74" t="s">
        <v>1663</v>
      </c>
      <c r="C2414" s="80">
        <v>220.1</v>
      </c>
      <c r="D2414" s="80">
        <v>0</v>
      </c>
      <c r="E2414" s="81">
        <f t="shared" si="184"/>
        <v>271.82349999999997</v>
      </c>
      <c r="F2414" s="82">
        <v>123.5</v>
      </c>
      <c r="G2414" s="81">
        <f t="shared" si="185"/>
        <v>295.20032099999997</v>
      </c>
      <c r="H2414" s="82">
        <v>108.6</v>
      </c>
      <c r="I2414" s="81">
        <f t="shared" si="186"/>
        <v>322.94915117400001</v>
      </c>
      <c r="J2414" s="82">
        <v>109.4</v>
      </c>
      <c r="K2414" s="81">
        <f t="shared" si="187"/>
        <v>351.69162562848601</v>
      </c>
      <c r="L2414" s="82">
        <v>108.9</v>
      </c>
    </row>
    <row r="2415" spans="1:12" ht="30" customHeight="1">
      <c r="A2415" s="79" t="s">
        <v>1440</v>
      </c>
      <c r="B2415" s="74" t="s">
        <v>1663</v>
      </c>
      <c r="C2415" s="80">
        <v>98.17</v>
      </c>
      <c r="D2415" s="80">
        <v>26.8</v>
      </c>
      <c r="E2415" s="81">
        <f t="shared" si="184"/>
        <v>123.79236999999999</v>
      </c>
      <c r="F2415" s="82">
        <v>126.1</v>
      </c>
      <c r="G2415" s="81">
        <f t="shared" si="185"/>
        <v>135.42885278</v>
      </c>
      <c r="H2415" s="82">
        <v>109.4</v>
      </c>
      <c r="I2415" s="81">
        <f t="shared" si="186"/>
        <v>148.56545149966001</v>
      </c>
      <c r="J2415" s="82">
        <v>109.7</v>
      </c>
      <c r="K2415" s="81">
        <f t="shared" si="187"/>
        <v>162.53060394062805</v>
      </c>
      <c r="L2415" s="82">
        <v>109.4</v>
      </c>
    </row>
    <row r="2416" spans="1:12" ht="29.25" customHeight="1">
      <c r="A2416" s="79" t="s">
        <v>1441</v>
      </c>
      <c r="B2416" s="74" t="s">
        <v>1663</v>
      </c>
      <c r="C2416" s="80">
        <v>451</v>
      </c>
      <c r="D2416" s="80">
        <v>121.3</v>
      </c>
      <c r="E2416" s="81">
        <f t="shared" si="184"/>
        <v>561.495</v>
      </c>
      <c r="F2416" s="82">
        <v>124.5</v>
      </c>
      <c r="G2416" s="81">
        <f t="shared" si="185"/>
        <v>617.64449999999999</v>
      </c>
      <c r="H2416" s="82">
        <v>110</v>
      </c>
      <c r="I2416" s="81">
        <f t="shared" si="186"/>
        <v>679.40895</v>
      </c>
      <c r="J2416" s="82">
        <v>110</v>
      </c>
      <c r="K2416" s="81">
        <f t="shared" si="187"/>
        <v>736.47930180000014</v>
      </c>
      <c r="L2416" s="82">
        <v>108.4</v>
      </c>
    </row>
    <row r="2417" spans="1:12" ht="30" customHeight="1">
      <c r="A2417" s="79" t="s">
        <v>1433</v>
      </c>
      <c r="B2417" s="74" t="s">
        <v>1663</v>
      </c>
      <c r="C2417" s="80">
        <v>393.3</v>
      </c>
      <c r="D2417" s="80">
        <v>148.9</v>
      </c>
      <c r="E2417" s="81">
        <f t="shared" si="184"/>
        <v>484.93889999999999</v>
      </c>
      <c r="F2417" s="82">
        <v>123.3</v>
      </c>
      <c r="G2417" s="81">
        <f t="shared" si="185"/>
        <v>535.85748449999994</v>
      </c>
      <c r="H2417" s="82">
        <v>110.5</v>
      </c>
      <c r="I2417" s="81">
        <f t="shared" si="186"/>
        <v>592.12252037249993</v>
      </c>
      <c r="J2417" s="82">
        <v>110.5</v>
      </c>
      <c r="K2417" s="81">
        <f t="shared" si="187"/>
        <v>642.45293460416246</v>
      </c>
      <c r="L2417" s="82">
        <v>108.5</v>
      </c>
    </row>
    <row r="2418" spans="1:12" ht="30" customHeight="1">
      <c r="A2418" s="79" t="s">
        <v>884</v>
      </c>
      <c r="B2418" s="74" t="s">
        <v>1663</v>
      </c>
      <c r="C2418" s="80">
        <v>45.9</v>
      </c>
      <c r="D2418" s="80">
        <v>91.3</v>
      </c>
      <c r="E2418" s="81">
        <f t="shared" si="184"/>
        <v>57.696300000000001</v>
      </c>
      <c r="F2418" s="82">
        <v>125.7</v>
      </c>
      <c r="G2418" s="81">
        <f t="shared" si="185"/>
        <v>63.292841100000004</v>
      </c>
      <c r="H2418" s="82">
        <v>109.7</v>
      </c>
      <c r="I2418" s="81">
        <f t="shared" si="186"/>
        <v>69.432246686700012</v>
      </c>
      <c r="J2418" s="82">
        <v>109.7</v>
      </c>
      <c r="K2418" s="81">
        <f t="shared" si="187"/>
        <v>76.306039108683322</v>
      </c>
      <c r="L2418" s="82">
        <v>109.9</v>
      </c>
    </row>
    <row r="2419" spans="1:12" ht="30" customHeight="1">
      <c r="A2419" s="79" t="s">
        <v>1413</v>
      </c>
      <c r="B2419" s="74" t="s">
        <v>1663</v>
      </c>
      <c r="C2419" s="80">
        <v>371.5</v>
      </c>
      <c r="D2419" s="80">
        <v>111.8</v>
      </c>
      <c r="E2419" s="81">
        <f t="shared" si="184"/>
        <v>465.48949999999996</v>
      </c>
      <c r="F2419" s="82">
        <v>125.3</v>
      </c>
      <c r="G2419" s="81">
        <f t="shared" si="185"/>
        <v>506.91806550000001</v>
      </c>
      <c r="H2419" s="82">
        <v>108.9</v>
      </c>
      <c r="I2419" s="81">
        <f t="shared" si="186"/>
        <v>552.03377332950004</v>
      </c>
      <c r="J2419" s="82">
        <v>108.9</v>
      </c>
      <c r="K2419" s="81">
        <f t="shared" si="187"/>
        <v>605.5810493424616</v>
      </c>
      <c r="L2419" s="82">
        <v>109.7</v>
      </c>
    </row>
    <row r="2420" spans="1:12" ht="18" customHeight="1">
      <c r="A2420" s="79" t="s">
        <v>662</v>
      </c>
      <c r="B2420" s="74" t="s">
        <v>1663</v>
      </c>
      <c r="C2420" s="80">
        <v>309.02</v>
      </c>
      <c r="D2420" s="80">
        <v>82.1</v>
      </c>
      <c r="E2420" s="81">
        <f t="shared" si="184"/>
        <v>388.43813999999998</v>
      </c>
      <c r="F2420" s="82">
        <v>125.7</v>
      </c>
      <c r="G2420" s="81">
        <f t="shared" si="185"/>
        <v>421.84382003999991</v>
      </c>
      <c r="H2420" s="82">
        <v>108.6</v>
      </c>
      <c r="I2420" s="81">
        <f t="shared" si="186"/>
        <v>458.12238856343987</v>
      </c>
      <c r="J2420" s="82">
        <v>108.6</v>
      </c>
      <c r="K2420" s="81">
        <f t="shared" si="187"/>
        <v>498.89528114558607</v>
      </c>
      <c r="L2420" s="82">
        <v>108.9</v>
      </c>
    </row>
    <row r="2421" spans="1:12" ht="30" customHeight="1">
      <c r="A2421" s="79" t="s">
        <v>1430</v>
      </c>
      <c r="B2421" s="74" t="s">
        <v>1663</v>
      </c>
      <c r="C2421" s="80">
        <v>738</v>
      </c>
      <c r="D2421" s="80">
        <v>118.2</v>
      </c>
      <c r="E2421" s="81">
        <f t="shared" si="184"/>
        <v>922.5</v>
      </c>
      <c r="F2421" s="82">
        <v>125</v>
      </c>
      <c r="G2421" s="81">
        <f t="shared" si="185"/>
        <v>1014.75</v>
      </c>
      <c r="H2421" s="82">
        <v>110</v>
      </c>
      <c r="I2421" s="81">
        <f t="shared" si="186"/>
        <v>1116.2249999999999</v>
      </c>
      <c r="J2421" s="82">
        <v>110</v>
      </c>
      <c r="K2421" s="81">
        <f t="shared" si="187"/>
        <v>1221.1501499999999</v>
      </c>
      <c r="L2421" s="82">
        <v>109.4</v>
      </c>
    </row>
    <row r="2422" spans="1:12" ht="30" customHeight="1">
      <c r="A2422" s="79" t="s">
        <v>1445</v>
      </c>
      <c r="B2422" s="74" t="s">
        <v>1663</v>
      </c>
      <c r="C2422" s="80">
        <v>325</v>
      </c>
      <c r="D2422" s="80">
        <v>143.30000000000001</v>
      </c>
      <c r="E2422" s="81">
        <f t="shared" si="184"/>
        <v>401.375</v>
      </c>
      <c r="F2422" s="82">
        <v>123.5</v>
      </c>
      <c r="G2422" s="81">
        <f t="shared" si="185"/>
        <v>439.10425000000004</v>
      </c>
      <c r="H2422" s="82">
        <v>109.4</v>
      </c>
      <c r="I2422" s="81">
        <f t="shared" si="186"/>
        <v>483.01467500000007</v>
      </c>
      <c r="J2422" s="82">
        <v>110</v>
      </c>
      <c r="K2422" s="81">
        <f t="shared" si="187"/>
        <v>524.55393705000006</v>
      </c>
      <c r="L2422" s="82">
        <v>108.6</v>
      </c>
    </row>
    <row r="2423" spans="1:12" ht="18" customHeight="1">
      <c r="A2423" s="79" t="s">
        <v>1424</v>
      </c>
      <c r="B2423" s="74" t="s">
        <v>1663</v>
      </c>
      <c r="C2423" s="80">
        <v>189.3</v>
      </c>
      <c r="D2423" s="80">
        <v>326.10000000000002</v>
      </c>
      <c r="E2423" s="81">
        <f t="shared" si="184"/>
        <v>231.89250000000001</v>
      </c>
      <c r="F2423" s="82">
        <v>122.5</v>
      </c>
      <c r="G2423" s="81">
        <f t="shared" si="185"/>
        <v>255.08175000000003</v>
      </c>
      <c r="H2423" s="82">
        <v>110</v>
      </c>
      <c r="I2423" s="81">
        <f t="shared" si="186"/>
        <v>281.86533375000005</v>
      </c>
      <c r="J2423" s="82">
        <v>110.5</v>
      </c>
      <c r="K2423" s="81">
        <f t="shared" si="187"/>
        <v>308.36067512250008</v>
      </c>
      <c r="L2423" s="82">
        <v>109.4</v>
      </c>
    </row>
    <row r="2424" spans="1:12" ht="18" customHeight="1">
      <c r="A2424" s="79" t="s">
        <v>755</v>
      </c>
      <c r="B2424" s="74" t="s">
        <v>1663</v>
      </c>
      <c r="C2424" s="80">
        <v>62.9</v>
      </c>
      <c r="D2424" s="80">
        <v>0</v>
      </c>
      <c r="E2424" s="81">
        <f t="shared" si="184"/>
        <v>79.31689999999999</v>
      </c>
      <c r="F2424" s="82">
        <v>126.1</v>
      </c>
      <c r="G2424" s="81">
        <f t="shared" si="185"/>
        <v>87.645174499999996</v>
      </c>
      <c r="H2424" s="82">
        <v>110.5</v>
      </c>
      <c r="I2424" s="81">
        <f t="shared" si="186"/>
        <v>96.146756426499991</v>
      </c>
      <c r="J2424" s="82">
        <v>109.7</v>
      </c>
      <c r="K2424" s="81">
        <f t="shared" si="187"/>
        <v>105.76143206914999</v>
      </c>
      <c r="L2424" s="82">
        <v>110</v>
      </c>
    </row>
    <row r="2425" spans="1:12" ht="30" customHeight="1">
      <c r="A2425" s="79" t="s">
        <v>1408</v>
      </c>
      <c r="B2425" s="74" t="s">
        <v>1663</v>
      </c>
      <c r="C2425" s="80">
        <v>180</v>
      </c>
      <c r="D2425" s="80">
        <v>0</v>
      </c>
      <c r="E2425" s="81">
        <f t="shared" si="184"/>
        <v>225</v>
      </c>
      <c r="F2425" s="82">
        <v>125</v>
      </c>
      <c r="G2425" s="81">
        <f t="shared" si="185"/>
        <v>246.82499999999999</v>
      </c>
      <c r="H2425" s="82">
        <v>109.7</v>
      </c>
      <c r="I2425" s="81">
        <f t="shared" si="186"/>
        <v>268.79242499999998</v>
      </c>
      <c r="J2425" s="82">
        <v>108.9</v>
      </c>
      <c r="K2425" s="81">
        <f t="shared" si="187"/>
        <v>297.01562962499997</v>
      </c>
      <c r="L2425" s="82">
        <v>110.5</v>
      </c>
    </row>
    <row r="2426" spans="1:12" ht="18" customHeight="1">
      <c r="A2426" s="79" t="s">
        <v>1431</v>
      </c>
      <c r="B2426" s="74" t="s">
        <v>1663</v>
      </c>
      <c r="C2426" s="80">
        <v>818.8</v>
      </c>
      <c r="D2426" s="80">
        <v>131</v>
      </c>
      <c r="E2426" s="81">
        <f t="shared" si="184"/>
        <v>1020.2248</v>
      </c>
      <c r="F2426" s="82">
        <v>124.6</v>
      </c>
      <c r="G2426" s="81">
        <f t="shared" si="185"/>
        <v>1111.0248072000002</v>
      </c>
      <c r="H2426" s="82">
        <v>108.9</v>
      </c>
      <c r="I2426" s="81">
        <f t="shared" si="186"/>
        <v>1206.5729406192002</v>
      </c>
      <c r="J2426" s="82">
        <v>108.6</v>
      </c>
      <c r="K2426" s="81">
        <f t="shared" si="187"/>
        <v>1323.6105158592627</v>
      </c>
      <c r="L2426" s="82">
        <v>109.7</v>
      </c>
    </row>
    <row r="2427" spans="1:12" ht="30" customHeight="1">
      <c r="A2427" s="79" t="s">
        <v>1434</v>
      </c>
      <c r="B2427" s="74" t="s">
        <v>1663</v>
      </c>
      <c r="C2427" s="80">
        <v>302.2</v>
      </c>
      <c r="D2427" s="80">
        <v>0</v>
      </c>
      <c r="E2427" s="81">
        <f t="shared" si="184"/>
        <v>373.21699999999998</v>
      </c>
      <c r="F2427" s="82">
        <v>123.5</v>
      </c>
      <c r="G2427" s="81">
        <f t="shared" si="185"/>
        <v>405.31366199999997</v>
      </c>
      <c r="H2427" s="82">
        <v>108.6</v>
      </c>
      <c r="I2427" s="81">
        <f t="shared" si="186"/>
        <v>443.41314622799996</v>
      </c>
      <c r="J2427" s="82">
        <v>109.4</v>
      </c>
      <c r="K2427" s="81">
        <f t="shared" si="187"/>
        <v>482.876916242292</v>
      </c>
      <c r="L2427" s="82">
        <v>108.9</v>
      </c>
    </row>
    <row r="2428" spans="1:12" ht="30" customHeight="1">
      <c r="A2428" s="79" t="s">
        <v>1432</v>
      </c>
      <c r="B2428" s="74" t="s">
        <v>1663</v>
      </c>
      <c r="C2428" s="80">
        <v>666</v>
      </c>
      <c r="D2428" s="80">
        <v>122.4</v>
      </c>
      <c r="E2428" s="81">
        <f t="shared" si="184"/>
        <v>815.85</v>
      </c>
      <c r="F2428" s="82">
        <v>122.5</v>
      </c>
      <c r="G2428" s="81">
        <f t="shared" si="185"/>
        <v>886.01310000000001</v>
      </c>
      <c r="H2428" s="82">
        <v>108.6</v>
      </c>
      <c r="I2428" s="81">
        <f t="shared" si="186"/>
        <v>979.04447549999998</v>
      </c>
      <c r="J2428" s="82">
        <v>110.5</v>
      </c>
      <c r="K2428" s="81">
        <f t="shared" si="187"/>
        <v>1063.2423003929998</v>
      </c>
      <c r="L2428" s="82">
        <v>108.6</v>
      </c>
    </row>
    <row r="2429" spans="1:12" ht="30" customHeight="1">
      <c r="A2429" s="79" t="s">
        <v>1184</v>
      </c>
      <c r="B2429" s="74" t="s">
        <v>1663</v>
      </c>
      <c r="C2429" s="80">
        <v>332.93</v>
      </c>
      <c r="D2429" s="80">
        <v>0</v>
      </c>
      <c r="E2429" s="81">
        <f t="shared" si="184"/>
        <v>414.49785000000003</v>
      </c>
      <c r="F2429" s="82">
        <v>124.5</v>
      </c>
      <c r="G2429" s="81">
        <f t="shared" si="185"/>
        <v>455.94763499999999</v>
      </c>
      <c r="H2429" s="82">
        <v>110</v>
      </c>
      <c r="I2429" s="81">
        <f t="shared" si="186"/>
        <v>501.54239849999999</v>
      </c>
      <c r="J2429" s="82">
        <v>110</v>
      </c>
      <c r="K2429" s="81">
        <f t="shared" si="187"/>
        <v>543.67195997399995</v>
      </c>
      <c r="L2429" s="82">
        <v>108.4</v>
      </c>
    </row>
    <row r="2430" spans="1:12" ht="30" customHeight="1">
      <c r="A2430" s="79" t="s">
        <v>1403</v>
      </c>
      <c r="B2430" s="74" t="s">
        <v>1663</v>
      </c>
      <c r="C2430" s="80">
        <v>309.04000000000002</v>
      </c>
      <c r="D2430" s="80">
        <v>0</v>
      </c>
      <c r="E2430" s="81">
        <f t="shared" si="184"/>
        <v>381.04632000000004</v>
      </c>
      <c r="F2430" s="82">
        <v>123.3</v>
      </c>
      <c r="G2430" s="81">
        <f t="shared" si="185"/>
        <v>421.05618360000005</v>
      </c>
      <c r="H2430" s="82">
        <v>110.5</v>
      </c>
      <c r="I2430" s="81">
        <f t="shared" si="186"/>
        <v>465.26708287800005</v>
      </c>
      <c r="J2430" s="82">
        <v>110.5</v>
      </c>
      <c r="K2430" s="81">
        <f t="shared" si="187"/>
        <v>504.81478492263005</v>
      </c>
      <c r="L2430" s="82">
        <v>108.5</v>
      </c>
    </row>
    <row r="2431" spans="1:12" ht="30" customHeight="1">
      <c r="A2431" s="79" t="s">
        <v>793</v>
      </c>
      <c r="B2431" s="74" t="s">
        <v>1663</v>
      </c>
      <c r="C2431" s="80">
        <v>537.41</v>
      </c>
      <c r="D2431" s="80">
        <v>134.80000000000001</v>
      </c>
      <c r="E2431" s="81">
        <f t="shared" si="184"/>
        <v>675.52436999999986</v>
      </c>
      <c r="F2431" s="82">
        <v>125.7</v>
      </c>
      <c r="G2431" s="81">
        <f t="shared" si="185"/>
        <v>741.05023388999984</v>
      </c>
      <c r="H2431" s="82">
        <v>109.7</v>
      </c>
      <c r="I2431" s="81">
        <f t="shared" si="186"/>
        <v>812.93210657732982</v>
      </c>
      <c r="J2431" s="82">
        <v>109.7</v>
      </c>
      <c r="K2431" s="81">
        <f t="shared" si="187"/>
        <v>893.41238512848543</v>
      </c>
      <c r="L2431" s="82">
        <v>109.9</v>
      </c>
    </row>
    <row r="2432" spans="1:12" ht="30" customHeight="1">
      <c r="A2432" s="79" t="s">
        <v>661</v>
      </c>
      <c r="B2432" s="74" t="s">
        <v>1663</v>
      </c>
      <c r="C2432" s="80">
        <v>300</v>
      </c>
      <c r="D2432" s="80">
        <v>165.7</v>
      </c>
      <c r="E2432" s="81">
        <f t="shared" si="184"/>
        <v>375.9</v>
      </c>
      <c r="F2432" s="82">
        <v>125.3</v>
      </c>
      <c r="G2432" s="81">
        <f t="shared" si="185"/>
        <v>409.35509999999999</v>
      </c>
      <c r="H2432" s="82">
        <v>108.9</v>
      </c>
      <c r="I2432" s="81">
        <f t="shared" si="186"/>
        <v>445.78770390000005</v>
      </c>
      <c r="J2432" s="82">
        <v>108.9</v>
      </c>
      <c r="K2432" s="81">
        <f t="shared" si="187"/>
        <v>489.02911117830007</v>
      </c>
      <c r="L2432" s="82">
        <v>109.7</v>
      </c>
    </row>
    <row r="2433" spans="1:12" ht="29.25" customHeight="1">
      <c r="A2433" s="79" t="s">
        <v>794</v>
      </c>
      <c r="B2433" s="74" t="s">
        <v>1663</v>
      </c>
      <c r="C2433" s="80">
        <v>338.29</v>
      </c>
      <c r="D2433" s="80">
        <v>127.3</v>
      </c>
      <c r="E2433" s="81">
        <f t="shared" si="184"/>
        <v>425.23053000000004</v>
      </c>
      <c r="F2433" s="82">
        <v>125.7</v>
      </c>
      <c r="G2433" s="81">
        <f t="shared" si="185"/>
        <v>461.80035558000003</v>
      </c>
      <c r="H2433" s="82">
        <v>108.6</v>
      </c>
      <c r="I2433" s="81">
        <f t="shared" si="186"/>
        <v>501.51518615988005</v>
      </c>
      <c r="J2433" s="82">
        <v>108.6</v>
      </c>
      <c r="K2433" s="81">
        <f t="shared" si="187"/>
        <v>546.1500377281094</v>
      </c>
      <c r="L2433" s="82">
        <v>108.9</v>
      </c>
    </row>
    <row r="2434" spans="1:12" ht="18" customHeight="1">
      <c r="A2434" s="79" t="s">
        <v>1436</v>
      </c>
      <c r="B2434" s="74" t="s">
        <v>1663</v>
      </c>
      <c r="C2434" s="80">
        <v>630</v>
      </c>
      <c r="D2434" s="80">
        <v>93</v>
      </c>
      <c r="E2434" s="81">
        <f t="shared" si="184"/>
        <v>789.39</v>
      </c>
      <c r="F2434" s="82">
        <v>125.3</v>
      </c>
      <c r="G2434" s="81">
        <f t="shared" si="185"/>
        <v>863.59266000000002</v>
      </c>
      <c r="H2434" s="82">
        <v>109.4</v>
      </c>
      <c r="I2434" s="81">
        <f t="shared" si="186"/>
        <v>944.7703700400001</v>
      </c>
      <c r="J2434" s="82">
        <v>109.4</v>
      </c>
      <c r="K2434" s="81">
        <f t="shared" si="187"/>
        <v>1026.0206218634401</v>
      </c>
      <c r="L2434" s="82">
        <v>108.6</v>
      </c>
    </row>
    <row r="2435" spans="1:12" ht="30" customHeight="1">
      <c r="A2435" s="79" t="s">
        <v>1411</v>
      </c>
      <c r="B2435" s="74" t="s">
        <v>1663</v>
      </c>
      <c r="C2435" s="80">
        <v>408.9</v>
      </c>
      <c r="D2435" s="80">
        <v>223.5</v>
      </c>
      <c r="E2435" s="81">
        <f t="shared" si="184"/>
        <v>511.125</v>
      </c>
      <c r="F2435" s="82">
        <v>125</v>
      </c>
      <c r="G2435" s="81">
        <f t="shared" si="185"/>
        <v>562.23749999999995</v>
      </c>
      <c r="H2435" s="82">
        <v>110</v>
      </c>
      <c r="I2435" s="81">
        <f t="shared" si="186"/>
        <v>618.46124999999995</v>
      </c>
      <c r="J2435" s="82">
        <v>110</v>
      </c>
      <c r="K2435" s="81">
        <f t="shared" si="187"/>
        <v>676.5966075</v>
      </c>
      <c r="L2435" s="82">
        <v>109.4</v>
      </c>
    </row>
    <row r="2436" spans="1:12" ht="18" customHeight="1">
      <c r="A2436" s="79" t="s">
        <v>1400</v>
      </c>
      <c r="B2436" s="74" t="s">
        <v>1663</v>
      </c>
      <c r="C2436" s="80">
        <v>506</v>
      </c>
      <c r="D2436" s="80">
        <v>248</v>
      </c>
      <c r="E2436" s="81">
        <f t="shared" si="184"/>
        <v>630.476</v>
      </c>
      <c r="F2436" s="82">
        <v>124.6</v>
      </c>
      <c r="G2436" s="81">
        <f t="shared" si="185"/>
        <v>684.69693599999994</v>
      </c>
      <c r="H2436" s="82">
        <v>108.6</v>
      </c>
      <c r="I2436" s="81">
        <f t="shared" si="186"/>
        <v>756.59011427999997</v>
      </c>
      <c r="J2436" s="82">
        <v>110.5</v>
      </c>
      <c r="K2436" s="81">
        <f t="shared" si="187"/>
        <v>823.92663445092001</v>
      </c>
      <c r="L2436" s="82">
        <v>108.9</v>
      </c>
    </row>
    <row r="2437" spans="1:12" ht="30" customHeight="1">
      <c r="A2437" s="79" t="s">
        <v>1409</v>
      </c>
      <c r="B2437" s="74" t="s">
        <v>1663</v>
      </c>
      <c r="C2437" s="80">
        <v>276.39999999999998</v>
      </c>
      <c r="D2437" s="80">
        <v>106</v>
      </c>
      <c r="E2437" s="81">
        <f t="shared" si="184"/>
        <v>341.35399999999993</v>
      </c>
      <c r="F2437" s="82">
        <v>123.5</v>
      </c>
      <c r="G2437" s="81">
        <f t="shared" si="185"/>
        <v>373.4412759999999</v>
      </c>
      <c r="H2437" s="82">
        <v>109.4</v>
      </c>
      <c r="I2437" s="81">
        <f t="shared" si="186"/>
        <v>410.78540359999994</v>
      </c>
      <c r="J2437" s="82">
        <v>110</v>
      </c>
      <c r="K2437" s="81">
        <f t="shared" si="187"/>
        <v>446.11294830959991</v>
      </c>
      <c r="L2437" s="82">
        <v>108.6</v>
      </c>
    </row>
    <row r="2438" spans="1:12" ht="43.5" customHeight="1">
      <c r="A2438" s="79" t="s">
        <v>763</v>
      </c>
      <c r="B2438" s="74" t="s">
        <v>1663</v>
      </c>
      <c r="C2438" s="80">
        <v>3000</v>
      </c>
      <c r="D2438" s="80">
        <v>0</v>
      </c>
      <c r="E2438" s="81">
        <f t="shared" si="184"/>
        <v>3675</v>
      </c>
      <c r="F2438" s="82">
        <v>122.5</v>
      </c>
      <c r="G2438" s="81">
        <f t="shared" si="185"/>
        <v>4042.5</v>
      </c>
      <c r="H2438" s="82">
        <v>110</v>
      </c>
      <c r="I2438" s="81">
        <f t="shared" si="186"/>
        <v>4466.9624999999996</v>
      </c>
      <c r="J2438" s="82">
        <v>110.5</v>
      </c>
      <c r="K2438" s="81">
        <f t="shared" si="187"/>
        <v>4886.8569749999997</v>
      </c>
      <c r="L2438" s="82">
        <v>109.4</v>
      </c>
    </row>
    <row r="2439" spans="1:12" ht="43.5" customHeight="1">
      <c r="A2439" s="79" t="s">
        <v>774</v>
      </c>
      <c r="B2439" s="74" t="s">
        <v>1663</v>
      </c>
      <c r="C2439" s="80">
        <v>3570.14</v>
      </c>
      <c r="D2439" s="80">
        <v>95</v>
      </c>
      <c r="E2439" s="81">
        <f t="shared" si="184"/>
        <v>4501.9465399999999</v>
      </c>
      <c r="F2439" s="82">
        <v>126.1</v>
      </c>
      <c r="G2439" s="81">
        <f t="shared" si="185"/>
        <v>4974.6509267000001</v>
      </c>
      <c r="H2439" s="82">
        <v>110.5</v>
      </c>
      <c r="I2439" s="81">
        <f t="shared" si="186"/>
        <v>5457.1920665898997</v>
      </c>
      <c r="J2439" s="82">
        <v>109.7</v>
      </c>
      <c r="K2439" s="81">
        <f t="shared" si="187"/>
        <v>6002.9112732488893</v>
      </c>
      <c r="L2439" s="82">
        <v>110</v>
      </c>
    </row>
    <row r="2440" spans="1:12" ht="30" customHeight="1">
      <c r="A2440" s="79" t="s">
        <v>792</v>
      </c>
      <c r="B2440" s="74" t="s">
        <v>1663</v>
      </c>
      <c r="C2440" s="80">
        <v>162</v>
      </c>
      <c r="D2440" s="80">
        <v>0</v>
      </c>
      <c r="E2440" s="81">
        <f t="shared" si="184"/>
        <v>202.5</v>
      </c>
      <c r="F2440" s="82">
        <v>125</v>
      </c>
      <c r="G2440" s="81">
        <f t="shared" si="185"/>
        <v>222.14250000000001</v>
      </c>
      <c r="H2440" s="82">
        <v>109.7</v>
      </c>
      <c r="I2440" s="81">
        <f t="shared" si="186"/>
        <v>241.91318250000003</v>
      </c>
      <c r="J2440" s="82">
        <v>108.9</v>
      </c>
      <c r="K2440" s="81">
        <f t="shared" si="187"/>
        <v>267.31406666250007</v>
      </c>
      <c r="L2440" s="82">
        <v>110.5</v>
      </c>
    </row>
    <row r="2441" spans="1:12" ht="18" customHeight="1">
      <c r="A2441" s="79" t="s">
        <v>1406</v>
      </c>
      <c r="B2441" s="74" t="s">
        <v>1663</v>
      </c>
      <c r="C2441" s="80">
        <v>30</v>
      </c>
      <c r="D2441" s="80">
        <v>0</v>
      </c>
      <c r="E2441" s="81">
        <f t="shared" si="184"/>
        <v>37.380000000000003</v>
      </c>
      <c r="F2441" s="82">
        <v>124.6</v>
      </c>
      <c r="G2441" s="81">
        <f t="shared" si="185"/>
        <v>40.706820000000008</v>
      </c>
      <c r="H2441" s="82">
        <v>108.9</v>
      </c>
      <c r="I2441" s="81">
        <f t="shared" si="186"/>
        <v>44.207606520000006</v>
      </c>
      <c r="J2441" s="82">
        <v>108.6</v>
      </c>
      <c r="K2441" s="81">
        <f t="shared" si="187"/>
        <v>48.495744352440006</v>
      </c>
      <c r="L2441" s="82">
        <v>109.7</v>
      </c>
    </row>
    <row r="2442" spans="1:12" ht="18" customHeight="1">
      <c r="A2442" s="79" t="s">
        <v>1401</v>
      </c>
      <c r="B2442" s="74" t="s">
        <v>1663</v>
      </c>
      <c r="C2442" s="80">
        <v>13839.2</v>
      </c>
      <c r="D2442" s="80">
        <v>125.9</v>
      </c>
      <c r="E2442" s="81">
        <f t="shared" si="184"/>
        <v>17091.412</v>
      </c>
      <c r="F2442" s="82">
        <v>123.5</v>
      </c>
      <c r="G2442" s="81">
        <f t="shared" si="185"/>
        <v>18561.273432000002</v>
      </c>
      <c r="H2442" s="82">
        <v>108.6</v>
      </c>
      <c r="I2442" s="81">
        <f t="shared" si="186"/>
        <v>20306.033134608002</v>
      </c>
      <c r="J2442" s="82">
        <v>109.4</v>
      </c>
      <c r="K2442" s="81">
        <f t="shared" si="187"/>
        <v>22113.270083588115</v>
      </c>
      <c r="L2442" s="82">
        <v>108.9</v>
      </c>
    </row>
    <row r="2443" spans="1:12" ht="30" customHeight="1">
      <c r="A2443" s="79" t="s">
        <v>1449</v>
      </c>
      <c r="B2443" s="74" t="s">
        <v>1663</v>
      </c>
      <c r="C2443" s="80">
        <v>163.1</v>
      </c>
      <c r="D2443" s="80">
        <v>219.5</v>
      </c>
      <c r="E2443" s="81">
        <f t="shared" si="184"/>
        <v>199.79750000000001</v>
      </c>
      <c r="F2443" s="82">
        <v>122.5</v>
      </c>
      <c r="G2443" s="81">
        <f t="shared" si="185"/>
        <v>216.980085</v>
      </c>
      <c r="H2443" s="82">
        <v>108.6</v>
      </c>
      <c r="I2443" s="81">
        <f t="shared" si="186"/>
        <v>239.76299392500002</v>
      </c>
      <c r="J2443" s="82">
        <v>110.5</v>
      </c>
      <c r="K2443" s="81">
        <f t="shared" si="187"/>
        <v>260.38261140254997</v>
      </c>
      <c r="L2443" s="82">
        <v>108.6</v>
      </c>
    </row>
    <row r="2444" spans="1:12" ht="30" customHeight="1">
      <c r="A2444" s="79" t="s">
        <v>1420</v>
      </c>
      <c r="B2444" s="74" t="s">
        <v>1663</v>
      </c>
      <c r="C2444" s="80">
        <v>150.6</v>
      </c>
      <c r="D2444" s="80">
        <v>0</v>
      </c>
      <c r="E2444" s="81">
        <f t="shared" si="184"/>
        <v>189.9066</v>
      </c>
      <c r="F2444" s="82">
        <v>126.1</v>
      </c>
      <c r="G2444" s="81">
        <f t="shared" si="185"/>
        <v>207.75782040000001</v>
      </c>
      <c r="H2444" s="82">
        <v>109.4</v>
      </c>
      <c r="I2444" s="81">
        <f t="shared" si="186"/>
        <v>227.91032897880004</v>
      </c>
      <c r="J2444" s="82">
        <v>109.7</v>
      </c>
      <c r="K2444" s="81">
        <f t="shared" si="187"/>
        <v>249.33389990280725</v>
      </c>
      <c r="L2444" s="82">
        <v>109.4</v>
      </c>
    </row>
    <row r="2445" spans="1:12" ht="18" customHeight="1">
      <c r="A2445" s="79" t="s">
        <v>1414</v>
      </c>
      <c r="B2445" s="74" t="s">
        <v>1663</v>
      </c>
      <c r="C2445" s="80">
        <v>90.3</v>
      </c>
      <c r="D2445" s="80">
        <v>296.10000000000002</v>
      </c>
      <c r="E2445" s="81">
        <f t="shared" si="184"/>
        <v>112.4235</v>
      </c>
      <c r="F2445" s="82">
        <v>124.5</v>
      </c>
      <c r="G2445" s="81">
        <f t="shared" si="185"/>
        <v>123.66585000000001</v>
      </c>
      <c r="H2445" s="82">
        <v>110</v>
      </c>
      <c r="I2445" s="81">
        <f t="shared" si="186"/>
        <v>136.03243499999999</v>
      </c>
      <c r="J2445" s="82">
        <v>110</v>
      </c>
      <c r="K2445" s="81">
        <f t="shared" si="187"/>
        <v>147.45915954</v>
      </c>
      <c r="L2445" s="82">
        <v>108.4</v>
      </c>
    </row>
    <row r="2446" spans="1:12" ht="29.25" customHeight="1">
      <c r="A2446" s="79" t="s">
        <v>1422</v>
      </c>
      <c r="B2446" s="74" t="s">
        <v>1663</v>
      </c>
      <c r="C2446" s="80">
        <v>201.77</v>
      </c>
      <c r="D2446" s="80">
        <v>134.5</v>
      </c>
      <c r="E2446" s="81">
        <f t="shared" si="184"/>
        <v>248.78241000000003</v>
      </c>
      <c r="F2446" s="82">
        <v>123.3</v>
      </c>
      <c r="G2446" s="81">
        <f t="shared" si="185"/>
        <v>274.90456305000004</v>
      </c>
      <c r="H2446" s="82">
        <v>110.5</v>
      </c>
      <c r="I2446" s="81">
        <f t="shared" si="186"/>
        <v>303.76954217025002</v>
      </c>
      <c r="J2446" s="82">
        <v>110.5</v>
      </c>
      <c r="K2446" s="81">
        <f t="shared" si="187"/>
        <v>329.58995325472125</v>
      </c>
      <c r="L2446" s="82">
        <v>108.5</v>
      </c>
    </row>
    <row r="2447" spans="1:12" ht="18" customHeight="1">
      <c r="A2447" s="79" t="s">
        <v>1397</v>
      </c>
      <c r="B2447" s="74" t="s">
        <v>1663</v>
      </c>
      <c r="C2447" s="80">
        <v>2098.75</v>
      </c>
      <c r="D2447" s="80">
        <v>100.1</v>
      </c>
      <c r="E2447" s="81">
        <f t="shared" si="184"/>
        <v>2638.1287499999999</v>
      </c>
      <c r="F2447" s="82">
        <v>125.7</v>
      </c>
      <c r="G2447" s="81">
        <f t="shared" si="185"/>
        <v>2894.0272387499995</v>
      </c>
      <c r="H2447" s="82">
        <v>109.7</v>
      </c>
      <c r="I2447" s="81">
        <f t="shared" si="186"/>
        <v>3174.7478809087497</v>
      </c>
      <c r="J2447" s="82">
        <v>109.7</v>
      </c>
      <c r="K2447" s="81">
        <f t="shared" si="187"/>
        <v>3489.0479211187157</v>
      </c>
      <c r="L2447" s="82">
        <v>109.9</v>
      </c>
    </row>
    <row r="2448" spans="1:12" ht="30" customHeight="1">
      <c r="A2448" s="79" t="s">
        <v>1443</v>
      </c>
      <c r="B2448" s="74" t="s">
        <v>1663</v>
      </c>
      <c r="C2448" s="80">
        <v>530.4</v>
      </c>
      <c r="D2448" s="80">
        <v>119.1</v>
      </c>
      <c r="E2448" s="81">
        <f t="shared" si="184"/>
        <v>664.59119999999996</v>
      </c>
      <c r="F2448" s="82">
        <v>125.3</v>
      </c>
      <c r="G2448" s="81">
        <f t="shared" si="185"/>
        <v>723.73981679999997</v>
      </c>
      <c r="H2448" s="82">
        <v>108.9</v>
      </c>
      <c r="I2448" s="81">
        <f t="shared" si="186"/>
        <v>788.15266049519994</v>
      </c>
      <c r="J2448" s="82">
        <v>108.9</v>
      </c>
      <c r="K2448" s="81">
        <f t="shared" si="187"/>
        <v>864.6034685632344</v>
      </c>
      <c r="L2448" s="82">
        <v>109.7</v>
      </c>
    </row>
    <row r="2449" spans="1:12" ht="18" customHeight="1">
      <c r="A2449" s="79" t="s">
        <v>1447</v>
      </c>
      <c r="B2449" s="74" t="s">
        <v>1663</v>
      </c>
      <c r="C2449" s="80">
        <v>313.10000000000002</v>
      </c>
      <c r="D2449" s="80">
        <v>0</v>
      </c>
      <c r="E2449" s="81">
        <f t="shared" si="184"/>
        <v>393.56670000000008</v>
      </c>
      <c r="F2449" s="82">
        <v>125.7</v>
      </c>
      <c r="G2449" s="81">
        <f t="shared" si="185"/>
        <v>427.41343620000009</v>
      </c>
      <c r="H2449" s="82">
        <v>108.6</v>
      </c>
      <c r="I2449" s="81">
        <f t="shared" si="186"/>
        <v>464.17099171320007</v>
      </c>
      <c r="J2449" s="82">
        <v>108.6</v>
      </c>
      <c r="K2449" s="81">
        <f t="shared" si="187"/>
        <v>505.48220997567495</v>
      </c>
      <c r="L2449" s="82">
        <v>108.9</v>
      </c>
    </row>
    <row r="2450" spans="1:12" ht="30" customHeight="1">
      <c r="A2450" s="79" t="s">
        <v>1438</v>
      </c>
      <c r="B2450" s="74" t="s">
        <v>1663</v>
      </c>
      <c r="C2450" s="80">
        <v>491.2</v>
      </c>
      <c r="D2450" s="80">
        <v>140.30000000000001</v>
      </c>
      <c r="E2450" s="81">
        <f t="shared" si="184"/>
        <v>615.47360000000003</v>
      </c>
      <c r="F2450" s="82">
        <v>125.3</v>
      </c>
      <c r="G2450" s="81">
        <f t="shared" si="185"/>
        <v>673.32811840000011</v>
      </c>
      <c r="H2450" s="82">
        <v>109.4</v>
      </c>
      <c r="I2450" s="81">
        <f t="shared" si="186"/>
        <v>736.62096152960021</v>
      </c>
      <c r="J2450" s="82">
        <v>109.4</v>
      </c>
      <c r="K2450" s="81">
        <f t="shared" si="187"/>
        <v>799.9703642211457</v>
      </c>
      <c r="L2450" s="82">
        <v>108.6</v>
      </c>
    </row>
    <row r="2451" spans="1:12" ht="30" customHeight="1">
      <c r="A2451" s="79" t="s">
        <v>1451</v>
      </c>
      <c r="B2451" s="74" t="s">
        <v>1663</v>
      </c>
      <c r="C2451" s="80">
        <v>621.20000000000005</v>
      </c>
      <c r="D2451" s="80">
        <v>182.4</v>
      </c>
      <c r="E2451" s="81">
        <f t="shared" si="184"/>
        <v>776.5</v>
      </c>
      <c r="F2451" s="82">
        <v>125</v>
      </c>
      <c r="G2451" s="81">
        <f t="shared" si="185"/>
        <v>854.15</v>
      </c>
      <c r="H2451" s="82">
        <v>110</v>
      </c>
      <c r="I2451" s="81">
        <f t="shared" si="186"/>
        <v>939.56500000000005</v>
      </c>
      <c r="J2451" s="82">
        <v>110</v>
      </c>
      <c r="K2451" s="81">
        <f t="shared" si="187"/>
        <v>1027.88411</v>
      </c>
      <c r="L2451" s="82">
        <v>109.4</v>
      </c>
    </row>
    <row r="2452" spans="1:12" ht="18" customHeight="1">
      <c r="A2452" s="79" t="s">
        <v>1410</v>
      </c>
      <c r="B2452" s="74" t="s">
        <v>1663</v>
      </c>
      <c r="C2452" s="80">
        <v>32.700000000000003</v>
      </c>
      <c r="D2452" s="80">
        <v>0</v>
      </c>
      <c r="E2452" s="81">
        <f t="shared" si="184"/>
        <v>40.744199999999999</v>
      </c>
      <c r="F2452" s="82">
        <v>124.6</v>
      </c>
      <c r="G2452" s="81">
        <f t="shared" si="185"/>
        <v>44.248201199999997</v>
      </c>
      <c r="H2452" s="82">
        <v>108.6</v>
      </c>
      <c r="I2452" s="81">
        <f t="shared" si="186"/>
        <v>48.894262325999996</v>
      </c>
      <c r="J2452" s="82">
        <v>110.5</v>
      </c>
      <c r="K2452" s="81">
        <f t="shared" si="187"/>
        <v>53.245851673013995</v>
      </c>
      <c r="L2452" s="82">
        <v>108.9</v>
      </c>
    </row>
    <row r="2453" spans="1:12" ht="18" customHeight="1">
      <c r="A2453" s="79" t="s">
        <v>781</v>
      </c>
      <c r="B2453" s="74" t="s">
        <v>1663</v>
      </c>
      <c r="C2453" s="80">
        <v>37.1</v>
      </c>
      <c r="D2453" s="80">
        <v>0</v>
      </c>
      <c r="E2453" s="81">
        <f t="shared" si="184"/>
        <v>45.8185</v>
      </c>
      <c r="F2453" s="82">
        <v>123.5</v>
      </c>
      <c r="G2453" s="81">
        <f t="shared" si="185"/>
        <v>50.125439000000007</v>
      </c>
      <c r="H2453" s="82">
        <v>109.4</v>
      </c>
      <c r="I2453" s="81">
        <f t="shared" si="186"/>
        <v>55.137982900000004</v>
      </c>
      <c r="J2453" s="82">
        <v>110</v>
      </c>
      <c r="K2453" s="81">
        <f t="shared" si="187"/>
        <v>59.879849429400004</v>
      </c>
      <c r="L2453" s="82">
        <v>108.6</v>
      </c>
    </row>
    <row r="2454" spans="1:12" ht="30" customHeight="1">
      <c r="A2454" s="79" t="s">
        <v>1429</v>
      </c>
      <c r="B2454" s="74" t="s">
        <v>1663</v>
      </c>
      <c r="C2454" s="80">
        <v>638</v>
      </c>
      <c r="D2454" s="80">
        <v>163.19999999999999</v>
      </c>
      <c r="E2454" s="81">
        <f t="shared" si="184"/>
        <v>781.55</v>
      </c>
      <c r="F2454" s="82">
        <v>122.5</v>
      </c>
      <c r="G2454" s="81">
        <f t="shared" si="185"/>
        <v>859.70500000000004</v>
      </c>
      <c r="H2454" s="82">
        <v>110</v>
      </c>
      <c r="I2454" s="81">
        <f t="shared" si="186"/>
        <v>949.9740250000001</v>
      </c>
      <c r="J2454" s="82">
        <v>110.5</v>
      </c>
      <c r="K2454" s="81">
        <f t="shared" si="187"/>
        <v>1039.2715833500001</v>
      </c>
      <c r="L2454" s="82">
        <v>109.4</v>
      </c>
    </row>
    <row r="2455" spans="1:12" ht="18" customHeight="1">
      <c r="A2455" s="79" t="s">
        <v>1425</v>
      </c>
      <c r="B2455" s="74" t="s">
        <v>1663</v>
      </c>
      <c r="C2455" s="80">
        <v>299.23</v>
      </c>
      <c r="D2455" s="80">
        <v>24.5</v>
      </c>
      <c r="E2455" s="81">
        <f t="shared" si="184"/>
        <v>377.32902999999999</v>
      </c>
      <c r="F2455" s="82">
        <v>126.1</v>
      </c>
      <c r="G2455" s="81">
        <f t="shared" si="185"/>
        <v>416.94857814999995</v>
      </c>
      <c r="H2455" s="82">
        <v>110.5</v>
      </c>
      <c r="I2455" s="81">
        <f t="shared" si="186"/>
        <v>457.39259023054996</v>
      </c>
      <c r="J2455" s="82">
        <v>109.7</v>
      </c>
      <c r="K2455" s="81">
        <f t="shared" si="187"/>
        <v>503.13184925360497</v>
      </c>
      <c r="L2455" s="82">
        <v>110</v>
      </c>
    </row>
    <row r="2456" spans="1:12" ht="18" customHeight="1">
      <c r="A2456" s="79" t="s">
        <v>1396</v>
      </c>
      <c r="B2456" s="74" t="s">
        <v>1663</v>
      </c>
      <c r="C2456" s="80">
        <v>1856.19</v>
      </c>
      <c r="D2456" s="80">
        <v>164.5</v>
      </c>
      <c r="E2456" s="81">
        <f t="shared" si="184"/>
        <v>2320.2375000000002</v>
      </c>
      <c r="F2456" s="82">
        <v>125</v>
      </c>
      <c r="G2456" s="81">
        <f t="shared" si="185"/>
        <v>2545.3005375000002</v>
      </c>
      <c r="H2456" s="82">
        <v>109.7</v>
      </c>
      <c r="I2456" s="81">
        <f t="shared" si="186"/>
        <v>2771.8322853375007</v>
      </c>
      <c r="J2456" s="82">
        <v>108.9</v>
      </c>
      <c r="K2456" s="81">
        <f t="shared" si="187"/>
        <v>3062.8746752979387</v>
      </c>
      <c r="L2456" s="82">
        <v>110.5</v>
      </c>
    </row>
    <row r="2457" spans="1:12" ht="29.25" customHeight="1">
      <c r="A2457" s="79" t="s">
        <v>1442</v>
      </c>
      <c r="B2457" s="74" t="s">
        <v>1663</v>
      </c>
      <c r="C2457" s="80">
        <v>414</v>
      </c>
      <c r="D2457" s="80">
        <v>114.6</v>
      </c>
      <c r="E2457" s="81">
        <f t="shared" si="184"/>
        <v>515.84399999999994</v>
      </c>
      <c r="F2457" s="82">
        <v>124.6</v>
      </c>
      <c r="G2457" s="81">
        <f t="shared" si="185"/>
        <v>561.75411599999995</v>
      </c>
      <c r="H2457" s="82">
        <v>108.9</v>
      </c>
      <c r="I2457" s="81">
        <f t="shared" si="186"/>
        <v>610.06496997599993</v>
      </c>
      <c r="J2457" s="82">
        <v>108.6</v>
      </c>
      <c r="K2457" s="81">
        <f t="shared" si="187"/>
        <v>669.24127206367189</v>
      </c>
      <c r="L2457" s="82">
        <v>109.7</v>
      </c>
    </row>
    <row r="2458" spans="1:12" ht="44.25" customHeight="1">
      <c r="A2458" s="79" t="s">
        <v>776</v>
      </c>
      <c r="B2458" s="74" t="s">
        <v>1663</v>
      </c>
      <c r="C2458" s="80">
        <v>1287.5999999999999</v>
      </c>
      <c r="D2458" s="80">
        <v>15.8</v>
      </c>
      <c r="E2458" s="81">
        <f t="shared" si="184"/>
        <v>1590.1859999999997</v>
      </c>
      <c r="F2458" s="82">
        <v>123.5</v>
      </c>
      <c r="G2458" s="81">
        <f t="shared" si="185"/>
        <v>1726.9419959999996</v>
      </c>
      <c r="H2458" s="82">
        <v>108.6</v>
      </c>
      <c r="I2458" s="81">
        <f t="shared" si="186"/>
        <v>1889.2745436239995</v>
      </c>
      <c r="J2458" s="82">
        <v>109.4</v>
      </c>
      <c r="K2458" s="81">
        <f t="shared" si="187"/>
        <v>2057.4199780065355</v>
      </c>
      <c r="L2458" s="82">
        <v>108.9</v>
      </c>
    </row>
    <row r="2459" spans="1:12" ht="18" customHeight="1">
      <c r="A2459" s="79" t="s">
        <v>1415</v>
      </c>
      <c r="B2459" s="74" t="s">
        <v>1663</v>
      </c>
      <c r="C2459" s="80">
        <v>141.80000000000001</v>
      </c>
      <c r="D2459" s="80">
        <v>112.6</v>
      </c>
      <c r="E2459" s="81">
        <f t="shared" si="184"/>
        <v>173.70500000000001</v>
      </c>
      <c r="F2459" s="82">
        <v>122.5</v>
      </c>
      <c r="G2459" s="81">
        <f t="shared" si="185"/>
        <v>188.64363</v>
      </c>
      <c r="H2459" s="82">
        <v>108.6</v>
      </c>
      <c r="I2459" s="81">
        <f t="shared" si="186"/>
        <v>208.45121115000001</v>
      </c>
      <c r="J2459" s="82">
        <v>110.5</v>
      </c>
      <c r="K2459" s="81">
        <f t="shared" si="187"/>
        <v>226.37801530889999</v>
      </c>
      <c r="L2459" s="82">
        <v>108.6</v>
      </c>
    </row>
    <row r="2460" spans="1:12" ht="29.25" customHeight="1">
      <c r="A2460" s="79" t="s">
        <v>1402</v>
      </c>
      <c r="B2460" s="74" t="s">
        <v>1663</v>
      </c>
      <c r="C2460" s="80">
        <v>1030.2</v>
      </c>
      <c r="D2460" s="80">
        <v>185.6</v>
      </c>
      <c r="E2460" s="81">
        <f t="shared" si="184"/>
        <v>1299.0822000000001</v>
      </c>
      <c r="F2460" s="82">
        <v>126.1</v>
      </c>
      <c r="G2460" s="81">
        <f t="shared" si="185"/>
        <v>1421.1959268000001</v>
      </c>
      <c r="H2460" s="82">
        <v>109.4</v>
      </c>
      <c r="I2460" s="81">
        <f t="shared" si="186"/>
        <v>1559.0519316995999</v>
      </c>
      <c r="J2460" s="82">
        <v>109.7</v>
      </c>
      <c r="K2460" s="81">
        <f t="shared" si="187"/>
        <v>1705.6028132793624</v>
      </c>
      <c r="L2460" s="82">
        <v>109.4</v>
      </c>
    </row>
    <row r="2461" spans="1:12" ht="30" customHeight="1">
      <c r="A2461" s="79" t="s">
        <v>1428</v>
      </c>
      <c r="B2461" s="74" t="s">
        <v>1663</v>
      </c>
      <c r="C2461" s="80">
        <v>158.1</v>
      </c>
      <c r="D2461" s="80">
        <v>126</v>
      </c>
      <c r="E2461" s="81">
        <f t="shared" si="184"/>
        <v>196.83450000000002</v>
      </c>
      <c r="F2461" s="82">
        <v>124.5</v>
      </c>
      <c r="G2461" s="81">
        <f t="shared" si="185"/>
        <v>216.51795000000001</v>
      </c>
      <c r="H2461" s="82">
        <v>110</v>
      </c>
      <c r="I2461" s="81">
        <f t="shared" si="186"/>
        <v>238.16974500000001</v>
      </c>
      <c r="J2461" s="82">
        <v>110</v>
      </c>
      <c r="K2461" s="81">
        <f t="shared" si="187"/>
        <v>258.17600358000004</v>
      </c>
      <c r="L2461" s="82">
        <v>108.4</v>
      </c>
    </row>
    <row r="2462" spans="1:12" ht="18" customHeight="1">
      <c r="A2462" s="79" t="s">
        <v>1412</v>
      </c>
      <c r="B2462" s="74" t="s">
        <v>1663</v>
      </c>
      <c r="C2462" s="80">
        <v>63.5</v>
      </c>
      <c r="D2462" s="80">
        <v>654.6</v>
      </c>
      <c r="E2462" s="81">
        <f t="shared" si="184"/>
        <v>78.295500000000004</v>
      </c>
      <c r="F2462" s="82">
        <v>123.3</v>
      </c>
      <c r="G2462" s="81">
        <f t="shared" si="185"/>
        <v>86.516527500000009</v>
      </c>
      <c r="H2462" s="82">
        <v>110.5</v>
      </c>
      <c r="I2462" s="81">
        <f t="shared" si="186"/>
        <v>95.600762887500011</v>
      </c>
      <c r="J2462" s="82">
        <v>110.5</v>
      </c>
      <c r="K2462" s="81">
        <f t="shared" si="187"/>
        <v>103.72682773293751</v>
      </c>
      <c r="L2462" s="82">
        <v>108.5</v>
      </c>
    </row>
    <row r="2463" spans="1:12" ht="18" customHeight="1">
      <c r="A2463" s="79" t="s">
        <v>1380</v>
      </c>
      <c r="B2463" s="74" t="s">
        <v>1663</v>
      </c>
      <c r="C2463" s="80">
        <v>76.05</v>
      </c>
      <c r="D2463" s="80">
        <v>0</v>
      </c>
      <c r="E2463" s="81">
        <f t="shared" si="184"/>
        <v>95.594850000000008</v>
      </c>
      <c r="F2463" s="82">
        <v>125.7</v>
      </c>
      <c r="G2463" s="81">
        <f t="shared" si="185"/>
        <v>104.86755045000001</v>
      </c>
      <c r="H2463" s="82">
        <v>109.7</v>
      </c>
      <c r="I2463" s="81">
        <f t="shared" si="186"/>
        <v>115.03970284365001</v>
      </c>
      <c r="J2463" s="82">
        <v>109.7</v>
      </c>
      <c r="K2463" s="81">
        <f t="shared" si="187"/>
        <v>126.42863342517136</v>
      </c>
      <c r="L2463" s="82">
        <v>109.9</v>
      </c>
    </row>
    <row r="2464" spans="1:12" ht="18" customHeight="1">
      <c r="A2464" s="79" t="s">
        <v>791</v>
      </c>
      <c r="B2464" s="74" t="s">
        <v>1663</v>
      </c>
      <c r="C2464" s="80">
        <v>773.5</v>
      </c>
      <c r="D2464" s="80">
        <v>120.1</v>
      </c>
      <c r="E2464" s="81">
        <f t="shared" si="184"/>
        <v>969.19550000000004</v>
      </c>
      <c r="F2464" s="82">
        <v>125.3</v>
      </c>
      <c r="G2464" s="81">
        <f t="shared" si="185"/>
        <v>1055.4538995</v>
      </c>
      <c r="H2464" s="82">
        <v>108.9</v>
      </c>
      <c r="I2464" s="81">
        <f t="shared" si="186"/>
        <v>1149.3892965555001</v>
      </c>
      <c r="J2464" s="82">
        <v>108.9</v>
      </c>
      <c r="K2464" s="81">
        <f t="shared" si="187"/>
        <v>1260.8800583213838</v>
      </c>
      <c r="L2464" s="82">
        <v>109.7</v>
      </c>
    </row>
    <row r="2465" spans="1:12" ht="30" customHeight="1">
      <c r="A2465" s="79" t="s">
        <v>1450</v>
      </c>
      <c r="B2465" s="74" t="s">
        <v>1663</v>
      </c>
      <c r="C2465" s="80">
        <v>785.79</v>
      </c>
      <c r="D2465" s="80">
        <v>162.1</v>
      </c>
      <c r="E2465" s="81">
        <f t="shared" si="184"/>
        <v>987.73802999999998</v>
      </c>
      <c r="F2465" s="82">
        <v>125.7</v>
      </c>
      <c r="G2465" s="81">
        <f t="shared" si="185"/>
        <v>1072.6835005799999</v>
      </c>
      <c r="H2465" s="82">
        <v>108.6</v>
      </c>
      <c r="I2465" s="81">
        <f t="shared" si="186"/>
        <v>1164.9342816298799</v>
      </c>
      <c r="J2465" s="82">
        <v>108.6</v>
      </c>
      <c r="K2465" s="81">
        <f t="shared" si="187"/>
        <v>1268.6134326949393</v>
      </c>
      <c r="L2465" s="82">
        <v>108.9</v>
      </c>
    </row>
    <row r="2466" spans="1:12" ht="30" customHeight="1">
      <c r="A2466" s="79" t="s">
        <v>1419</v>
      </c>
      <c r="B2466" s="74" t="s">
        <v>1663</v>
      </c>
      <c r="C2466" s="80">
        <v>1536.59</v>
      </c>
      <c r="D2466" s="80">
        <v>117.2</v>
      </c>
      <c r="E2466" s="81">
        <f t="shared" si="184"/>
        <v>1925.3472699999998</v>
      </c>
      <c r="F2466" s="82">
        <v>125.3</v>
      </c>
      <c r="G2466" s="81">
        <f t="shared" si="185"/>
        <v>2106.3299133800001</v>
      </c>
      <c r="H2466" s="82">
        <v>109.4</v>
      </c>
      <c r="I2466" s="81">
        <f t="shared" si="186"/>
        <v>2304.3249252377204</v>
      </c>
      <c r="J2466" s="82">
        <v>109.4</v>
      </c>
      <c r="K2466" s="81">
        <f t="shared" si="187"/>
        <v>2502.496868808164</v>
      </c>
      <c r="L2466" s="82">
        <v>108.6</v>
      </c>
    </row>
    <row r="2467" spans="1:12" ht="18" customHeight="1">
      <c r="A2467" s="79" t="s">
        <v>1399</v>
      </c>
      <c r="B2467" s="74" t="s">
        <v>1663</v>
      </c>
      <c r="C2467" s="80">
        <v>497.51</v>
      </c>
      <c r="D2467" s="80">
        <v>111.3</v>
      </c>
      <c r="E2467" s="81">
        <f t="shared" si="184"/>
        <v>621.88750000000005</v>
      </c>
      <c r="F2467" s="82">
        <v>125</v>
      </c>
      <c r="G2467" s="81">
        <f t="shared" si="185"/>
        <v>684.07624999999996</v>
      </c>
      <c r="H2467" s="82">
        <v>110</v>
      </c>
      <c r="I2467" s="81">
        <f t="shared" si="186"/>
        <v>752.48387500000001</v>
      </c>
      <c r="J2467" s="82">
        <v>110</v>
      </c>
      <c r="K2467" s="81">
        <f t="shared" si="187"/>
        <v>823.21735924999996</v>
      </c>
      <c r="L2467" s="82">
        <v>109.4</v>
      </c>
    </row>
    <row r="2468" spans="1:12" ht="18" customHeight="1">
      <c r="A2468" s="79" t="s">
        <v>1407</v>
      </c>
      <c r="B2468" s="74" t="s">
        <v>1663</v>
      </c>
      <c r="C2468" s="80">
        <v>192</v>
      </c>
      <c r="D2468" s="80">
        <v>204.7</v>
      </c>
      <c r="E2468" s="81">
        <f t="shared" si="184"/>
        <v>239.23199999999997</v>
      </c>
      <c r="F2468" s="82">
        <v>124.6</v>
      </c>
      <c r="G2468" s="81">
        <f t="shared" si="185"/>
        <v>259.80595199999993</v>
      </c>
      <c r="H2468" s="82">
        <v>108.6</v>
      </c>
      <c r="I2468" s="81">
        <f t="shared" si="186"/>
        <v>287.08557695999991</v>
      </c>
      <c r="J2468" s="82">
        <v>110.5</v>
      </c>
      <c r="K2468" s="81">
        <f t="shared" si="187"/>
        <v>312.63619330943993</v>
      </c>
      <c r="L2468" s="82">
        <v>108.9</v>
      </c>
    </row>
    <row r="2469" spans="1:12" ht="18" customHeight="1">
      <c r="A2469" s="79" t="s">
        <v>1448</v>
      </c>
      <c r="B2469" s="74" t="s">
        <v>1663</v>
      </c>
      <c r="C2469" s="80">
        <v>750</v>
      </c>
      <c r="D2469" s="80">
        <v>129.5</v>
      </c>
      <c r="E2469" s="81">
        <f t="shared" si="184"/>
        <v>926.25</v>
      </c>
      <c r="F2469" s="82">
        <v>123.5</v>
      </c>
      <c r="G2469" s="81">
        <f t="shared" si="185"/>
        <v>1013.3175</v>
      </c>
      <c r="H2469" s="82">
        <v>109.4</v>
      </c>
      <c r="I2469" s="81">
        <f t="shared" si="186"/>
        <v>1114.6492499999999</v>
      </c>
      <c r="J2469" s="82">
        <v>110</v>
      </c>
      <c r="K2469" s="81">
        <f t="shared" si="187"/>
        <v>1210.5090854999999</v>
      </c>
      <c r="L2469" s="82">
        <v>108.6</v>
      </c>
    </row>
    <row r="2470" spans="1:12" ht="18" customHeight="1">
      <c r="A2470" s="79" t="s">
        <v>1418</v>
      </c>
      <c r="B2470" s="74" t="s">
        <v>1663</v>
      </c>
      <c r="C2470" s="80">
        <v>516.4</v>
      </c>
      <c r="D2470" s="80">
        <v>196</v>
      </c>
      <c r="E2470" s="81">
        <f t="shared" si="184"/>
        <v>632.59</v>
      </c>
      <c r="F2470" s="82">
        <v>122.5</v>
      </c>
      <c r="G2470" s="81">
        <f t="shared" si="185"/>
        <v>695.84900000000005</v>
      </c>
      <c r="H2470" s="82">
        <v>110</v>
      </c>
      <c r="I2470" s="81">
        <f t="shared" si="186"/>
        <v>768.9131450000001</v>
      </c>
      <c r="J2470" s="82">
        <v>110.5</v>
      </c>
      <c r="K2470" s="81">
        <f t="shared" si="187"/>
        <v>841.19098063000013</v>
      </c>
      <c r="L2470" s="82">
        <v>109.4</v>
      </c>
    </row>
    <row r="2471" spans="1:12" ht="30" customHeight="1">
      <c r="A2471" s="79" t="s">
        <v>1417</v>
      </c>
      <c r="B2471" s="74" t="s">
        <v>1663</v>
      </c>
      <c r="C2471" s="80">
        <v>280.39</v>
      </c>
      <c r="D2471" s="80">
        <v>0</v>
      </c>
      <c r="E2471" s="81">
        <f t="shared" si="184"/>
        <v>353.57178999999996</v>
      </c>
      <c r="F2471" s="82">
        <v>126.1</v>
      </c>
      <c r="G2471" s="81">
        <f t="shared" si="185"/>
        <v>390.69682794999994</v>
      </c>
      <c r="H2471" s="82">
        <v>110.5</v>
      </c>
      <c r="I2471" s="81">
        <f t="shared" si="186"/>
        <v>428.59442026114993</v>
      </c>
      <c r="J2471" s="82">
        <v>109.7</v>
      </c>
      <c r="K2471" s="81">
        <f t="shared" si="187"/>
        <v>471.45386228726494</v>
      </c>
      <c r="L2471" s="82">
        <v>110</v>
      </c>
    </row>
    <row r="2472" spans="1:12" ht="18" customHeight="1">
      <c r="A2472" s="79" t="s">
        <v>1423</v>
      </c>
      <c r="B2472" s="74" t="s">
        <v>1663</v>
      </c>
      <c r="C2472" s="80">
        <v>489.1</v>
      </c>
      <c r="D2472" s="80">
        <v>109.9</v>
      </c>
      <c r="E2472" s="81">
        <f t="shared" si="184"/>
        <v>611.375</v>
      </c>
      <c r="F2472" s="82">
        <v>125</v>
      </c>
      <c r="G2472" s="81">
        <f t="shared" si="185"/>
        <v>670.67837500000007</v>
      </c>
      <c r="H2472" s="82">
        <v>109.7</v>
      </c>
      <c r="I2472" s="81">
        <f t="shared" si="186"/>
        <v>730.3687503750001</v>
      </c>
      <c r="J2472" s="82">
        <v>108.9</v>
      </c>
      <c r="K2472" s="81">
        <f t="shared" si="187"/>
        <v>807.05746916437511</v>
      </c>
      <c r="L2472" s="82">
        <v>110.5</v>
      </c>
    </row>
    <row r="2473" spans="1:12" ht="18" customHeight="1">
      <c r="A2473" s="73" t="s">
        <v>1801</v>
      </c>
      <c r="B2473" s="74" t="s">
        <v>1677</v>
      </c>
      <c r="C2473" s="75">
        <v>6607</v>
      </c>
      <c r="D2473" s="75">
        <v>175</v>
      </c>
      <c r="E2473" s="76">
        <f>SUM(E2474:E2487)</f>
        <v>8187.1659999999993</v>
      </c>
      <c r="F2473" s="78">
        <f>E2473/C2473*100</f>
        <v>123.91654306039048</v>
      </c>
      <c r="G2473" s="76">
        <f>SUM(G2474:G2487)</f>
        <v>8936.6535409999997</v>
      </c>
      <c r="H2473" s="78">
        <f>G2473/E2473*100</f>
        <v>109.1544197467109</v>
      </c>
      <c r="I2473" s="76">
        <f>SUM(I2474:I2487)</f>
        <v>9809.7049795910007</v>
      </c>
      <c r="J2473" s="78">
        <f>I2473/G2473*100</f>
        <v>109.76933294533097</v>
      </c>
      <c r="K2473" s="76">
        <f>SUM(K2474:K2487)</f>
        <v>10701.021710768811</v>
      </c>
      <c r="L2473" s="78">
        <f>K2473/I2473*100</f>
        <v>109.08607071295403</v>
      </c>
    </row>
    <row r="2474" spans="1:12" ht="29.25" customHeight="1">
      <c r="A2474" s="79" t="s">
        <v>1434</v>
      </c>
      <c r="B2474" s="74" t="s">
        <v>1677</v>
      </c>
      <c r="C2474" s="80">
        <v>890</v>
      </c>
      <c r="D2474" s="80">
        <v>0</v>
      </c>
      <c r="E2474" s="81">
        <f t="shared" si="184"/>
        <v>1099.1500000000001</v>
      </c>
      <c r="F2474" s="82">
        <v>123.5</v>
      </c>
      <c r="G2474" s="81">
        <f t="shared" si="185"/>
        <v>1193.6768999999999</v>
      </c>
      <c r="H2474" s="82">
        <v>108.6</v>
      </c>
      <c r="I2474" s="81">
        <f t="shared" si="186"/>
        <v>1305.8825285999999</v>
      </c>
      <c r="J2474" s="82">
        <v>109.4</v>
      </c>
      <c r="K2474" s="81">
        <f t="shared" si="187"/>
        <v>1422.1060736453999</v>
      </c>
      <c r="L2474" s="82">
        <v>108.9</v>
      </c>
    </row>
    <row r="2475" spans="1:12" ht="30" customHeight="1">
      <c r="A2475" s="79" t="s">
        <v>1450</v>
      </c>
      <c r="B2475" s="74" t="s">
        <v>1677</v>
      </c>
      <c r="C2475" s="80">
        <v>1492</v>
      </c>
      <c r="D2475" s="80">
        <v>833.5</v>
      </c>
      <c r="E2475" s="81">
        <f t="shared" si="184"/>
        <v>1827.7</v>
      </c>
      <c r="F2475" s="82">
        <v>122.5</v>
      </c>
      <c r="G2475" s="81">
        <f t="shared" si="185"/>
        <v>1984.8822</v>
      </c>
      <c r="H2475" s="82">
        <v>108.6</v>
      </c>
      <c r="I2475" s="81">
        <f t="shared" si="186"/>
        <v>2193.2948310000002</v>
      </c>
      <c r="J2475" s="82">
        <v>110.5</v>
      </c>
      <c r="K2475" s="81">
        <f t="shared" si="187"/>
        <v>2381.918186466</v>
      </c>
      <c r="L2475" s="82">
        <v>108.6</v>
      </c>
    </row>
    <row r="2476" spans="1:12" ht="30" customHeight="1">
      <c r="A2476" s="79" t="s">
        <v>1413</v>
      </c>
      <c r="B2476" s="74" t="s">
        <v>1677</v>
      </c>
      <c r="C2476" s="80">
        <v>297</v>
      </c>
      <c r="D2476" s="80">
        <v>113.4</v>
      </c>
      <c r="E2476" s="81">
        <f t="shared" si="184"/>
        <v>369.76499999999999</v>
      </c>
      <c r="F2476" s="82">
        <v>124.5</v>
      </c>
      <c r="G2476" s="81">
        <f t="shared" si="185"/>
        <v>406.74150000000003</v>
      </c>
      <c r="H2476" s="82">
        <v>110</v>
      </c>
      <c r="I2476" s="81">
        <f t="shared" si="186"/>
        <v>447.41565000000003</v>
      </c>
      <c r="J2476" s="82">
        <v>110</v>
      </c>
      <c r="K2476" s="81">
        <f t="shared" si="187"/>
        <v>484.99856460000001</v>
      </c>
      <c r="L2476" s="82">
        <v>108.4</v>
      </c>
    </row>
    <row r="2477" spans="1:12" ht="30" customHeight="1">
      <c r="A2477" s="79" t="s">
        <v>1417</v>
      </c>
      <c r="B2477" s="74" t="s">
        <v>1677</v>
      </c>
      <c r="C2477" s="80">
        <v>63</v>
      </c>
      <c r="D2477" s="80">
        <v>350</v>
      </c>
      <c r="E2477" s="81">
        <f t="shared" ref="E2477:E2540" si="188">C2477*F2477/100</f>
        <v>77.679000000000002</v>
      </c>
      <c r="F2477" s="82">
        <v>123.3</v>
      </c>
      <c r="G2477" s="81">
        <f t="shared" ref="G2477:G2540" si="189">E2477*H2477/100</f>
        <v>85.835295000000002</v>
      </c>
      <c r="H2477" s="82">
        <v>110.5</v>
      </c>
      <c r="I2477" s="81">
        <f t="shared" ref="I2477:I2540" si="190">G2477*J2477/100</f>
        <v>94.848000974999991</v>
      </c>
      <c r="J2477" s="82">
        <v>110.5</v>
      </c>
      <c r="K2477" s="81">
        <f t="shared" ref="K2477:K2540" si="191">I2477*L2477/100</f>
        <v>102.91008105787499</v>
      </c>
      <c r="L2477" s="82">
        <v>108.5</v>
      </c>
    </row>
    <row r="2478" spans="1:12" ht="29.25" customHeight="1">
      <c r="A2478" s="79" t="s">
        <v>1403</v>
      </c>
      <c r="B2478" s="74" t="s">
        <v>1677</v>
      </c>
      <c r="C2478" s="80">
        <v>208</v>
      </c>
      <c r="D2478" s="80">
        <v>0</v>
      </c>
      <c r="E2478" s="81">
        <f t="shared" si="188"/>
        <v>261.45600000000002</v>
      </c>
      <c r="F2478" s="82">
        <v>125.7</v>
      </c>
      <c r="G2478" s="81">
        <f t="shared" si="189"/>
        <v>286.81723200000005</v>
      </c>
      <c r="H2478" s="82">
        <v>109.7</v>
      </c>
      <c r="I2478" s="81">
        <f t="shared" si="190"/>
        <v>314.63850350400008</v>
      </c>
      <c r="J2478" s="82">
        <v>109.7</v>
      </c>
      <c r="K2478" s="81">
        <f t="shared" si="191"/>
        <v>345.78771535089612</v>
      </c>
      <c r="L2478" s="82">
        <v>109.9</v>
      </c>
    </row>
    <row r="2479" spans="1:12" ht="30" customHeight="1">
      <c r="A2479" s="79" t="s">
        <v>661</v>
      </c>
      <c r="B2479" s="74" t="s">
        <v>1677</v>
      </c>
      <c r="C2479" s="80">
        <v>110</v>
      </c>
      <c r="D2479" s="80">
        <v>186.4</v>
      </c>
      <c r="E2479" s="81">
        <f t="shared" si="188"/>
        <v>137.83000000000001</v>
      </c>
      <c r="F2479" s="82">
        <v>125.3</v>
      </c>
      <c r="G2479" s="81">
        <f t="shared" si="189"/>
        <v>150.09687000000002</v>
      </c>
      <c r="H2479" s="82">
        <v>108.9</v>
      </c>
      <c r="I2479" s="81">
        <f t="shared" si="190"/>
        <v>163.45549143000005</v>
      </c>
      <c r="J2479" s="82">
        <v>108.9</v>
      </c>
      <c r="K2479" s="81">
        <f t="shared" si="191"/>
        <v>179.31067409871008</v>
      </c>
      <c r="L2479" s="82">
        <v>109.7</v>
      </c>
    </row>
    <row r="2480" spans="1:12" ht="30" customHeight="1">
      <c r="A2480" s="79" t="s">
        <v>792</v>
      </c>
      <c r="B2480" s="74" t="s">
        <v>1677</v>
      </c>
      <c r="C2480" s="80">
        <v>494</v>
      </c>
      <c r="D2480" s="80">
        <v>0</v>
      </c>
      <c r="E2480" s="81">
        <f t="shared" si="188"/>
        <v>620.95800000000008</v>
      </c>
      <c r="F2480" s="82">
        <v>125.7</v>
      </c>
      <c r="G2480" s="81">
        <f t="shared" si="189"/>
        <v>674.36038800000006</v>
      </c>
      <c r="H2480" s="82">
        <v>108.6</v>
      </c>
      <c r="I2480" s="81">
        <f t="shared" si="190"/>
        <v>732.35538136800005</v>
      </c>
      <c r="J2480" s="82">
        <v>108.6</v>
      </c>
      <c r="K2480" s="81">
        <f t="shared" si="191"/>
        <v>797.53501030975212</v>
      </c>
      <c r="L2480" s="82">
        <v>108.9</v>
      </c>
    </row>
    <row r="2481" spans="1:12" ht="30" customHeight="1">
      <c r="A2481" s="79" t="s">
        <v>1437</v>
      </c>
      <c r="B2481" s="74" t="s">
        <v>1677</v>
      </c>
      <c r="C2481" s="80">
        <v>775</v>
      </c>
      <c r="D2481" s="80">
        <v>376.2</v>
      </c>
      <c r="E2481" s="81">
        <f t="shared" si="188"/>
        <v>971.07500000000005</v>
      </c>
      <c r="F2481" s="82">
        <v>125.3</v>
      </c>
      <c r="G2481" s="81">
        <f t="shared" si="189"/>
        <v>1062.3560500000001</v>
      </c>
      <c r="H2481" s="82">
        <v>109.4</v>
      </c>
      <c r="I2481" s="81">
        <f t="shared" si="190"/>
        <v>1162.2175187000003</v>
      </c>
      <c r="J2481" s="82">
        <v>109.4</v>
      </c>
      <c r="K2481" s="81">
        <f t="shared" si="191"/>
        <v>1262.1682253082001</v>
      </c>
      <c r="L2481" s="82">
        <v>108.6</v>
      </c>
    </row>
    <row r="2482" spans="1:12" ht="30" customHeight="1">
      <c r="A2482" s="79" t="s">
        <v>1421</v>
      </c>
      <c r="B2482" s="74" t="s">
        <v>1677</v>
      </c>
      <c r="C2482" s="80">
        <v>30</v>
      </c>
      <c r="D2482" s="80">
        <v>130.4</v>
      </c>
      <c r="E2482" s="81">
        <f t="shared" si="188"/>
        <v>37.5</v>
      </c>
      <c r="F2482" s="82">
        <v>125</v>
      </c>
      <c r="G2482" s="81">
        <f t="shared" si="189"/>
        <v>41.25</v>
      </c>
      <c r="H2482" s="82">
        <v>110</v>
      </c>
      <c r="I2482" s="81">
        <f t="shared" si="190"/>
        <v>45.375</v>
      </c>
      <c r="J2482" s="82">
        <v>110</v>
      </c>
      <c r="K2482" s="81">
        <f t="shared" si="191"/>
        <v>49.640250000000009</v>
      </c>
      <c r="L2482" s="82">
        <v>109.4</v>
      </c>
    </row>
    <row r="2483" spans="1:12" ht="18" customHeight="1">
      <c r="A2483" s="79" t="s">
        <v>1423</v>
      </c>
      <c r="B2483" s="74" t="s">
        <v>1677</v>
      </c>
      <c r="C2483" s="80">
        <v>372</v>
      </c>
      <c r="D2483" s="80">
        <v>104.2</v>
      </c>
      <c r="E2483" s="81">
        <f t="shared" si="188"/>
        <v>463.51199999999994</v>
      </c>
      <c r="F2483" s="82">
        <v>124.6</v>
      </c>
      <c r="G2483" s="81">
        <f t="shared" si="189"/>
        <v>503.37403199999994</v>
      </c>
      <c r="H2483" s="82">
        <v>108.6</v>
      </c>
      <c r="I2483" s="81">
        <f t="shared" si="190"/>
        <v>556.22830535999992</v>
      </c>
      <c r="J2483" s="82">
        <v>110.5</v>
      </c>
      <c r="K2483" s="81">
        <f t="shared" si="191"/>
        <v>605.73262453704001</v>
      </c>
      <c r="L2483" s="82">
        <v>108.9</v>
      </c>
    </row>
    <row r="2484" spans="1:12" ht="29.25" customHeight="1">
      <c r="A2484" s="79" t="s">
        <v>1422</v>
      </c>
      <c r="B2484" s="74" t="s">
        <v>1677</v>
      </c>
      <c r="C2484" s="80">
        <v>54</v>
      </c>
      <c r="D2484" s="80">
        <v>125.6</v>
      </c>
      <c r="E2484" s="81">
        <f t="shared" si="188"/>
        <v>66.69</v>
      </c>
      <c r="F2484" s="82">
        <v>123.5</v>
      </c>
      <c r="G2484" s="81">
        <f t="shared" si="189"/>
        <v>72.958860000000001</v>
      </c>
      <c r="H2484" s="82">
        <v>109.4</v>
      </c>
      <c r="I2484" s="81">
        <f t="shared" si="190"/>
        <v>80.254746000000011</v>
      </c>
      <c r="J2484" s="82">
        <v>110</v>
      </c>
      <c r="K2484" s="81">
        <f t="shared" si="191"/>
        <v>87.156654156000002</v>
      </c>
      <c r="L2484" s="82">
        <v>108.6</v>
      </c>
    </row>
    <row r="2485" spans="1:12" ht="30" customHeight="1">
      <c r="A2485" s="79" t="s">
        <v>1419</v>
      </c>
      <c r="B2485" s="74" t="s">
        <v>1677</v>
      </c>
      <c r="C2485" s="80">
        <v>921</v>
      </c>
      <c r="D2485" s="80">
        <v>55.9</v>
      </c>
      <c r="E2485" s="81">
        <f t="shared" si="188"/>
        <v>1128.2249999999999</v>
      </c>
      <c r="F2485" s="82">
        <v>122.5</v>
      </c>
      <c r="G2485" s="81">
        <f t="shared" si="189"/>
        <v>1241.0474999999999</v>
      </c>
      <c r="H2485" s="82">
        <v>110</v>
      </c>
      <c r="I2485" s="81">
        <f t="shared" si="190"/>
        <v>1371.3574874999999</v>
      </c>
      <c r="J2485" s="82">
        <v>110.5</v>
      </c>
      <c r="K2485" s="81">
        <f t="shared" si="191"/>
        <v>1500.2650913250002</v>
      </c>
      <c r="L2485" s="82">
        <v>109.4</v>
      </c>
    </row>
    <row r="2486" spans="1:12" ht="30" customHeight="1">
      <c r="A2486" s="79" t="s">
        <v>1184</v>
      </c>
      <c r="B2486" s="74" t="s">
        <v>1677</v>
      </c>
      <c r="C2486" s="80">
        <v>745</v>
      </c>
      <c r="D2486" s="80">
        <v>92.2</v>
      </c>
      <c r="E2486" s="81">
        <f t="shared" si="188"/>
        <v>931.25</v>
      </c>
      <c r="F2486" s="82">
        <v>125</v>
      </c>
      <c r="G2486" s="81">
        <f t="shared" si="189"/>
        <v>1021.58125</v>
      </c>
      <c r="H2486" s="82">
        <v>109.7</v>
      </c>
      <c r="I2486" s="81">
        <f t="shared" si="190"/>
        <v>1112.50198125</v>
      </c>
      <c r="J2486" s="82">
        <v>108.9</v>
      </c>
      <c r="K2486" s="81">
        <f t="shared" si="191"/>
        <v>1229.3146892812501</v>
      </c>
      <c r="L2486" s="82">
        <v>110.5</v>
      </c>
    </row>
    <row r="2487" spans="1:12" ht="30" customHeight="1">
      <c r="A2487" s="79" t="s">
        <v>1405</v>
      </c>
      <c r="B2487" s="74" t="s">
        <v>1677</v>
      </c>
      <c r="C2487" s="80">
        <v>156</v>
      </c>
      <c r="D2487" s="80">
        <v>190.2</v>
      </c>
      <c r="E2487" s="81">
        <f t="shared" si="188"/>
        <v>194.37599999999998</v>
      </c>
      <c r="F2487" s="82">
        <v>124.6</v>
      </c>
      <c r="G2487" s="81">
        <f t="shared" si="189"/>
        <v>211.67546400000001</v>
      </c>
      <c r="H2487" s="82">
        <v>108.9</v>
      </c>
      <c r="I2487" s="81">
        <f t="shared" si="190"/>
        <v>229.87955390399998</v>
      </c>
      <c r="J2487" s="82">
        <v>108.6</v>
      </c>
      <c r="K2487" s="81">
        <f t="shared" si="191"/>
        <v>252.17787063268798</v>
      </c>
      <c r="L2487" s="82">
        <v>109.7</v>
      </c>
    </row>
    <row r="2488" spans="1:12" ht="18" customHeight="1">
      <c r="A2488" s="73" t="s">
        <v>1802</v>
      </c>
      <c r="B2488" s="74" t="s">
        <v>1677</v>
      </c>
      <c r="C2488" s="75">
        <v>257</v>
      </c>
      <c r="D2488" s="75">
        <v>190.2</v>
      </c>
      <c r="E2488" s="76">
        <f>SUM(E2489:E2491)</f>
        <v>320.02499999999998</v>
      </c>
      <c r="F2488" s="78">
        <f>E2488/C2488*100</f>
        <v>124.52334630350195</v>
      </c>
      <c r="G2488" s="76">
        <f>SUM(G2489:G2491)</f>
        <v>349.84391999999997</v>
      </c>
      <c r="H2488" s="78">
        <f>G2488/E2488*100</f>
        <v>109.31768455589408</v>
      </c>
      <c r="I2488" s="76">
        <f>SUM(I2489:I2491)</f>
        <v>384.93255053999997</v>
      </c>
      <c r="J2488" s="78">
        <f>I2488/G2488*100</f>
        <v>110.02979572719171</v>
      </c>
      <c r="K2488" s="76">
        <f>SUM(K2489:K2491)</f>
        <v>419.09404697676001</v>
      </c>
      <c r="L2488" s="78">
        <f>K2488/I2488*100</f>
        <v>108.87467074136413</v>
      </c>
    </row>
    <row r="2489" spans="1:12" ht="18" customHeight="1">
      <c r="A2489" s="79" t="s">
        <v>1410</v>
      </c>
      <c r="B2489" s="74" t="s">
        <v>1677</v>
      </c>
      <c r="C2489" s="80">
        <v>81</v>
      </c>
      <c r="D2489" s="80">
        <v>0</v>
      </c>
      <c r="E2489" s="81">
        <f t="shared" si="188"/>
        <v>99.224999999999994</v>
      </c>
      <c r="F2489" s="82">
        <v>122.5</v>
      </c>
      <c r="G2489" s="81">
        <f t="shared" si="189"/>
        <v>107.75834999999999</v>
      </c>
      <c r="H2489" s="82">
        <v>108.6</v>
      </c>
      <c r="I2489" s="81">
        <f t="shared" si="190"/>
        <v>119.07297675</v>
      </c>
      <c r="J2489" s="82">
        <v>110.5</v>
      </c>
      <c r="K2489" s="81">
        <f t="shared" si="191"/>
        <v>129.3132527505</v>
      </c>
      <c r="L2489" s="82">
        <v>108.6</v>
      </c>
    </row>
    <row r="2490" spans="1:12" ht="18" customHeight="1">
      <c r="A2490" s="79" t="s">
        <v>1397</v>
      </c>
      <c r="B2490" s="74" t="s">
        <v>1677</v>
      </c>
      <c r="C2490" s="80">
        <v>105</v>
      </c>
      <c r="D2490" s="80">
        <v>0</v>
      </c>
      <c r="E2490" s="81">
        <f t="shared" si="188"/>
        <v>132.405</v>
      </c>
      <c r="F2490" s="82">
        <v>126.1</v>
      </c>
      <c r="G2490" s="81">
        <f t="shared" si="189"/>
        <v>144.85106999999999</v>
      </c>
      <c r="H2490" s="82">
        <v>109.4</v>
      </c>
      <c r="I2490" s="81">
        <f t="shared" si="190"/>
        <v>158.90162379</v>
      </c>
      <c r="J2490" s="82">
        <v>109.7</v>
      </c>
      <c r="K2490" s="81">
        <f t="shared" si="191"/>
        <v>173.83837642626</v>
      </c>
      <c r="L2490" s="82">
        <v>109.4</v>
      </c>
    </row>
    <row r="2491" spans="1:12" ht="18" customHeight="1">
      <c r="A2491" s="79" t="s">
        <v>781</v>
      </c>
      <c r="B2491" s="74" t="s">
        <v>1677</v>
      </c>
      <c r="C2491" s="80">
        <v>71</v>
      </c>
      <c r="D2491" s="80">
        <v>0</v>
      </c>
      <c r="E2491" s="81">
        <f t="shared" si="188"/>
        <v>88.394999999999996</v>
      </c>
      <c r="F2491" s="82">
        <v>124.5</v>
      </c>
      <c r="G2491" s="81">
        <f t="shared" si="189"/>
        <v>97.234499999999983</v>
      </c>
      <c r="H2491" s="82">
        <v>110</v>
      </c>
      <c r="I2491" s="81">
        <f t="shared" si="190"/>
        <v>106.95794999999998</v>
      </c>
      <c r="J2491" s="82">
        <v>110</v>
      </c>
      <c r="K2491" s="81">
        <f t="shared" si="191"/>
        <v>115.94241779999999</v>
      </c>
      <c r="L2491" s="82">
        <v>108.4</v>
      </c>
    </row>
    <row r="2492" spans="1:12" ht="30" customHeight="1">
      <c r="A2492" s="73" t="s">
        <v>1803</v>
      </c>
      <c r="B2492" s="74" t="s">
        <v>1677</v>
      </c>
      <c r="C2492" s="75">
        <v>594</v>
      </c>
      <c r="D2492" s="75">
        <v>53.9</v>
      </c>
      <c r="E2492" s="76">
        <f>SUM(E2493:E2495)</f>
        <v>743.91499999999996</v>
      </c>
      <c r="F2492" s="78">
        <f>E2492/C2492*100</f>
        <v>125.23821548821547</v>
      </c>
      <c r="G2492" s="76">
        <f>SUM(G2493:G2495)</f>
        <v>814.06268</v>
      </c>
      <c r="H2492" s="78">
        <f>G2492/E2492*100</f>
        <v>109.42952891123315</v>
      </c>
      <c r="I2492" s="76">
        <f>SUM(I2493:I2495)</f>
        <v>890.85561108999991</v>
      </c>
      <c r="J2492" s="78">
        <f>I2492/G2492*100</f>
        <v>109.43329463156324</v>
      </c>
      <c r="K2492" s="76">
        <f>SUM(K2493:K2495)</f>
        <v>973.93746690845012</v>
      </c>
      <c r="L2492" s="78">
        <f>K2492/I2492*100</f>
        <v>109.32607425762251</v>
      </c>
    </row>
    <row r="2493" spans="1:12" ht="18" customHeight="1">
      <c r="A2493" s="79" t="s">
        <v>1397</v>
      </c>
      <c r="B2493" s="74" t="s">
        <v>1677</v>
      </c>
      <c r="C2493" s="80">
        <v>110</v>
      </c>
      <c r="D2493" s="80">
        <v>0</v>
      </c>
      <c r="E2493" s="81">
        <f t="shared" si="188"/>
        <v>137.83000000000001</v>
      </c>
      <c r="F2493" s="82">
        <v>125.3</v>
      </c>
      <c r="G2493" s="81">
        <f t="shared" si="189"/>
        <v>150.09687000000002</v>
      </c>
      <c r="H2493" s="82">
        <v>108.9</v>
      </c>
      <c r="I2493" s="81">
        <f t="shared" si="190"/>
        <v>163.45549143000005</v>
      </c>
      <c r="J2493" s="82">
        <v>108.9</v>
      </c>
      <c r="K2493" s="81">
        <f t="shared" si="191"/>
        <v>179.31067409871008</v>
      </c>
      <c r="L2493" s="82">
        <v>109.7</v>
      </c>
    </row>
    <row r="2494" spans="1:12" ht="30" customHeight="1">
      <c r="A2494" s="79" t="s">
        <v>1440</v>
      </c>
      <c r="B2494" s="74" t="s">
        <v>1677</v>
      </c>
      <c r="C2494" s="80">
        <v>155</v>
      </c>
      <c r="D2494" s="80">
        <v>25.2</v>
      </c>
      <c r="E2494" s="81">
        <f t="shared" si="188"/>
        <v>194.83500000000001</v>
      </c>
      <c r="F2494" s="82">
        <v>125.7</v>
      </c>
      <c r="G2494" s="81">
        <f t="shared" si="189"/>
        <v>211.59080999999998</v>
      </c>
      <c r="H2494" s="82">
        <v>108.6</v>
      </c>
      <c r="I2494" s="81">
        <f t="shared" si="190"/>
        <v>229.78761965999993</v>
      </c>
      <c r="J2494" s="82">
        <v>108.6</v>
      </c>
      <c r="K2494" s="81">
        <f t="shared" si="191"/>
        <v>250.23871780973994</v>
      </c>
      <c r="L2494" s="82">
        <v>108.9</v>
      </c>
    </row>
    <row r="2495" spans="1:12" ht="18" customHeight="1">
      <c r="A2495" s="79" t="s">
        <v>1447</v>
      </c>
      <c r="B2495" s="74" t="s">
        <v>1677</v>
      </c>
      <c r="C2495" s="80">
        <v>329</v>
      </c>
      <c r="D2495" s="80">
        <v>140.1</v>
      </c>
      <c r="E2495" s="81">
        <f t="shared" si="188"/>
        <v>411.25</v>
      </c>
      <c r="F2495" s="82">
        <v>125</v>
      </c>
      <c r="G2495" s="81">
        <f t="shared" si="189"/>
        <v>452.375</v>
      </c>
      <c r="H2495" s="82">
        <v>110</v>
      </c>
      <c r="I2495" s="81">
        <f t="shared" si="190"/>
        <v>497.61250000000001</v>
      </c>
      <c r="J2495" s="82">
        <v>110</v>
      </c>
      <c r="K2495" s="81">
        <f t="shared" si="191"/>
        <v>544.38807500000007</v>
      </c>
      <c r="L2495" s="82">
        <v>109.4</v>
      </c>
    </row>
    <row r="2496" spans="1:12" ht="18" customHeight="1">
      <c r="A2496" s="73" t="s">
        <v>1804</v>
      </c>
      <c r="B2496" s="74" t="s">
        <v>1677</v>
      </c>
      <c r="C2496" s="75">
        <v>89</v>
      </c>
      <c r="D2496" s="75">
        <v>0</v>
      </c>
      <c r="E2496" s="76">
        <v>109.02500000000001</v>
      </c>
      <c r="F2496" s="78">
        <v>122.5</v>
      </c>
      <c r="G2496" s="76">
        <v>119.92749999999999</v>
      </c>
      <c r="H2496" s="78">
        <v>110</v>
      </c>
      <c r="I2496" s="76">
        <v>132.51988749999998</v>
      </c>
      <c r="J2496" s="78">
        <v>110.5</v>
      </c>
      <c r="K2496" s="76">
        <v>144.97675692499999</v>
      </c>
      <c r="L2496" s="78">
        <v>109.4</v>
      </c>
    </row>
    <row r="2497" spans="1:12" ht="18" customHeight="1">
      <c r="A2497" s="79" t="s">
        <v>1397</v>
      </c>
      <c r="B2497" s="74" t="s">
        <v>1677</v>
      </c>
      <c r="C2497" s="80">
        <v>89</v>
      </c>
      <c r="D2497" s="80">
        <v>0</v>
      </c>
      <c r="E2497" s="81">
        <f t="shared" si="188"/>
        <v>109.02500000000001</v>
      </c>
      <c r="F2497" s="82">
        <v>122.5</v>
      </c>
      <c r="G2497" s="81">
        <f t="shared" si="189"/>
        <v>119.92749999999999</v>
      </c>
      <c r="H2497" s="82">
        <v>110</v>
      </c>
      <c r="I2497" s="81">
        <f t="shared" si="190"/>
        <v>132.51988749999998</v>
      </c>
      <c r="J2497" s="82">
        <v>110.5</v>
      </c>
      <c r="K2497" s="81">
        <f t="shared" si="191"/>
        <v>144.97675692499999</v>
      </c>
      <c r="L2497" s="82">
        <v>109.4</v>
      </c>
    </row>
    <row r="2498" spans="1:12" ht="18" customHeight="1">
      <c r="A2498" s="73" t="s">
        <v>1805</v>
      </c>
      <c r="B2498" s="74" t="s">
        <v>1677</v>
      </c>
      <c r="C2498" s="75">
        <v>588</v>
      </c>
      <c r="D2498" s="75">
        <v>187.9</v>
      </c>
      <c r="E2498" s="76">
        <f>SUM(E2499:E2500)</f>
        <v>733.096</v>
      </c>
      <c r="F2498" s="78">
        <f>E2498/C2498*100</f>
        <v>124.67619047619047</v>
      </c>
      <c r="G2498" s="76">
        <f>SUM(G2499:G2500)</f>
        <v>799.46154400000012</v>
      </c>
      <c r="H2498" s="78">
        <f>G2498/E2498*100</f>
        <v>109.05277671682838</v>
      </c>
      <c r="I2498" s="76">
        <f>SUM(I2499:I2500)</f>
        <v>868.67597678400011</v>
      </c>
      <c r="J2498" s="78">
        <f>I2498/G2498*100</f>
        <v>108.65763128989228</v>
      </c>
      <c r="K2498" s="76">
        <f>SUM(K2499:K2500)</f>
        <v>954.27553549204799</v>
      </c>
      <c r="L2498" s="78">
        <f>K2498/I2498*100</f>
        <v>109.85402624174705</v>
      </c>
    </row>
    <row r="2499" spans="1:12" ht="18" customHeight="1">
      <c r="A2499" s="79" t="s">
        <v>1397</v>
      </c>
      <c r="B2499" s="74" t="s">
        <v>1677</v>
      </c>
      <c r="C2499" s="80">
        <v>112</v>
      </c>
      <c r="D2499" s="80">
        <v>0</v>
      </c>
      <c r="E2499" s="81">
        <f t="shared" si="188"/>
        <v>140</v>
      </c>
      <c r="F2499" s="82">
        <v>125</v>
      </c>
      <c r="G2499" s="81">
        <f t="shared" si="189"/>
        <v>153.58000000000001</v>
      </c>
      <c r="H2499" s="82">
        <v>109.7</v>
      </c>
      <c r="I2499" s="81">
        <f t="shared" si="190"/>
        <v>167.24862000000002</v>
      </c>
      <c r="J2499" s="82">
        <v>108.9</v>
      </c>
      <c r="K2499" s="81">
        <f t="shared" si="191"/>
        <v>184.80972510000004</v>
      </c>
      <c r="L2499" s="82">
        <v>110.5</v>
      </c>
    </row>
    <row r="2500" spans="1:12" ht="30" customHeight="1">
      <c r="A2500" s="79" t="s">
        <v>1434</v>
      </c>
      <c r="B2500" s="74" t="s">
        <v>1677</v>
      </c>
      <c r="C2500" s="80">
        <v>476</v>
      </c>
      <c r="D2500" s="80">
        <v>152.1</v>
      </c>
      <c r="E2500" s="81">
        <f t="shared" si="188"/>
        <v>593.096</v>
      </c>
      <c r="F2500" s="82">
        <v>124.6</v>
      </c>
      <c r="G2500" s="81">
        <f t="shared" si="189"/>
        <v>645.88154400000008</v>
      </c>
      <c r="H2500" s="82">
        <v>108.9</v>
      </c>
      <c r="I2500" s="81">
        <f t="shared" si="190"/>
        <v>701.42735678400004</v>
      </c>
      <c r="J2500" s="82">
        <v>108.6</v>
      </c>
      <c r="K2500" s="81">
        <f t="shared" si="191"/>
        <v>769.46581039204796</v>
      </c>
      <c r="L2500" s="82">
        <v>109.7</v>
      </c>
    </row>
    <row r="2501" spans="1:12" ht="18" customHeight="1">
      <c r="A2501" s="73" t="s">
        <v>1806</v>
      </c>
      <c r="B2501" s="74" t="s">
        <v>1677</v>
      </c>
      <c r="C2501" s="75">
        <v>9341</v>
      </c>
      <c r="D2501" s="75">
        <v>131.69999999999999</v>
      </c>
      <c r="E2501" s="76">
        <f>SUM(E2502:E2504)</f>
        <v>11738.213</v>
      </c>
      <c r="F2501" s="78">
        <f>E2501/C2501*100</f>
        <v>125.66334439567497</v>
      </c>
      <c r="G2501" s="76">
        <f>SUM(G2502:G2504)</f>
        <v>12835.397402000001</v>
      </c>
      <c r="H2501" s="78">
        <f>G2501/E2501*100</f>
        <v>109.34711614110257</v>
      </c>
      <c r="I2501" s="76">
        <f>SUM(I2502:I2504)</f>
        <v>14092.231886194</v>
      </c>
      <c r="J2501" s="78">
        <f>I2501/G2501*100</f>
        <v>109.79194055961339</v>
      </c>
      <c r="K2501" s="76">
        <f>SUM(K2502:K2504)</f>
        <v>15399.504461490236</v>
      </c>
      <c r="L2501" s="78">
        <f>K2501/I2501*100</f>
        <v>109.27654743303619</v>
      </c>
    </row>
    <row r="2502" spans="1:12" ht="18" customHeight="1">
      <c r="A2502" s="79" t="s">
        <v>1397</v>
      </c>
      <c r="B2502" s="74" t="s">
        <v>1677</v>
      </c>
      <c r="C2502" s="80">
        <v>949</v>
      </c>
      <c r="D2502" s="80">
        <v>0</v>
      </c>
      <c r="E2502" s="81">
        <f t="shared" si="188"/>
        <v>1162.5250000000001</v>
      </c>
      <c r="F2502" s="82">
        <v>122.5</v>
      </c>
      <c r="G2502" s="81">
        <f t="shared" si="189"/>
        <v>1262.50215</v>
      </c>
      <c r="H2502" s="82">
        <v>108.6</v>
      </c>
      <c r="I2502" s="81">
        <f t="shared" si="190"/>
        <v>1395.0648757500001</v>
      </c>
      <c r="J2502" s="82">
        <v>110.5</v>
      </c>
      <c r="K2502" s="81">
        <f t="shared" si="191"/>
        <v>1515.0404550645001</v>
      </c>
      <c r="L2502" s="82">
        <v>108.6</v>
      </c>
    </row>
    <row r="2503" spans="1:12" ht="18" customHeight="1">
      <c r="A2503" s="79" t="s">
        <v>759</v>
      </c>
      <c r="B2503" s="74" t="s">
        <v>1677</v>
      </c>
      <c r="C2503" s="80">
        <v>7978</v>
      </c>
      <c r="D2503" s="80">
        <v>118.3</v>
      </c>
      <c r="E2503" s="81">
        <f t="shared" si="188"/>
        <v>10060.258</v>
      </c>
      <c r="F2503" s="82">
        <v>126.1</v>
      </c>
      <c r="G2503" s="81">
        <f t="shared" si="189"/>
        <v>11005.922252</v>
      </c>
      <c r="H2503" s="82">
        <v>109.4</v>
      </c>
      <c r="I2503" s="81">
        <f t="shared" si="190"/>
        <v>12073.496710444</v>
      </c>
      <c r="J2503" s="82">
        <v>109.7</v>
      </c>
      <c r="K2503" s="81">
        <f t="shared" si="191"/>
        <v>13208.405401225737</v>
      </c>
      <c r="L2503" s="82">
        <v>109.4</v>
      </c>
    </row>
    <row r="2504" spans="1:12" ht="30" customHeight="1">
      <c r="A2504" s="79" t="s">
        <v>1434</v>
      </c>
      <c r="B2504" s="74" t="s">
        <v>1677</v>
      </c>
      <c r="C2504" s="80">
        <v>414</v>
      </c>
      <c r="D2504" s="80">
        <v>117.9</v>
      </c>
      <c r="E2504" s="81">
        <f t="shared" si="188"/>
        <v>515.42999999999995</v>
      </c>
      <c r="F2504" s="82">
        <v>124.5</v>
      </c>
      <c r="G2504" s="81">
        <f t="shared" si="189"/>
        <v>566.97299999999996</v>
      </c>
      <c r="H2504" s="82">
        <v>110</v>
      </c>
      <c r="I2504" s="81">
        <f t="shared" si="190"/>
        <v>623.6703</v>
      </c>
      <c r="J2504" s="82">
        <v>110</v>
      </c>
      <c r="K2504" s="81">
        <f t="shared" si="191"/>
        <v>676.05860519999999</v>
      </c>
      <c r="L2504" s="82">
        <v>108.4</v>
      </c>
    </row>
    <row r="2505" spans="1:12" ht="18" customHeight="1">
      <c r="A2505" s="73" t="s">
        <v>1807</v>
      </c>
      <c r="B2505" s="74" t="s">
        <v>1677</v>
      </c>
      <c r="C2505" s="75">
        <v>77</v>
      </c>
      <c r="D2505" s="75">
        <v>0</v>
      </c>
      <c r="E2505" s="76">
        <v>96.789000000000001</v>
      </c>
      <c r="F2505" s="78">
        <v>125.7</v>
      </c>
      <c r="G2505" s="76">
        <v>106.177533</v>
      </c>
      <c r="H2505" s="78">
        <v>109.7</v>
      </c>
      <c r="I2505" s="76">
        <v>116.47675370099999</v>
      </c>
      <c r="J2505" s="78">
        <v>109.7</v>
      </c>
      <c r="K2505" s="76">
        <v>128.007952317399</v>
      </c>
      <c r="L2505" s="78">
        <v>109.9</v>
      </c>
    </row>
    <row r="2506" spans="1:12" ht="18" customHeight="1">
      <c r="A2506" s="79" t="s">
        <v>1397</v>
      </c>
      <c r="B2506" s="74" t="s">
        <v>1677</v>
      </c>
      <c r="C2506" s="80">
        <v>77</v>
      </c>
      <c r="D2506" s="80">
        <v>0</v>
      </c>
      <c r="E2506" s="81">
        <f t="shared" si="188"/>
        <v>96.789000000000001</v>
      </c>
      <c r="F2506" s="82">
        <v>125.7</v>
      </c>
      <c r="G2506" s="81">
        <f t="shared" si="189"/>
        <v>106.177533</v>
      </c>
      <c r="H2506" s="82">
        <v>109.7</v>
      </c>
      <c r="I2506" s="81">
        <f t="shared" si="190"/>
        <v>116.47675370099999</v>
      </c>
      <c r="J2506" s="82">
        <v>109.7</v>
      </c>
      <c r="K2506" s="81">
        <f t="shared" si="191"/>
        <v>128.007952317399</v>
      </c>
      <c r="L2506" s="82">
        <v>109.9</v>
      </c>
    </row>
    <row r="2507" spans="1:12" ht="18" customHeight="1">
      <c r="A2507" s="73" t="s">
        <v>1808</v>
      </c>
      <c r="B2507" s="74" t="s">
        <v>1677</v>
      </c>
      <c r="C2507" s="75">
        <v>4400</v>
      </c>
      <c r="D2507" s="75">
        <v>756</v>
      </c>
      <c r="E2507" s="76">
        <v>5530.8</v>
      </c>
      <c r="F2507" s="78">
        <v>125.7</v>
      </c>
      <c r="G2507" s="76">
        <v>6006.4488000000001</v>
      </c>
      <c r="H2507" s="78">
        <v>108.6</v>
      </c>
      <c r="I2507" s="76">
        <v>6523.0033967999998</v>
      </c>
      <c r="J2507" s="78">
        <v>108.6</v>
      </c>
      <c r="K2507" s="76">
        <v>7103.5506991151997</v>
      </c>
      <c r="L2507" s="78">
        <v>108.9</v>
      </c>
    </row>
    <row r="2508" spans="1:12" ht="18" customHeight="1">
      <c r="A2508" s="79" t="s">
        <v>955</v>
      </c>
      <c r="B2508" s="74" t="s">
        <v>1677</v>
      </c>
      <c r="C2508" s="80">
        <v>4400</v>
      </c>
      <c r="D2508" s="80">
        <v>0</v>
      </c>
      <c r="E2508" s="81">
        <f t="shared" si="188"/>
        <v>5530.8</v>
      </c>
      <c r="F2508" s="82">
        <v>125.7</v>
      </c>
      <c r="G2508" s="81">
        <f t="shared" si="189"/>
        <v>6006.4488000000001</v>
      </c>
      <c r="H2508" s="82">
        <v>108.6</v>
      </c>
      <c r="I2508" s="81">
        <f t="shared" si="190"/>
        <v>6523.0033967999998</v>
      </c>
      <c r="J2508" s="82">
        <v>108.6</v>
      </c>
      <c r="K2508" s="81">
        <f t="shared" si="191"/>
        <v>7103.5506991151997</v>
      </c>
      <c r="L2508" s="82">
        <v>108.9</v>
      </c>
    </row>
    <row r="2509" spans="1:12" ht="43.5" customHeight="1">
      <c r="A2509" s="73" t="s">
        <v>1809</v>
      </c>
      <c r="B2509" s="73" t="s">
        <v>1810</v>
      </c>
      <c r="C2509" s="75">
        <v>681.64</v>
      </c>
      <c r="D2509" s="75">
        <v>47.6</v>
      </c>
      <c r="E2509" s="76">
        <f>SUM(E2510:E2514)</f>
        <v>845.12064999999996</v>
      </c>
      <c r="F2509" s="78">
        <f>E2509/C2509*100</f>
        <v>123.98342966962032</v>
      </c>
      <c r="G2509" s="76">
        <f>SUM(G2510:G2514)</f>
        <v>919.73207287999992</v>
      </c>
      <c r="H2509" s="78">
        <f>G2509/E2509*100</f>
        <v>108.82849364525644</v>
      </c>
      <c r="I2509" s="76">
        <f>SUM(I2510:I2514)</f>
        <v>1003.2889078720798</v>
      </c>
      <c r="J2509" s="78">
        <f>I2509/G2509*100</f>
        <v>109.08491042727633</v>
      </c>
      <c r="K2509" s="76">
        <f>SUM(K2510:K2514)</f>
        <v>1096.777364015933</v>
      </c>
      <c r="L2509" s="78">
        <f>K2509/I2509*100</f>
        <v>109.31819891661488</v>
      </c>
    </row>
    <row r="2510" spans="1:12" ht="18" customHeight="1">
      <c r="A2510" s="79" t="s">
        <v>1455</v>
      </c>
      <c r="B2510" s="73" t="s">
        <v>1810</v>
      </c>
      <c r="C2510" s="80">
        <v>30.72</v>
      </c>
      <c r="D2510" s="80">
        <v>63.7</v>
      </c>
      <c r="E2510" s="81">
        <f t="shared" si="188"/>
        <v>37.631999999999998</v>
      </c>
      <c r="F2510" s="82">
        <v>122.5</v>
      </c>
      <c r="G2510" s="81">
        <f t="shared" si="189"/>
        <v>41.395199999999996</v>
      </c>
      <c r="H2510" s="82">
        <v>110</v>
      </c>
      <c r="I2510" s="81">
        <f t="shared" si="190"/>
        <v>45.74169599999999</v>
      </c>
      <c r="J2510" s="82">
        <v>110.5</v>
      </c>
      <c r="K2510" s="81">
        <f t="shared" si="191"/>
        <v>50.041415423999986</v>
      </c>
      <c r="L2510" s="82">
        <v>109.4</v>
      </c>
    </row>
    <row r="2511" spans="1:12" ht="43.5" customHeight="1">
      <c r="A2511" s="79" t="s">
        <v>572</v>
      </c>
      <c r="B2511" s="73" t="s">
        <v>1810</v>
      </c>
      <c r="C2511" s="80">
        <v>2.2799999999999998</v>
      </c>
      <c r="D2511" s="80">
        <v>0.2</v>
      </c>
      <c r="E2511" s="81">
        <f t="shared" si="188"/>
        <v>2.8750799999999996</v>
      </c>
      <c r="F2511" s="82">
        <v>126.1</v>
      </c>
      <c r="G2511" s="81">
        <f t="shared" si="189"/>
        <v>3.1769633999999995</v>
      </c>
      <c r="H2511" s="82">
        <v>110.5</v>
      </c>
      <c r="I2511" s="81">
        <f t="shared" si="190"/>
        <v>3.4851288497999997</v>
      </c>
      <c r="J2511" s="82">
        <v>109.7</v>
      </c>
      <c r="K2511" s="81">
        <f t="shared" si="191"/>
        <v>3.8336417347799996</v>
      </c>
      <c r="L2511" s="82">
        <v>110</v>
      </c>
    </row>
    <row r="2512" spans="1:12" ht="18" customHeight="1">
      <c r="A2512" s="79" t="s">
        <v>896</v>
      </c>
      <c r="B2512" s="73" t="s">
        <v>1810</v>
      </c>
      <c r="C2512" s="80">
        <v>16.82</v>
      </c>
      <c r="D2512" s="80">
        <v>0</v>
      </c>
      <c r="E2512" s="81">
        <f t="shared" si="188"/>
        <v>21.024999999999999</v>
      </c>
      <c r="F2512" s="82">
        <v>125</v>
      </c>
      <c r="G2512" s="81">
        <f t="shared" si="189"/>
        <v>23.064425</v>
      </c>
      <c r="H2512" s="82">
        <v>109.7</v>
      </c>
      <c r="I2512" s="81">
        <f t="shared" si="190"/>
        <v>25.117158825000001</v>
      </c>
      <c r="J2512" s="82">
        <v>108.9</v>
      </c>
      <c r="K2512" s="81">
        <f t="shared" si="191"/>
        <v>27.754460501624997</v>
      </c>
      <c r="L2512" s="82">
        <v>110.5</v>
      </c>
    </row>
    <row r="2513" spans="1:12" ht="18" customHeight="1">
      <c r="A2513" s="79" t="s">
        <v>1454</v>
      </c>
      <c r="B2513" s="73" t="s">
        <v>1810</v>
      </c>
      <c r="C2513" s="80">
        <v>299.17</v>
      </c>
      <c r="D2513" s="80">
        <v>118.3</v>
      </c>
      <c r="E2513" s="81">
        <f t="shared" si="188"/>
        <v>372.76582000000002</v>
      </c>
      <c r="F2513" s="82">
        <v>124.6</v>
      </c>
      <c r="G2513" s="81">
        <f t="shared" si="189"/>
        <v>405.94197797999999</v>
      </c>
      <c r="H2513" s="82">
        <v>108.9</v>
      </c>
      <c r="I2513" s="81">
        <f t="shared" si="190"/>
        <v>440.85298808627994</v>
      </c>
      <c r="J2513" s="82">
        <v>108.6</v>
      </c>
      <c r="K2513" s="81">
        <f t="shared" si="191"/>
        <v>483.61572793064909</v>
      </c>
      <c r="L2513" s="82">
        <v>109.7</v>
      </c>
    </row>
    <row r="2514" spans="1:12" ht="18" customHeight="1">
      <c r="A2514" s="79" t="s">
        <v>955</v>
      </c>
      <c r="B2514" s="73" t="s">
        <v>1810</v>
      </c>
      <c r="C2514" s="80">
        <v>332.65</v>
      </c>
      <c r="D2514" s="80">
        <v>219.7</v>
      </c>
      <c r="E2514" s="81">
        <f t="shared" si="188"/>
        <v>410.82274999999993</v>
      </c>
      <c r="F2514" s="82">
        <v>123.5</v>
      </c>
      <c r="G2514" s="81">
        <f t="shared" si="189"/>
        <v>446.15350649999993</v>
      </c>
      <c r="H2514" s="82">
        <v>108.6</v>
      </c>
      <c r="I2514" s="81">
        <f t="shared" si="190"/>
        <v>488.09193611099994</v>
      </c>
      <c r="J2514" s="82">
        <v>109.4</v>
      </c>
      <c r="K2514" s="81">
        <f t="shared" si="191"/>
        <v>531.53211842487895</v>
      </c>
      <c r="L2514" s="82">
        <v>108.9</v>
      </c>
    </row>
    <row r="2515" spans="1:12" ht="18" customHeight="1">
      <c r="A2515" s="73" t="s">
        <v>1811</v>
      </c>
      <c r="B2515" s="74" t="s">
        <v>1812</v>
      </c>
      <c r="C2515" s="75">
        <v>2617</v>
      </c>
      <c r="D2515" s="75">
        <v>118.8</v>
      </c>
      <c r="E2515" s="76">
        <f>SUM(E2516:E2517)</f>
        <v>3294.453</v>
      </c>
      <c r="F2515" s="78">
        <f>E2515/C2515*100</f>
        <v>125.8866259075277</v>
      </c>
      <c r="G2515" s="76">
        <f>SUM(G2516:G2517)</f>
        <v>3606.7386120000001</v>
      </c>
      <c r="H2515" s="78">
        <f>G2515/E2515*100</f>
        <v>109.47913392602658</v>
      </c>
      <c r="I2515" s="76">
        <f>SUM(I2516:I2517)</f>
        <v>3958.0261238640005</v>
      </c>
      <c r="J2515" s="78">
        <f>I2515/G2515*100</f>
        <v>109.73975520974074</v>
      </c>
      <c r="K2515" s="76">
        <f>SUM(K2516:K2517)</f>
        <v>4324.8230690072169</v>
      </c>
      <c r="L2515" s="78">
        <f>K2515/I2515*100</f>
        <v>109.26716837293466</v>
      </c>
    </row>
    <row r="2516" spans="1:12" ht="18" customHeight="1">
      <c r="A2516" s="79" t="s">
        <v>955</v>
      </c>
      <c r="B2516" s="74" t="s">
        <v>1812</v>
      </c>
      <c r="C2516" s="80">
        <v>2268</v>
      </c>
      <c r="D2516" s="80">
        <v>103</v>
      </c>
      <c r="E2516" s="81">
        <f t="shared" si="188"/>
        <v>2859.9479999999999</v>
      </c>
      <c r="F2516" s="82">
        <v>126.1</v>
      </c>
      <c r="G2516" s="81">
        <f t="shared" si="189"/>
        <v>3128.7831120000001</v>
      </c>
      <c r="H2516" s="82">
        <v>109.4</v>
      </c>
      <c r="I2516" s="81">
        <f t="shared" si="190"/>
        <v>3432.2750738640002</v>
      </c>
      <c r="J2516" s="82">
        <v>109.7</v>
      </c>
      <c r="K2516" s="81">
        <f t="shared" si="191"/>
        <v>3754.9089308072166</v>
      </c>
      <c r="L2516" s="82">
        <v>109.4</v>
      </c>
    </row>
    <row r="2517" spans="1:12" ht="18" customHeight="1">
      <c r="A2517" s="79" t="s">
        <v>1384</v>
      </c>
      <c r="B2517" s="74" t="s">
        <v>1812</v>
      </c>
      <c r="C2517" s="80">
        <v>349</v>
      </c>
      <c r="D2517" s="80">
        <v>0</v>
      </c>
      <c r="E2517" s="81">
        <f t="shared" si="188"/>
        <v>434.505</v>
      </c>
      <c r="F2517" s="82">
        <v>124.5</v>
      </c>
      <c r="G2517" s="81">
        <f t="shared" si="189"/>
        <v>477.95550000000003</v>
      </c>
      <c r="H2517" s="82">
        <v>110</v>
      </c>
      <c r="I2517" s="81">
        <f t="shared" si="190"/>
        <v>525.75105000000008</v>
      </c>
      <c r="J2517" s="82">
        <v>110</v>
      </c>
      <c r="K2517" s="81">
        <f t="shared" si="191"/>
        <v>569.91413820000014</v>
      </c>
      <c r="L2517" s="82">
        <v>108.4</v>
      </c>
    </row>
    <row r="2518" spans="1:12" ht="30" customHeight="1">
      <c r="A2518" s="73" t="s">
        <v>1813</v>
      </c>
      <c r="B2518" s="74" t="s">
        <v>1532</v>
      </c>
      <c r="C2518" s="75">
        <v>5943.08</v>
      </c>
      <c r="D2518" s="75">
        <v>343.1</v>
      </c>
      <c r="E2518" s="76">
        <v>7470.4515599999995</v>
      </c>
      <c r="F2518" s="78">
        <v>125.7</v>
      </c>
      <c r="G2518" s="76">
        <v>8195.0853613199997</v>
      </c>
      <c r="H2518" s="78">
        <v>109.7</v>
      </c>
      <c r="I2518" s="76">
        <v>8990.0086413680401</v>
      </c>
      <c r="J2518" s="78">
        <v>109.7</v>
      </c>
      <c r="K2518" s="76">
        <v>9880.0194968634769</v>
      </c>
      <c r="L2518" s="78">
        <v>109.9</v>
      </c>
    </row>
    <row r="2519" spans="1:12" ht="18" customHeight="1">
      <c r="A2519" s="79" t="s">
        <v>1520</v>
      </c>
      <c r="B2519" s="74" t="s">
        <v>1532</v>
      </c>
      <c r="C2519" s="80">
        <v>5943.08</v>
      </c>
      <c r="D2519" s="80">
        <v>344.7</v>
      </c>
      <c r="E2519" s="81">
        <f t="shared" si="188"/>
        <v>7470.4515599999995</v>
      </c>
      <c r="F2519" s="82">
        <v>125.7</v>
      </c>
      <c r="G2519" s="81">
        <f t="shared" si="189"/>
        <v>8195.0853613199997</v>
      </c>
      <c r="H2519" s="82">
        <v>109.7</v>
      </c>
      <c r="I2519" s="81">
        <f t="shared" si="190"/>
        <v>8990.0086413680401</v>
      </c>
      <c r="J2519" s="82">
        <v>109.7</v>
      </c>
      <c r="K2519" s="81">
        <f t="shared" si="191"/>
        <v>9880.0194968634769</v>
      </c>
      <c r="L2519" s="82">
        <v>109.9</v>
      </c>
    </row>
    <row r="2520" spans="1:12" ht="43.5" customHeight="1">
      <c r="A2520" s="73" t="s">
        <v>1814</v>
      </c>
      <c r="B2520" s="74" t="s">
        <v>1532</v>
      </c>
      <c r="C2520" s="75">
        <v>63.34</v>
      </c>
      <c r="D2520" s="75">
        <v>93.8</v>
      </c>
      <c r="E2520" s="76">
        <f>SUM(E2521:E2523)</f>
        <v>79.198180000000008</v>
      </c>
      <c r="F2520" s="78">
        <f>E2520/C2520*100</f>
        <v>125.03659614777392</v>
      </c>
      <c r="G2520" s="76">
        <f>SUM(G2521:G2523)</f>
        <v>87.059783480000007</v>
      </c>
      <c r="H2520" s="78">
        <f>G2520/E2520*100</f>
        <v>109.92649512905473</v>
      </c>
      <c r="I2520" s="76">
        <f>SUM(I2521:I2523)</f>
        <v>95.70239049928</v>
      </c>
      <c r="J2520" s="78">
        <f>I2520/G2520*100</f>
        <v>109.92720941152515</v>
      </c>
      <c r="K2520" s="76">
        <f>SUM(K2521:K2523)</f>
        <v>104.65181848740592</v>
      </c>
      <c r="L2520" s="78">
        <f>K2520/I2520*100</f>
        <v>109.35131080993557</v>
      </c>
    </row>
    <row r="2521" spans="1:12" ht="30" customHeight="1">
      <c r="A2521" s="79" t="s">
        <v>1513</v>
      </c>
      <c r="B2521" s="74" t="s">
        <v>1532</v>
      </c>
      <c r="C2521" s="80">
        <v>2.2400000000000002</v>
      </c>
      <c r="D2521" s="80">
        <v>17.2</v>
      </c>
      <c r="E2521" s="81">
        <f t="shared" si="188"/>
        <v>2.8156800000000004</v>
      </c>
      <c r="F2521" s="82">
        <v>125.7</v>
      </c>
      <c r="G2521" s="81">
        <f t="shared" si="189"/>
        <v>3.05782848</v>
      </c>
      <c r="H2521" s="82">
        <v>108.6</v>
      </c>
      <c r="I2521" s="81">
        <f t="shared" si="190"/>
        <v>3.3208017292799998</v>
      </c>
      <c r="J2521" s="82">
        <v>108.6</v>
      </c>
      <c r="K2521" s="81">
        <f t="shared" si="191"/>
        <v>3.6163530831859201</v>
      </c>
      <c r="L2521" s="82">
        <v>108.9</v>
      </c>
    </row>
    <row r="2522" spans="1:12" ht="30" customHeight="1">
      <c r="A2522" s="79" t="s">
        <v>885</v>
      </c>
      <c r="B2522" s="74" t="s">
        <v>1532</v>
      </c>
      <c r="C2522" s="80">
        <v>2.5</v>
      </c>
      <c r="D2522" s="80">
        <v>28</v>
      </c>
      <c r="E2522" s="81">
        <f t="shared" si="188"/>
        <v>3.1324999999999998</v>
      </c>
      <c r="F2522" s="82">
        <v>125.3</v>
      </c>
      <c r="G2522" s="81">
        <f t="shared" si="189"/>
        <v>3.426955</v>
      </c>
      <c r="H2522" s="82">
        <v>109.4</v>
      </c>
      <c r="I2522" s="81">
        <f t="shared" si="190"/>
        <v>3.7490887700000002</v>
      </c>
      <c r="J2522" s="82">
        <v>109.4</v>
      </c>
      <c r="K2522" s="81">
        <f t="shared" si="191"/>
        <v>4.0715104042199997</v>
      </c>
      <c r="L2522" s="82">
        <v>108.6</v>
      </c>
    </row>
    <row r="2523" spans="1:12" ht="18" customHeight="1">
      <c r="A2523" s="79" t="s">
        <v>1009</v>
      </c>
      <c r="B2523" s="74" t="s">
        <v>1532</v>
      </c>
      <c r="C2523" s="80">
        <v>58.6</v>
      </c>
      <c r="D2523" s="80">
        <v>128.5</v>
      </c>
      <c r="E2523" s="81">
        <f t="shared" si="188"/>
        <v>73.25</v>
      </c>
      <c r="F2523" s="82">
        <v>125</v>
      </c>
      <c r="G2523" s="81">
        <f t="shared" si="189"/>
        <v>80.575000000000003</v>
      </c>
      <c r="H2523" s="82">
        <v>110</v>
      </c>
      <c r="I2523" s="81">
        <f t="shared" si="190"/>
        <v>88.632499999999993</v>
      </c>
      <c r="J2523" s="82">
        <v>110</v>
      </c>
      <c r="K2523" s="81">
        <f t="shared" si="191"/>
        <v>96.963954999999999</v>
      </c>
      <c r="L2523" s="82">
        <v>109.4</v>
      </c>
    </row>
    <row r="2524" spans="1:12" ht="18" customHeight="1">
      <c r="A2524" s="73" t="s">
        <v>1815</v>
      </c>
      <c r="B2524" s="74" t="s">
        <v>1532</v>
      </c>
      <c r="C2524" s="75">
        <v>1567.27</v>
      </c>
      <c r="D2524" s="75">
        <v>88.2</v>
      </c>
      <c r="E2524" s="76">
        <v>1935.57845</v>
      </c>
      <c r="F2524" s="78">
        <v>123.5</v>
      </c>
      <c r="G2524" s="76">
        <v>2117.5228243000001</v>
      </c>
      <c r="H2524" s="78">
        <v>109.4</v>
      </c>
      <c r="I2524" s="76">
        <v>2329.2751067300001</v>
      </c>
      <c r="J2524" s="78">
        <v>110</v>
      </c>
      <c r="K2524" s="76">
        <v>2529.5927659087802</v>
      </c>
      <c r="L2524" s="78">
        <v>108.6</v>
      </c>
    </row>
    <row r="2525" spans="1:12" ht="30" customHeight="1">
      <c r="A2525" s="79" t="s">
        <v>865</v>
      </c>
      <c r="B2525" s="74" t="s">
        <v>1532</v>
      </c>
      <c r="C2525" s="80">
        <v>1567.27</v>
      </c>
      <c r="D2525" s="80">
        <v>88.2</v>
      </c>
      <c r="E2525" s="81">
        <f t="shared" si="188"/>
        <v>1935.57845</v>
      </c>
      <c r="F2525" s="82">
        <v>123.5</v>
      </c>
      <c r="G2525" s="81">
        <f t="shared" si="189"/>
        <v>2117.5228243000001</v>
      </c>
      <c r="H2525" s="82">
        <v>109.4</v>
      </c>
      <c r="I2525" s="81">
        <f t="shared" si="190"/>
        <v>2329.2751067300001</v>
      </c>
      <c r="J2525" s="82">
        <v>110</v>
      </c>
      <c r="K2525" s="81">
        <f t="shared" si="191"/>
        <v>2529.5927659087802</v>
      </c>
      <c r="L2525" s="82">
        <v>108.6</v>
      </c>
    </row>
    <row r="2526" spans="1:12" ht="30" customHeight="1">
      <c r="A2526" s="73" t="s">
        <v>1816</v>
      </c>
      <c r="B2526" s="74" t="s">
        <v>1666</v>
      </c>
      <c r="C2526" s="75">
        <v>63316.05</v>
      </c>
      <c r="D2526" s="75">
        <v>128.69999999999999</v>
      </c>
      <c r="E2526" s="76">
        <f>SUM(E2527:E2530)</f>
        <v>79717.856520000001</v>
      </c>
      <c r="F2526" s="78">
        <f>E2526/C2526*100</f>
        <v>125.90465848706607</v>
      </c>
      <c r="G2526" s="76">
        <f>SUM(G2527:G2530)</f>
        <v>87972.271203780008</v>
      </c>
      <c r="H2526" s="78">
        <f>G2526/E2526*100</f>
        <v>110.35453666733889</v>
      </c>
      <c r="I2526" s="76">
        <f>SUM(I2527:I2530)</f>
        <v>96403.076888100099</v>
      </c>
      <c r="J2526" s="78">
        <f>I2526/G2526*100</f>
        <v>109.5834807592848</v>
      </c>
      <c r="K2526" s="76">
        <f>SUM(K2527:K2530)</f>
        <v>106086.68037346801</v>
      </c>
      <c r="L2526" s="78">
        <f>K2526/I2526*100</f>
        <v>110.04491121855806</v>
      </c>
    </row>
    <row r="2527" spans="1:12" ht="18" customHeight="1">
      <c r="A2527" s="79" t="s">
        <v>962</v>
      </c>
      <c r="B2527" s="74" t="s">
        <v>1666</v>
      </c>
      <c r="C2527" s="80">
        <v>53581</v>
      </c>
      <c r="D2527" s="80">
        <v>134</v>
      </c>
      <c r="E2527" s="81">
        <f t="shared" si="188"/>
        <v>67565.641000000003</v>
      </c>
      <c r="F2527" s="82">
        <v>126.1</v>
      </c>
      <c r="G2527" s="81">
        <f t="shared" si="189"/>
        <v>74660.033305000004</v>
      </c>
      <c r="H2527" s="82">
        <v>110.5</v>
      </c>
      <c r="I2527" s="81">
        <f t="shared" si="190"/>
        <v>81902.056535585012</v>
      </c>
      <c r="J2527" s="82">
        <v>109.7</v>
      </c>
      <c r="K2527" s="81">
        <f t="shared" si="191"/>
        <v>90092.262189143512</v>
      </c>
      <c r="L2527" s="82">
        <v>110</v>
      </c>
    </row>
    <row r="2528" spans="1:12" ht="18" customHeight="1">
      <c r="A2528" s="79" t="s">
        <v>227</v>
      </c>
      <c r="B2528" s="74" t="s">
        <v>1666</v>
      </c>
      <c r="C2528" s="80">
        <v>8199.68</v>
      </c>
      <c r="D2528" s="80">
        <v>92.4</v>
      </c>
      <c r="E2528" s="81">
        <f t="shared" si="188"/>
        <v>10249.6</v>
      </c>
      <c r="F2528" s="82">
        <v>125</v>
      </c>
      <c r="G2528" s="81">
        <f t="shared" si="189"/>
        <v>11243.811200000002</v>
      </c>
      <c r="H2528" s="82">
        <v>109.7</v>
      </c>
      <c r="I2528" s="81">
        <f t="shared" si="190"/>
        <v>12244.510396800002</v>
      </c>
      <c r="J2528" s="82">
        <v>108.9</v>
      </c>
      <c r="K2528" s="81">
        <f t="shared" si="191"/>
        <v>13530.183988464001</v>
      </c>
      <c r="L2528" s="82">
        <v>110.5</v>
      </c>
    </row>
    <row r="2529" spans="1:12" ht="29.25" customHeight="1">
      <c r="A2529" s="79" t="s">
        <v>892</v>
      </c>
      <c r="B2529" s="74" t="s">
        <v>1666</v>
      </c>
      <c r="C2529" s="80">
        <v>584.87</v>
      </c>
      <c r="D2529" s="80">
        <v>0</v>
      </c>
      <c r="E2529" s="81">
        <f t="shared" si="188"/>
        <v>728.74802</v>
      </c>
      <c r="F2529" s="82">
        <v>124.6</v>
      </c>
      <c r="G2529" s="81">
        <f t="shared" si="189"/>
        <v>793.60659377999991</v>
      </c>
      <c r="H2529" s="82">
        <v>108.9</v>
      </c>
      <c r="I2529" s="81">
        <f t="shared" si="190"/>
        <v>861.85676084507986</v>
      </c>
      <c r="J2529" s="82">
        <v>108.6</v>
      </c>
      <c r="K2529" s="81">
        <f t="shared" si="191"/>
        <v>945.45686664705272</v>
      </c>
      <c r="L2529" s="82">
        <v>109.7</v>
      </c>
    </row>
    <row r="2530" spans="1:12" ht="18" customHeight="1">
      <c r="A2530" s="79" t="s">
        <v>940</v>
      </c>
      <c r="B2530" s="74" t="s">
        <v>1666</v>
      </c>
      <c r="C2530" s="80">
        <v>950.5</v>
      </c>
      <c r="D2530" s="80">
        <v>291.60000000000002</v>
      </c>
      <c r="E2530" s="81">
        <f t="shared" si="188"/>
        <v>1173.8675000000001</v>
      </c>
      <c r="F2530" s="82">
        <v>123.5</v>
      </c>
      <c r="G2530" s="81">
        <f t="shared" si="189"/>
        <v>1274.820105</v>
      </c>
      <c r="H2530" s="82">
        <v>108.6</v>
      </c>
      <c r="I2530" s="81">
        <f t="shared" si="190"/>
        <v>1394.6531948700001</v>
      </c>
      <c r="J2530" s="82">
        <v>109.4</v>
      </c>
      <c r="K2530" s="81">
        <f t="shared" si="191"/>
        <v>1518.77732921343</v>
      </c>
      <c r="L2530" s="82">
        <v>108.9</v>
      </c>
    </row>
    <row r="2531" spans="1:12" ht="18" customHeight="1">
      <c r="A2531" s="73" t="s">
        <v>1817</v>
      </c>
      <c r="B2531" s="74" t="s">
        <v>1663</v>
      </c>
      <c r="C2531" s="75">
        <v>2448.9899999999998</v>
      </c>
      <c r="D2531" s="75">
        <v>86.1</v>
      </c>
      <c r="E2531" s="76">
        <f>SUM(E2532:E2536)</f>
        <v>3056.7143099999998</v>
      </c>
      <c r="F2531" s="78">
        <f>E2531/C2531*100</f>
        <v>124.8153038599586</v>
      </c>
      <c r="G2531" s="76">
        <f>SUM(G2532:G2536)</f>
        <v>3356.2752209400005</v>
      </c>
      <c r="H2531" s="78">
        <f>G2531/E2531*100</f>
        <v>109.80009515315157</v>
      </c>
      <c r="I2531" s="76">
        <f>SUM(I2532:I2536)</f>
        <v>3687.0780144067803</v>
      </c>
      <c r="J2531" s="78">
        <f>I2531/G2531*100</f>
        <v>109.85624752710628</v>
      </c>
      <c r="K2531" s="76">
        <f>SUM(K2532:K2536)</f>
        <v>4011.6812592719152</v>
      </c>
      <c r="L2531" s="78">
        <f>K2531/I2531*100</f>
        <v>108.8038073400343</v>
      </c>
    </row>
    <row r="2532" spans="1:12" ht="18" customHeight="1">
      <c r="A2532" s="79" t="s">
        <v>1453</v>
      </c>
      <c r="B2532" s="74" t="s">
        <v>1663</v>
      </c>
      <c r="C2532" s="80">
        <v>441.21</v>
      </c>
      <c r="D2532" s="80">
        <v>51.9</v>
      </c>
      <c r="E2532" s="81">
        <f t="shared" si="188"/>
        <v>556.36581000000001</v>
      </c>
      <c r="F2532" s="82">
        <v>126.1</v>
      </c>
      <c r="G2532" s="81">
        <f t="shared" si="189"/>
        <v>608.66419614000006</v>
      </c>
      <c r="H2532" s="82">
        <v>109.4</v>
      </c>
      <c r="I2532" s="81">
        <f t="shared" si="190"/>
        <v>667.70462316558007</v>
      </c>
      <c r="J2532" s="82">
        <v>109.7</v>
      </c>
      <c r="K2532" s="81">
        <f t="shared" si="191"/>
        <v>730.46885774314467</v>
      </c>
      <c r="L2532" s="82">
        <v>109.4</v>
      </c>
    </row>
    <row r="2533" spans="1:12" ht="18" customHeight="1">
      <c r="A2533" s="79" t="s">
        <v>735</v>
      </c>
      <c r="B2533" s="74" t="s">
        <v>1663</v>
      </c>
      <c r="C2533" s="80">
        <v>1380.98</v>
      </c>
      <c r="D2533" s="80">
        <v>90.3</v>
      </c>
      <c r="E2533" s="81">
        <f t="shared" si="188"/>
        <v>1719.3201000000001</v>
      </c>
      <c r="F2533" s="82">
        <v>124.5</v>
      </c>
      <c r="G2533" s="81">
        <f t="shared" si="189"/>
        <v>1891.2521100000001</v>
      </c>
      <c r="H2533" s="82">
        <v>110</v>
      </c>
      <c r="I2533" s="81">
        <f t="shared" si="190"/>
        <v>2080.3773210000004</v>
      </c>
      <c r="J2533" s="82">
        <v>110</v>
      </c>
      <c r="K2533" s="81">
        <f t="shared" si="191"/>
        <v>2255.1290159640002</v>
      </c>
      <c r="L2533" s="82">
        <v>108.4</v>
      </c>
    </row>
    <row r="2534" spans="1:12" ht="44.25" customHeight="1">
      <c r="A2534" s="79" t="s">
        <v>1026</v>
      </c>
      <c r="B2534" s="74" t="s">
        <v>1663</v>
      </c>
      <c r="C2534" s="80">
        <v>239.4</v>
      </c>
      <c r="D2534" s="80">
        <v>125.6</v>
      </c>
      <c r="E2534" s="81">
        <f t="shared" si="188"/>
        <v>295.18020000000001</v>
      </c>
      <c r="F2534" s="82">
        <v>123.3</v>
      </c>
      <c r="G2534" s="81">
        <f t="shared" si="189"/>
        <v>326.17412100000001</v>
      </c>
      <c r="H2534" s="82">
        <v>110.5</v>
      </c>
      <c r="I2534" s="81">
        <f t="shared" si="190"/>
        <v>360.42240370500002</v>
      </c>
      <c r="J2534" s="82">
        <v>110.5</v>
      </c>
      <c r="K2534" s="81">
        <f t="shared" si="191"/>
        <v>391.05830801992505</v>
      </c>
      <c r="L2534" s="82">
        <v>108.5</v>
      </c>
    </row>
    <row r="2535" spans="1:12" ht="43.5" customHeight="1">
      <c r="A2535" s="79" t="s">
        <v>579</v>
      </c>
      <c r="B2535" s="74" t="s">
        <v>1663</v>
      </c>
      <c r="C2535" s="80">
        <v>109</v>
      </c>
      <c r="D2535" s="80">
        <v>51.9</v>
      </c>
      <c r="E2535" s="81">
        <f t="shared" si="188"/>
        <v>137.01300000000001</v>
      </c>
      <c r="F2535" s="82">
        <v>125.7</v>
      </c>
      <c r="G2535" s="81">
        <f t="shared" si="189"/>
        <v>150.30326099999999</v>
      </c>
      <c r="H2535" s="82">
        <v>109.7</v>
      </c>
      <c r="I2535" s="81">
        <f t="shared" si="190"/>
        <v>164.88267731699997</v>
      </c>
      <c r="J2535" s="82">
        <v>109.7</v>
      </c>
      <c r="K2535" s="81">
        <f t="shared" si="191"/>
        <v>181.20606237138298</v>
      </c>
      <c r="L2535" s="82">
        <v>109.9</v>
      </c>
    </row>
    <row r="2536" spans="1:12" ht="43.5" customHeight="1">
      <c r="A2536" s="79" t="s">
        <v>1338</v>
      </c>
      <c r="B2536" s="74" t="s">
        <v>1663</v>
      </c>
      <c r="C2536" s="80">
        <v>278.39999999999998</v>
      </c>
      <c r="D2536" s="80">
        <v>430.3</v>
      </c>
      <c r="E2536" s="81">
        <f t="shared" si="188"/>
        <v>348.83519999999999</v>
      </c>
      <c r="F2536" s="82">
        <v>125.3</v>
      </c>
      <c r="G2536" s="81">
        <f t="shared" si="189"/>
        <v>379.8815328</v>
      </c>
      <c r="H2536" s="82">
        <v>108.9</v>
      </c>
      <c r="I2536" s="81">
        <f t="shared" si="190"/>
        <v>413.69098921920005</v>
      </c>
      <c r="J2536" s="82">
        <v>108.9</v>
      </c>
      <c r="K2536" s="81">
        <f t="shared" si="191"/>
        <v>453.81901517346245</v>
      </c>
      <c r="L2536" s="82">
        <v>109.7</v>
      </c>
    </row>
    <row r="2537" spans="1:12" ht="43.5" customHeight="1">
      <c r="A2537" s="73" t="s">
        <v>1818</v>
      </c>
      <c r="B2537" s="74" t="s">
        <v>1819</v>
      </c>
      <c r="C2537" s="75">
        <v>11003.399999999998</v>
      </c>
      <c r="D2537" s="75">
        <v>115.4</v>
      </c>
      <c r="E2537" s="76">
        <f>SUM(E2538:E2554)</f>
        <v>13696.741249999999</v>
      </c>
      <c r="F2537" s="78">
        <f>E2537/C2537*100</f>
        <v>124.47735472672086</v>
      </c>
      <c r="G2537" s="76">
        <f>SUM(G2538:G2554)</f>
        <v>14937.931625759998</v>
      </c>
      <c r="H2537" s="78">
        <f>G2537/E2537*100</f>
        <v>109.06193928252823</v>
      </c>
      <c r="I2537" s="76">
        <f>SUM(I2538:I2554)</f>
        <v>16391.606621238199</v>
      </c>
      <c r="J2537" s="78">
        <f>I2537/G2537*100</f>
        <v>109.73143425674397</v>
      </c>
      <c r="K2537" s="76">
        <f>SUM(K2538:K2554)</f>
        <v>17871.121831641067</v>
      </c>
      <c r="L2537" s="78">
        <f>K2537/I2537*100</f>
        <v>109.02605366630684</v>
      </c>
    </row>
    <row r="2538" spans="1:12" ht="18" customHeight="1">
      <c r="A2538" s="79" t="s">
        <v>858</v>
      </c>
      <c r="B2538" s="74" t="s">
        <v>1819</v>
      </c>
      <c r="C2538" s="80">
        <v>330.79</v>
      </c>
      <c r="D2538" s="80">
        <v>0</v>
      </c>
      <c r="E2538" s="81">
        <f t="shared" si="188"/>
        <v>414.47987000000001</v>
      </c>
      <c r="F2538" s="82">
        <v>125.3</v>
      </c>
      <c r="G2538" s="81">
        <f t="shared" si="189"/>
        <v>453.44097778000003</v>
      </c>
      <c r="H2538" s="82">
        <v>109.4</v>
      </c>
      <c r="I2538" s="81">
        <f t="shared" si="190"/>
        <v>496.06442969132002</v>
      </c>
      <c r="J2538" s="82">
        <v>109.4</v>
      </c>
      <c r="K2538" s="81">
        <f t="shared" si="191"/>
        <v>538.7259706447735</v>
      </c>
      <c r="L2538" s="82">
        <v>108.6</v>
      </c>
    </row>
    <row r="2539" spans="1:12" ht="30" customHeight="1">
      <c r="A2539" s="79" t="s">
        <v>938</v>
      </c>
      <c r="B2539" s="74" t="s">
        <v>1819</v>
      </c>
      <c r="C2539" s="80">
        <v>64.72</v>
      </c>
      <c r="D2539" s="80">
        <v>149.19999999999999</v>
      </c>
      <c r="E2539" s="81">
        <f t="shared" si="188"/>
        <v>80.900000000000006</v>
      </c>
      <c r="F2539" s="82">
        <v>125</v>
      </c>
      <c r="G2539" s="81">
        <f t="shared" si="189"/>
        <v>88.99</v>
      </c>
      <c r="H2539" s="82">
        <v>110</v>
      </c>
      <c r="I2539" s="81">
        <f t="shared" si="190"/>
        <v>97.888999999999996</v>
      </c>
      <c r="J2539" s="82">
        <v>110</v>
      </c>
      <c r="K2539" s="81">
        <f t="shared" si="191"/>
        <v>107.090566</v>
      </c>
      <c r="L2539" s="82">
        <v>109.4</v>
      </c>
    </row>
    <row r="2540" spans="1:12" ht="18" customHeight="1">
      <c r="A2540" s="79" t="s">
        <v>982</v>
      </c>
      <c r="B2540" s="74" t="s">
        <v>1819</v>
      </c>
      <c r="C2540" s="80">
        <v>5.48</v>
      </c>
      <c r="D2540" s="80">
        <v>0</v>
      </c>
      <c r="E2540" s="81">
        <f t="shared" si="188"/>
        <v>6.8280799999999999</v>
      </c>
      <c r="F2540" s="82">
        <v>124.6</v>
      </c>
      <c r="G2540" s="81">
        <f t="shared" si="189"/>
        <v>7.4152948799999994</v>
      </c>
      <c r="H2540" s="82">
        <v>108.6</v>
      </c>
      <c r="I2540" s="81">
        <f t="shared" si="190"/>
        <v>8.1939008423999997</v>
      </c>
      <c r="J2540" s="82">
        <v>110.5</v>
      </c>
      <c r="K2540" s="81">
        <f t="shared" si="191"/>
        <v>8.9231580173736003</v>
      </c>
      <c r="L2540" s="82">
        <v>108.9</v>
      </c>
    </row>
    <row r="2541" spans="1:12" ht="30" customHeight="1">
      <c r="A2541" s="79" t="s">
        <v>863</v>
      </c>
      <c r="B2541" s="74" t="s">
        <v>1819</v>
      </c>
      <c r="C2541" s="80">
        <v>66.8</v>
      </c>
      <c r="D2541" s="80">
        <v>48.3</v>
      </c>
      <c r="E2541" s="81">
        <f t="shared" ref="E2541:E2571" si="192">C2541*F2541/100</f>
        <v>82.49799999999999</v>
      </c>
      <c r="F2541" s="82">
        <v>123.5</v>
      </c>
      <c r="G2541" s="81">
        <f t="shared" ref="G2541:G2571" si="193">E2541*H2541/100</f>
        <v>90.252811999999992</v>
      </c>
      <c r="H2541" s="82">
        <v>109.4</v>
      </c>
      <c r="I2541" s="81">
        <f t="shared" ref="I2541:I2571" si="194">G2541*J2541/100</f>
        <v>99.278093199999986</v>
      </c>
      <c r="J2541" s="82">
        <v>110</v>
      </c>
      <c r="K2541" s="81">
        <f t="shared" ref="K2541:K2571" si="195">I2541*L2541/100</f>
        <v>107.81600921519997</v>
      </c>
      <c r="L2541" s="82">
        <v>108.6</v>
      </c>
    </row>
    <row r="2542" spans="1:12" ht="18" customHeight="1">
      <c r="A2542" s="79" t="s">
        <v>958</v>
      </c>
      <c r="B2542" s="74" t="s">
        <v>1819</v>
      </c>
      <c r="C2542" s="80">
        <v>1150</v>
      </c>
      <c r="D2542" s="80">
        <v>89.5</v>
      </c>
      <c r="E2542" s="81">
        <f t="shared" si="192"/>
        <v>1408.75</v>
      </c>
      <c r="F2542" s="82">
        <v>122.5</v>
      </c>
      <c r="G2542" s="81">
        <f t="shared" si="193"/>
        <v>1549.625</v>
      </c>
      <c r="H2542" s="82">
        <v>110</v>
      </c>
      <c r="I2542" s="81">
        <f t="shared" si="194"/>
        <v>1712.3356249999999</v>
      </c>
      <c r="J2542" s="82">
        <v>110.5</v>
      </c>
      <c r="K2542" s="81">
        <f t="shared" si="195"/>
        <v>1873.29517375</v>
      </c>
      <c r="L2542" s="82">
        <v>109.4</v>
      </c>
    </row>
    <row r="2543" spans="1:12" ht="18" customHeight="1">
      <c r="A2543" s="79" t="s">
        <v>916</v>
      </c>
      <c r="B2543" s="74" t="s">
        <v>1819</v>
      </c>
      <c r="C2543" s="80">
        <v>94</v>
      </c>
      <c r="D2543" s="80">
        <v>98.8</v>
      </c>
      <c r="E2543" s="81">
        <f t="shared" si="192"/>
        <v>118.53399999999999</v>
      </c>
      <c r="F2543" s="82">
        <v>126.1</v>
      </c>
      <c r="G2543" s="81">
        <f t="shared" si="193"/>
        <v>130.98006999999998</v>
      </c>
      <c r="H2543" s="82">
        <v>110.5</v>
      </c>
      <c r="I2543" s="81">
        <f t="shared" si="194"/>
        <v>143.68513678999997</v>
      </c>
      <c r="J2543" s="82">
        <v>109.7</v>
      </c>
      <c r="K2543" s="81">
        <f t="shared" si="195"/>
        <v>158.05365046899996</v>
      </c>
      <c r="L2543" s="82">
        <v>110</v>
      </c>
    </row>
    <row r="2544" spans="1:12" ht="18" customHeight="1">
      <c r="A2544" s="79" t="s">
        <v>951</v>
      </c>
      <c r="B2544" s="74" t="s">
        <v>1819</v>
      </c>
      <c r="C2544" s="80">
        <v>49.81</v>
      </c>
      <c r="D2544" s="80">
        <v>0</v>
      </c>
      <c r="E2544" s="81">
        <f t="shared" si="192"/>
        <v>62.262500000000003</v>
      </c>
      <c r="F2544" s="82">
        <v>125</v>
      </c>
      <c r="G2544" s="81">
        <f t="shared" si="193"/>
        <v>68.301962500000002</v>
      </c>
      <c r="H2544" s="82">
        <v>109.7</v>
      </c>
      <c r="I2544" s="81">
        <f t="shared" si="194"/>
        <v>74.380837162500001</v>
      </c>
      <c r="J2544" s="82">
        <v>108.9</v>
      </c>
      <c r="K2544" s="81">
        <f t="shared" si="195"/>
        <v>82.190825064562503</v>
      </c>
      <c r="L2544" s="82">
        <v>110.5</v>
      </c>
    </row>
    <row r="2545" spans="1:12" ht="43.5" customHeight="1">
      <c r="A2545" s="79" t="s">
        <v>1038</v>
      </c>
      <c r="B2545" s="74" t="s">
        <v>1819</v>
      </c>
      <c r="C2545" s="80">
        <v>87</v>
      </c>
      <c r="D2545" s="80">
        <v>143.80000000000001</v>
      </c>
      <c r="E2545" s="81">
        <f t="shared" si="192"/>
        <v>108.40199999999999</v>
      </c>
      <c r="F2545" s="82">
        <v>124.6</v>
      </c>
      <c r="G2545" s="81">
        <f t="shared" si="193"/>
        <v>118.04977799999999</v>
      </c>
      <c r="H2545" s="82">
        <v>108.9</v>
      </c>
      <c r="I2545" s="81">
        <f t="shared" si="194"/>
        <v>128.20205890799997</v>
      </c>
      <c r="J2545" s="82">
        <v>108.6</v>
      </c>
      <c r="K2545" s="81">
        <f t="shared" si="195"/>
        <v>140.63765862207597</v>
      </c>
      <c r="L2545" s="82">
        <v>109.7</v>
      </c>
    </row>
    <row r="2546" spans="1:12" ht="30" customHeight="1">
      <c r="A2546" s="79" t="s">
        <v>1312</v>
      </c>
      <c r="B2546" s="74" t="s">
        <v>1819</v>
      </c>
      <c r="C2546" s="80">
        <v>16.22</v>
      </c>
      <c r="D2546" s="80">
        <v>0</v>
      </c>
      <c r="E2546" s="81">
        <f t="shared" si="192"/>
        <v>20.031699999999997</v>
      </c>
      <c r="F2546" s="82">
        <v>123.5</v>
      </c>
      <c r="G2546" s="81">
        <f t="shared" si="193"/>
        <v>21.754426199999997</v>
      </c>
      <c r="H2546" s="82">
        <v>108.6</v>
      </c>
      <c r="I2546" s="81">
        <f t="shared" si="194"/>
        <v>23.7993422628</v>
      </c>
      <c r="J2546" s="82">
        <v>109.4</v>
      </c>
      <c r="K2546" s="81">
        <f t="shared" si="195"/>
        <v>25.9174837241892</v>
      </c>
      <c r="L2546" s="82">
        <v>108.9</v>
      </c>
    </row>
    <row r="2547" spans="1:12" ht="18" customHeight="1">
      <c r="A2547" s="79" t="s">
        <v>305</v>
      </c>
      <c r="B2547" s="74" t="s">
        <v>1819</v>
      </c>
      <c r="C2547" s="80">
        <v>3186.8</v>
      </c>
      <c r="D2547" s="80">
        <v>92.1</v>
      </c>
      <c r="E2547" s="81">
        <f t="shared" si="192"/>
        <v>3903.83</v>
      </c>
      <c r="F2547" s="82">
        <v>122.5</v>
      </c>
      <c r="G2547" s="81">
        <f t="shared" si="193"/>
        <v>4239.5593799999997</v>
      </c>
      <c r="H2547" s="82">
        <v>108.6</v>
      </c>
      <c r="I2547" s="81">
        <f t="shared" si="194"/>
        <v>4684.7131148999997</v>
      </c>
      <c r="J2547" s="82">
        <v>110.5</v>
      </c>
      <c r="K2547" s="81">
        <f t="shared" si="195"/>
        <v>5087.5984427813992</v>
      </c>
      <c r="L2547" s="82">
        <v>108.6</v>
      </c>
    </row>
    <row r="2548" spans="1:12" ht="30" customHeight="1">
      <c r="A2548" s="79" t="s">
        <v>923</v>
      </c>
      <c r="B2548" s="74" t="s">
        <v>1819</v>
      </c>
      <c r="C2548" s="80">
        <v>3000.4</v>
      </c>
      <c r="D2548" s="80">
        <v>193.7</v>
      </c>
      <c r="E2548" s="81">
        <f t="shared" si="192"/>
        <v>3783.5043999999998</v>
      </c>
      <c r="F2548" s="82">
        <v>126.1</v>
      </c>
      <c r="G2548" s="81">
        <f t="shared" si="193"/>
        <v>4139.1538135999999</v>
      </c>
      <c r="H2548" s="82">
        <v>109.4</v>
      </c>
      <c r="I2548" s="81">
        <f t="shared" si="194"/>
        <v>4540.6517335192002</v>
      </c>
      <c r="J2548" s="82">
        <v>109.7</v>
      </c>
      <c r="K2548" s="81">
        <f t="shared" si="195"/>
        <v>4967.4729964700055</v>
      </c>
      <c r="L2548" s="82">
        <v>109.4</v>
      </c>
    </row>
    <row r="2549" spans="1:12" ht="18" customHeight="1">
      <c r="A2549" s="79" t="s">
        <v>1455</v>
      </c>
      <c r="B2549" s="74" t="s">
        <v>1819</v>
      </c>
      <c r="C2549" s="80">
        <v>63.77</v>
      </c>
      <c r="D2549" s="80">
        <v>93.1</v>
      </c>
      <c r="E2549" s="81">
        <f t="shared" si="192"/>
        <v>79.393650000000008</v>
      </c>
      <c r="F2549" s="82">
        <v>124.5</v>
      </c>
      <c r="G2549" s="81">
        <f t="shared" si="193"/>
        <v>87.333015000000017</v>
      </c>
      <c r="H2549" s="82">
        <v>110</v>
      </c>
      <c r="I2549" s="81">
        <f t="shared" si="194"/>
        <v>96.066316500000013</v>
      </c>
      <c r="J2549" s="82">
        <v>110</v>
      </c>
      <c r="K2549" s="81">
        <f t="shared" si="195"/>
        <v>104.13588708600003</v>
      </c>
      <c r="L2549" s="82">
        <v>108.4</v>
      </c>
    </row>
    <row r="2550" spans="1:12" ht="29.25" customHeight="1">
      <c r="A2550" s="79" t="s">
        <v>849</v>
      </c>
      <c r="B2550" s="74" t="s">
        <v>1819</v>
      </c>
      <c r="C2550" s="80">
        <v>52.18</v>
      </c>
      <c r="D2550" s="80">
        <v>87.9</v>
      </c>
      <c r="E2550" s="81">
        <f t="shared" si="192"/>
        <v>64.337940000000003</v>
      </c>
      <c r="F2550" s="82">
        <v>123.3</v>
      </c>
      <c r="G2550" s="81">
        <f t="shared" si="193"/>
        <v>71.093423700000002</v>
      </c>
      <c r="H2550" s="82">
        <v>110.5</v>
      </c>
      <c r="I2550" s="81">
        <f t="shared" si="194"/>
        <v>78.558233188499997</v>
      </c>
      <c r="J2550" s="82">
        <v>110.5</v>
      </c>
      <c r="K2550" s="81">
        <f t="shared" si="195"/>
        <v>85.235683009522489</v>
      </c>
      <c r="L2550" s="82">
        <v>108.5</v>
      </c>
    </row>
    <row r="2551" spans="1:12" ht="30" customHeight="1">
      <c r="A2551" s="79" t="s">
        <v>836</v>
      </c>
      <c r="B2551" s="74" t="s">
        <v>1819</v>
      </c>
      <c r="C2551" s="80">
        <v>44.02</v>
      </c>
      <c r="D2551" s="80">
        <v>44.2</v>
      </c>
      <c r="E2551" s="81">
        <f t="shared" si="192"/>
        <v>55.33314</v>
      </c>
      <c r="F2551" s="82">
        <v>125.7</v>
      </c>
      <c r="G2551" s="81">
        <f t="shared" si="193"/>
        <v>60.700454580000006</v>
      </c>
      <c r="H2551" s="82">
        <v>109.7</v>
      </c>
      <c r="I2551" s="81">
        <f t="shared" si="194"/>
        <v>66.588398674260006</v>
      </c>
      <c r="J2551" s="82">
        <v>109.7</v>
      </c>
      <c r="K2551" s="81">
        <f t="shared" si="195"/>
        <v>73.180650143011746</v>
      </c>
      <c r="L2551" s="82">
        <v>109.9</v>
      </c>
    </row>
    <row r="2552" spans="1:12" ht="30" customHeight="1">
      <c r="A2552" s="79" t="s">
        <v>905</v>
      </c>
      <c r="B2552" s="74" t="s">
        <v>1819</v>
      </c>
      <c r="C2552" s="80">
        <v>144.62</v>
      </c>
      <c r="D2552" s="80">
        <v>179.7</v>
      </c>
      <c r="E2552" s="81">
        <f t="shared" si="192"/>
        <v>181.20885999999999</v>
      </c>
      <c r="F2552" s="82">
        <v>125.3</v>
      </c>
      <c r="G2552" s="81">
        <f t="shared" si="193"/>
        <v>197.33644853999999</v>
      </c>
      <c r="H2552" s="82">
        <v>108.9</v>
      </c>
      <c r="I2552" s="81">
        <f t="shared" si="194"/>
        <v>214.89939246006</v>
      </c>
      <c r="J2552" s="82">
        <v>108.9</v>
      </c>
      <c r="K2552" s="81">
        <f t="shared" si="195"/>
        <v>235.7446335286858</v>
      </c>
      <c r="L2552" s="82">
        <v>109.7</v>
      </c>
    </row>
    <row r="2553" spans="1:12" ht="18" customHeight="1">
      <c r="A2553" s="79" t="s">
        <v>937</v>
      </c>
      <c r="B2553" s="74" t="s">
        <v>1819</v>
      </c>
      <c r="C2553" s="80">
        <v>2504.81</v>
      </c>
      <c r="D2553" s="80">
        <v>116.7</v>
      </c>
      <c r="E2553" s="81">
        <f t="shared" si="192"/>
        <v>3148.5461700000001</v>
      </c>
      <c r="F2553" s="82">
        <v>125.7</v>
      </c>
      <c r="G2553" s="81">
        <f t="shared" si="193"/>
        <v>3419.3211406200003</v>
      </c>
      <c r="H2553" s="82">
        <v>108.6</v>
      </c>
      <c r="I2553" s="81">
        <f t="shared" si="194"/>
        <v>3713.3827587133205</v>
      </c>
      <c r="J2553" s="82">
        <v>108.6</v>
      </c>
      <c r="K2553" s="81">
        <f t="shared" si="195"/>
        <v>4043.8738242388063</v>
      </c>
      <c r="L2553" s="82">
        <v>108.9</v>
      </c>
    </row>
    <row r="2554" spans="1:12" ht="18" customHeight="1">
      <c r="A2554" s="79" t="s">
        <v>952</v>
      </c>
      <c r="B2554" s="74" t="s">
        <v>1819</v>
      </c>
      <c r="C2554" s="80">
        <v>141.97999999999999</v>
      </c>
      <c r="D2554" s="80">
        <v>31.6</v>
      </c>
      <c r="E2554" s="81">
        <f t="shared" si="192"/>
        <v>177.90093999999996</v>
      </c>
      <c r="F2554" s="82">
        <v>125.3</v>
      </c>
      <c r="G2554" s="81">
        <f t="shared" si="193"/>
        <v>194.62362835999997</v>
      </c>
      <c r="H2554" s="82">
        <v>109.4</v>
      </c>
      <c r="I2554" s="81">
        <f t="shared" si="194"/>
        <v>212.91824942583997</v>
      </c>
      <c r="J2554" s="82">
        <v>109.4</v>
      </c>
      <c r="K2554" s="81">
        <f t="shared" si="195"/>
        <v>231.22921887646217</v>
      </c>
      <c r="L2554" s="82">
        <v>108.6</v>
      </c>
    </row>
    <row r="2555" spans="1:12" ht="43.5" customHeight="1">
      <c r="A2555" s="73" t="s">
        <v>1820</v>
      </c>
      <c r="B2555" s="74" t="s">
        <v>1722</v>
      </c>
      <c r="C2555" s="75">
        <v>1371.01</v>
      </c>
      <c r="D2555" s="75">
        <v>68.7</v>
      </c>
      <c r="E2555" s="76">
        <f>SUM(E2556:E2560)</f>
        <v>1693.89733</v>
      </c>
      <c r="F2555" s="78">
        <f>E2555/C2555*100</f>
        <v>123.55105579098623</v>
      </c>
      <c r="G2555" s="76">
        <f>SUM(G2556:G2560)</f>
        <v>1852.9468935300001</v>
      </c>
      <c r="H2555" s="78">
        <f>G2555/E2555*100</f>
        <v>109.38956338811869</v>
      </c>
      <c r="I2555" s="76">
        <f>SUM(I2556:I2560)</f>
        <v>2038.81867865715</v>
      </c>
      <c r="J2555" s="78">
        <f>I2555/G2555*100</f>
        <v>110.03114475520938</v>
      </c>
      <c r="K2555" s="76">
        <f>SUM(K2556:K2560)</f>
        <v>2215.1401833164523</v>
      </c>
      <c r="L2555" s="78">
        <f>K2555/I2555*100</f>
        <v>108.64821901550535</v>
      </c>
    </row>
    <row r="2556" spans="1:12" ht="30" customHeight="1">
      <c r="A2556" s="79" t="s">
        <v>1008</v>
      </c>
      <c r="B2556" s="74" t="s">
        <v>1722</v>
      </c>
      <c r="C2556" s="80">
        <v>59.18</v>
      </c>
      <c r="D2556" s="80">
        <v>227.4</v>
      </c>
      <c r="E2556" s="81">
        <f t="shared" si="192"/>
        <v>73.738279999999989</v>
      </c>
      <c r="F2556" s="82">
        <v>124.6</v>
      </c>
      <c r="G2556" s="81">
        <f t="shared" si="193"/>
        <v>80.079772079999984</v>
      </c>
      <c r="H2556" s="82">
        <v>108.6</v>
      </c>
      <c r="I2556" s="81">
        <f t="shared" si="194"/>
        <v>88.488148148399972</v>
      </c>
      <c r="J2556" s="82">
        <v>110.5</v>
      </c>
      <c r="K2556" s="81">
        <f t="shared" si="195"/>
        <v>96.363593333607568</v>
      </c>
      <c r="L2556" s="82">
        <v>108.9</v>
      </c>
    </row>
    <row r="2557" spans="1:12" ht="30" customHeight="1">
      <c r="A2557" s="79" t="s">
        <v>969</v>
      </c>
      <c r="B2557" s="74" t="s">
        <v>1722</v>
      </c>
      <c r="C2557" s="80">
        <v>1260.03</v>
      </c>
      <c r="D2557" s="80">
        <v>180.4</v>
      </c>
      <c r="E2557" s="81">
        <f t="shared" si="192"/>
        <v>1556.1370499999998</v>
      </c>
      <c r="F2557" s="82">
        <v>123.5</v>
      </c>
      <c r="G2557" s="81">
        <f t="shared" si="193"/>
        <v>1702.4139327</v>
      </c>
      <c r="H2557" s="82">
        <v>109.4</v>
      </c>
      <c r="I2557" s="81">
        <f t="shared" si="194"/>
        <v>1872.6553259700001</v>
      </c>
      <c r="J2557" s="82">
        <v>110</v>
      </c>
      <c r="K2557" s="81">
        <f t="shared" si="195"/>
        <v>2033.70368400342</v>
      </c>
      <c r="L2557" s="82">
        <v>108.6</v>
      </c>
    </row>
    <row r="2558" spans="1:12" ht="18" customHeight="1">
      <c r="A2558" s="79" t="s">
        <v>945</v>
      </c>
      <c r="B2558" s="74" t="s">
        <v>1722</v>
      </c>
      <c r="C2558" s="80">
        <v>31.95</v>
      </c>
      <c r="D2558" s="80">
        <v>0</v>
      </c>
      <c r="E2558" s="81">
        <f t="shared" si="192"/>
        <v>39.138750000000002</v>
      </c>
      <c r="F2558" s="82">
        <v>122.5</v>
      </c>
      <c r="G2558" s="81">
        <f t="shared" si="193"/>
        <v>43.052624999999999</v>
      </c>
      <c r="H2558" s="82">
        <v>110</v>
      </c>
      <c r="I2558" s="81">
        <f t="shared" si="194"/>
        <v>47.573150624999997</v>
      </c>
      <c r="J2558" s="82">
        <v>110.5</v>
      </c>
      <c r="K2558" s="81">
        <f t="shared" si="195"/>
        <v>52.045026783749996</v>
      </c>
      <c r="L2558" s="82">
        <v>109.4</v>
      </c>
    </row>
    <row r="2559" spans="1:12" ht="18" customHeight="1">
      <c r="A2559" s="79" t="s">
        <v>954</v>
      </c>
      <c r="B2559" s="74" t="s">
        <v>1722</v>
      </c>
      <c r="C2559" s="80">
        <v>15.75</v>
      </c>
      <c r="D2559" s="80">
        <v>0</v>
      </c>
      <c r="E2559" s="81">
        <f t="shared" si="192"/>
        <v>19.860749999999999</v>
      </c>
      <c r="F2559" s="82">
        <v>126.1</v>
      </c>
      <c r="G2559" s="81">
        <f t="shared" si="193"/>
        <v>21.94612875</v>
      </c>
      <c r="H2559" s="82">
        <v>110.5</v>
      </c>
      <c r="I2559" s="81">
        <f t="shared" si="194"/>
        <v>24.074903238749997</v>
      </c>
      <c r="J2559" s="82">
        <v>109.7</v>
      </c>
      <c r="K2559" s="81">
        <f t="shared" si="195"/>
        <v>26.482393562624999</v>
      </c>
      <c r="L2559" s="82">
        <v>110</v>
      </c>
    </row>
    <row r="2560" spans="1:12" ht="30" customHeight="1">
      <c r="A2560" s="79" t="s">
        <v>974</v>
      </c>
      <c r="B2560" s="74" t="s">
        <v>1722</v>
      </c>
      <c r="C2560" s="80">
        <v>4.0999999999999996</v>
      </c>
      <c r="D2560" s="80">
        <v>9.1</v>
      </c>
      <c r="E2560" s="81">
        <f t="shared" si="192"/>
        <v>5.0224999999999991</v>
      </c>
      <c r="F2560" s="82">
        <v>122.5</v>
      </c>
      <c r="G2560" s="81">
        <f t="shared" si="193"/>
        <v>5.4544349999999984</v>
      </c>
      <c r="H2560" s="82">
        <v>108.6</v>
      </c>
      <c r="I2560" s="81">
        <f t="shared" si="194"/>
        <v>6.0271506749999979</v>
      </c>
      <c r="J2560" s="82">
        <v>110.5</v>
      </c>
      <c r="K2560" s="81">
        <f t="shared" si="195"/>
        <v>6.5454856330499975</v>
      </c>
      <c r="L2560" s="82">
        <v>108.6</v>
      </c>
    </row>
    <row r="2561" spans="1:12" ht="30" customHeight="1">
      <c r="A2561" s="73" t="s">
        <v>1821</v>
      </c>
      <c r="B2561" s="74" t="s">
        <v>1730</v>
      </c>
      <c r="C2561" s="75">
        <v>177294.8</v>
      </c>
      <c r="D2561" s="75">
        <v>153.69999999999999</v>
      </c>
      <c r="E2561" s="76">
        <v>220732.02599999998</v>
      </c>
      <c r="F2561" s="78">
        <v>124.5</v>
      </c>
      <c r="G2561" s="76">
        <v>242805.2286</v>
      </c>
      <c r="H2561" s="78">
        <v>110</v>
      </c>
      <c r="I2561" s="76">
        <v>267085.75146</v>
      </c>
      <c r="J2561" s="78">
        <v>110</v>
      </c>
      <c r="K2561" s="76">
        <v>289520.95458264003</v>
      </c>
      <c r="L2561" s="78">
        <v>108.4</v>
      </c>
    </row>
    <row r="2562" spans="1:12" ht="18" customHeight="1">
      <c r="A2562" s="79" t="s">
        <v>895</v>
      </c>
      <c r="B2562" s="74" t="s">
        <v>1730</v>
      </c>
      <c r="C2562" s="80">
        <v>177294.8</v>
      </c>
      <c r="D2562" s="80">
        <v>153.69999999999999</v>
      </c>
      <c r="E2562" s="81">
        <f t="shared" si="192"/>
        <v>220732.02599999998</v>
      </c>
      <c r="F2562" s="82">
        <v>124.5</v>
      </c>
      <c r="G2562" s="81">
        <f t="shared" si="193"/>
        <v>242805.2286</v>
      </c>
      <c r="H2562" s="82">
        <v>110</v>
      </c>
      <c r="I2562" s="81">
        <f t="shared" si="194"/>
        <v>267085.75146</v>
      </c>
      <c r="J2562" s="82">
        <v>110</v>
      </c>
      <c r="K2562" s="81">
        <f t="shared" si="195"/>
        <v>289520.95458264003</v>
      </c>
      <c r="L2562" s="82">
        <v>108.4</v>
      </c>
    </row>
    <row r="2563" spans="1:12" ht="43.5" customHeight="1">
      <c r="A2563" s="73" t="s">
        <v>1822</v>
      </c>
      <c r="B2563" s="74" t="s">
        <v>1730</v>
      </c>
      <c r="C2563" s="75">
        <v>125945.46</v>
      </c>
      <c r="D2563" s="75">
        <v>181.1</v>
      </c>
      <c r="E2563" s="76">
        <f>SUM(E2564:E2565)</f>
        <v>158311.97322000001</v>
      </c>
      <c r="F2563" s="78">
        <f>E2563/C2563*100</f>
        <v>125.69883282811465</v>
      </c>
      <c r="G2563" s="76">
        <f>SUM(G2564:G2565)</f>
        <v>173664.55080234003</v>
      </c>
      <c r="H2563" s="78">
        <f>G2563/E2563*100</f>
        <v>109.69767306292439</v>
      </c>
      <c r="I2563" s="76">
        <f>SUM(I2564:I2565)</f>
        <v>190506.00055018702</v>
      </c>
      <c r="J2563" s="78">
        <f>I2563/G2563*100</f>
        <v>109.69768998338378</v>
      </c>
      <c r="K2563" s="76">
        <f>SUM(K2564:K2565)</f>
        <v>209365.00242478101</v>
      </c>
      <c r="L2563" s="78">
        <f>K2563/I2563*100</f>
        <v>109.89942669528972</v>
      </c>
    </row>
    <row r="2564" spans="1:12" ht="30" customHeight="1">
      <c r="A2564" s="79" t="s">
        <v>895</v>
      </c>
      <c r="B2564" s="74" t="s">
        <v>1730</v>
      </c>
      <c r="C2564" s="80">
        <v>125577.96</v>
      </c>
      <c r="D2564" s="80">
        <v>181.2</v>
      </c>
      <c r="E2564" s="81">
        <f t="shared" si="192"/>
        <v>157851.49572000001</v>
      </c>
      <c r="F2564" s="82">
        <v>125.7</v>
      </c>
      <c r="G2564" s="81">
        <f t="shared" si="193"/>
        <v>173163.09080484003</v>
      </c>
      <c r="H2564" s="82">
        <v>109.7</v>
      </c>
      <c r="I2564" s="81">
        <f t="shared" si="194"/>
        <v>189959.91061290953</v>
      </c>
      <c r="J2564" s="82">
        <v>109.7</v>
      </c>
      <c r="K2564" s="81">
        <f t="shared" si="195"/>
        <v>208765.94176358759</v>
      </c>
      <c r="L2564" s="82">
        <v>109.9</v>
      </c>
    </row>
    <row r="2565" spans="1:12" ht="18" customHeight="1">
      <c r="A2565" s="79" t="s">
        <v>1005</v>
      </c>
      <c r="B2565" s="74" t="s">
        <v>1730</v>
      </c>
      <c r="C2565" s="80">
        <v>367.5</v>
      </c>
      <c r="D2565" s="80">
        <v>156.4</v>
      </c>
      <c r="E2565" s="81">
        <f t="shared" si="192"/>
        <v>460.47750000000002</v>
      </c>
      <c r="F2565" s="82">
        <v>125.3</v>
      </c>
      <c r="G2565" s="81">
        <f t="shared" si="193"/>
        <v>501.45999750000004</v>
      </c>
      <c r="H2565" s="82">
        <v>108.9</v>
      </c>
      <c r="I2565" s="81">
        <f t="shared" si="194"/>
        <v>546.0899372775001</v>
      </c>
      <c r="J2565" s="82">
        <v>108.9</v>
      </c>
      <c r="K2565" s="81">
        <f t="shared" si="195"/>
        <v>599.06066119341767</v>
      </c>
      <c r="L2565" s="82">
        <v>109.7</v>
      </c>
    </row>
    <row r="2566" spans="1:12" ht="30" customHeight="1">
      <c r="A2566" s="73" t="s">
        <v>1823</v>
      </c>
      <c r="B2566" s="74" t="s">
        <v>1695</v>
      </c>
      <c r="C2566" s="75">
        <v>17744.37</v>
      </c>
      <c r="D2566" s="75">
        <v>102.1</v>
      </c>
      <c r="E2566" s="76">
        <v>22233.695609999999</v>
      </c>
      <c r="F2566" s="78">
        <v>125.3</v>
      </c>
      <c r="G2566" s="76">
        <v>24323.662997340001</v>
      </c>
      <c r="H2566" s="78">
        <v>109.4</v>
      </c>
      <c r="I2566" s="76">
        <v>26610.087319089962</v>
      </c>
      <c r="J2566" s="78">
        <v>109.4</v>
      </c>
      <c r="K2566" s="76">
        <v>28898.554828531695</v>
      </c>
      <c r="L2566" s="78">
        <v>108.6</v>
      </c>
    </row>
    <row r="2567" spans="1:12" ht="30" customHeight="1">
      <c r="A2567" s="79" t="s">
        <v>1237</v>
      </c>
      <c r="B2567" s="74" t="s">
        <v>1695</v>
      </c>
      <c r="C2567" s="80">
        <v>17744.37</v>
      </c>
      <c r="D2567" s="80">
        <v>102.1</v>
      </c>
      <c r="E2567" s="81">
        <f t="shared" si="192"/>
        <v>22233.695609999999</v>
      </c>
      <c r="F2567" s="82">
        <v>125.3</v>
      </c>
      <c r="G2567" s="81">
        <f t="shared" si="193"/>
        <v>24323.662997340001</v>
      </c>
      <c r="H2567" s="82">
        <v>109.4</v>
      </c>
      <c r="I2567" s="81">
        <f t="shared" si="194"/>
        <v>26610.087319089962</v>
      </c>
      <c r="J2567" s="82">
        <v>109.4</v>
      </c>
      <c r="K2567" s="81">
        <f t="shared" si="195"/>
        <v>28898.554828531695</v>
      </c>
      <c r="L2567" s="82">
        <v>108.6</v>
      </c>
    </row>
    <row r="2568" spans="1:12" ht="29.25" customHeight="1">
      <c r="A2568" s="73" t="s">
        <v>1824</v>
      </c>
      <c r="B2568" s="74" t="s">
        <v>1666</v>
      </c>
      <c r="C2568" s="75">
        <v>6917.81</v>
      </c>
      <c r="D2568" s="75">
        <v>61</v>
      </c>
      <c r="E2568" s="76">
        <v>8619.5912600000011</v>
      </c>
      <c r="F2568" s="78">
        <v>124.6</v>
      </c>
      <c r="G2568" s="76">
        <v>9360.8761083600002</v>
      </c>
      <c r="H2568" s="78">
        <v>108.6</v>
      </c>
      <c r="I2568" s="76">
        <v>10343.768099737801</v>
      </c>
      <c r="J2568" s="78">
        <v>110.5</v>
      </c>
      <c r="K2568" s="76">
        <v>11264.363460614468</v>
      </c>
      <c r="L2568" s="78">
        <v>108.9</v>
      </c>
    </row>
    <row r="2569" spans="1:12" ht="18" customHeight="1">
      <c r="A2569" s="79" t="s">
        <v>1344</v>
      </c>
      <c r="B2569" s="74" t="s">
        <v>1666</v>
      </c>
      <c r="C2569" s="80">
        <v>6917.81</v>
      </c>
      <c r="D2569" s="80">
        <v>61</v>
      </c>
      <c r="E2569" s="81">
        <f t="shared" si="192"/>
        <v>8619.5912600000011</v>
      </c>
      <c r="F2569" s="82">
        <v>124.6</v>
      </c>
      <c r="G2569" s="81">
        <f t="shared" si="193"/>
        <v>9360.8761083600002</v>
      </c>
      <c r="H2569" s="82">
        <v>108.6</v>
      </c>
      <c r="I2569" s="81">
        <f t="shared" si="194"/>
        <v>10343.768099737801</v>
      </c>
      <c r="J2569" s="82">
        <v>110.5</v>
      </c>
      <c r="K2569" s="81">
        <f t="shared" si="195"/>
        <v>11264.363460614468</v>
      </c>
      <c r="L2569" s="82">
        <v>108.9</v>
      </c>
    </row>
    <row r="2570" spans="1:12" ht="18" customHeight="1">
      <c r="A2570" s="73" t="s">
        <v>1825</v>
      </c>
      <c r="B2570" s="74" t="s">
        <v>1532</v>
      </c>
      <c r="C2570" s="75">
        <v>797</v>
      </c>
      <c r="D2570" s="75">
        <v>184.9</v>
      </c>
      <c r="E2570" s="76">
        <v>976.32500000000005</v>
      </c>
      <c r="F2570" s="78">
        <v>122.5</v>
      </c>
      <c r="G2570" s="76">
        <v>1073.9575</v>
      </c>
      <c r="H2570" s="78">
        <v>110</v>
      </c>
      <c r="I2570" s="76">
        <v>1186.7230374999999</v>
      </c>
      <c r="J2570" s="78">
        <v>110.5</v>
      </c>
      <c r="K2570" s="76">
        <v>1298.2750030249999</v>
      </c>
      <c r="L2570" s="78">
        <v>109.4</v>
      </c>
    </row>
    <row r="2571" spans="1:12" ht="18" customHeight="1">
      <c r="A2571" s="79" t="s">
        <v>1382</v>
      </c>
      <c r="B2571" s="74" t="s">
        <v>1532</v>
      </c>
      <c r="C2571" s="80">
        <v>797</v>
      </c>
      <c r="D2571" s="80">
        <v>184.9</v>
      </c>
      <c r="E2571" s="81">
        <f t="shared" si="192"/>
        <v>976.32500000000005</v>
      </c>
      <c r="F2571" s="82">
        <v>122.5</v>
      </c>
      <c r="G2571" s="81">
        <f t="shared" si="193"/>
        <v>1073.9575</v>
      </c>
      <c r="H2571" s="82">
        <v>110</v>
      </c>
      <c r="I2571" s="81">
        <f t="shared" si="194"/>
        <v>1186.7230374999999</v>
      </c>
      <c r="J2571" s="82">
        <v>110.5</v>
      </c>
      <c r="K2571" s="81">
        <f t="shared" si="195"/>
        <v>1298.2750030249999</v>
      </c>
      <c r="L2571" s="82">
        <v>109.4</v>
      </c>
    </row>
    <row r="2572" spans="1:12" ht="44.25" customHeight="1">
      <c r="A2572" s="73" t="s">
        <v>1826</v>
      </c>
      <c r="B2572" s="74" t="s">
        <v>1790</v>
      </c>
      <c r="C2572" s="75">
        <v>54440.009999999995</v>
      </c>
      <c r="D2572" s="75">
        <v>89.3</v>
      </c>
      <c r="E2572" s="76">
        <f>SUM(E2573:E2576)</f>
        <v>67364.842960000009</v>
      </c>
      <c r="F2572" s="78">
        <f>E2572/C2572*100</f>
        <v>123.74142282486727</v>
      </c>
      <c r="G2572" s="76">
        <f>SUM(G2573:G2576)</f>
        <v>73461.170990939994</v>
      </c>
      <c r="H2572" s="78">
        <f>G2572/E2572*100</f>
        <v>109.04971757235428</v>
      </c>
      <c r="I2572" s="76">
        <f>SUM(I2573:I2576)</f>
        <v>80506.917007440847</v>
      </c>
      <c r="J2572" s="78">
        <f>I2572/G2572*100</f>
        <v>109.59111585271329</v>
      </c>
      <c r="K2572" s="76">
        <f>SUM(K2573:K2576)</f>
        <v>88110.970851532285</v>
      </c>
      <c r="L2572" s="78">
        <f>K2572/I2572*100</f>
        <v>109.44521803435676</v>
      </c>
    </row>
    <row r="2573" spans="1:12" ht="29.25" customHeight="1">
      <c r="A2573" s="79" t="s">
        <v>1290</v>
      </c>
      <c r="B2573" s="74" t="s">
        <v>1790</v>
      </c>
      <c r="C2573" s="80">
        <v>21996</v>
      </c>
      <c r="D2573" s="80">
        <v>103.7</v>
      </c>
      <c r="E2573" s="81">
        <f t="shared" ref="E2573:E2628" si="196">C2573*F2573/100</f>
        <v>27495</v>
      </c>
      <c r="F2573" s="82">
        <v>125</v>
      </c>
      <c r="G2573" s="81">
        <f t="shared" ref="G2573:G2628" si="197">E2573*H2573/100</f>
        <v>30162.014999999999</v>
      </c>
      <c r="H2573" s="82">
        <v>109.7</v>
      </c>
      <c r="I2573" s="81">
        <f t="shared" ref="I2573:I2628" si="198">G2573*J2573/100</f>
        <v>32846.434335000005</v>
      </c>
      <c r="J2573" s="82">
        <v>108.9</v>
      </c>
      <c r="K2573" s="81">
        <f t="shared" ref="K2573:K2628" si="199">I2573*L2573/100</f>
        <v>36295.309940175008</v>
      </c>
      <c r="L2573" s="82">
        <v>110.5</v>
      </c>
    </row>
    <row r="2574" spans="1:12" ht="30" customHeight="1">
      <c r="A2574" s="79" t="s">
        <v>1311</v>
      </c>
      <c r="B2574" s="74" t="s">
        <v>1790</v>
      </c>
      <c r="C2574" s="80">
        <v>135.51</v>
      </c>
      <c r="D2574" s="80">
        <v>0.9</v>
      </c>
      <c r="E2574" s="81">
        <f t="shared" si="196"/>
        <v>168.84545999999997</v>
      </c>
      <c r="F2574" s="82">
        <v>124.6</v>
      </c>
      <c r="G2574" s="81">
        <f t="shared" si="197"/>
        <v>183.87270593999997</v>
      </c>
      <c r="H2574" s="82">
        <v>108.9</v>
      </c>
      <c r="I2574" s="81">
        <f t="shared" si="198"/>
        <v>199.68575865083997</v>
      </c>
      <c r="J2574" s="82">
        <v>108.6</v>
      </c>
      <c r="K2574" s="81">
        <f t="shared" si="199"/>
        <v>219.05527723997145</v>
      </c>
      <c r="L2574" s="82">
        <v>109.7</v>
      </c>
    </row>
    <row r="2575" spans="1:12" ht="30" customHeight="1">
      <c r="A2575" s="79" t="s">
        <v>1257</v>
      </c>
      <c r="B2575" s="74" t="s">
        <v>1790</v>
      </c>
      <c r="C2575" s="80">
        <v>12308.5</v>
      </c>
      <c r="D2575" s="80">
        <v>49.3</v>
      </c>
      <c r="E2575" s="81">
        <f t="shared" si="196"/>
        <v>15200.997499999999</v>
      </c>
      <c r="F2575" s="82">
        <v>123.5</v>
      </c>
      <c r="G2575" s="81">
        <f t="shared" si="197"/>
        <v>16508.283284999998</v>
      </c>
      <c r="H2575" s="82">
        <v>108.6</v>
      </c>
      <c r="I2575" s="81">
        <f t="shared" si="198"/>
        <v>18060.061913789996</v>
      </c>
      <c r="J2575" s="82">
        <v>109.4</v>
      </c>
      <c r="K2575" s="81">
        <f t="shared" si="199"/>
        <v>19667.407424117308</v>
      </c>
      <c r="L2575" s="82">
        <v>108.9</v>
      </c>
    </row>
    <row r="2576" spans="1:12" ht="41.25" customHeight="1">
      <c r="A2576" s="79" t="s">
        <v>1055</v>
      </c>
      <c r="B2576" s="74" t="s">
        <v>1790</v>
      </c>
      <c r="C2576" s="80">
        <v>20000</v>
      </c>
      <c r="D2576" s="80">
        <v>0</v>
      </c>
      <c r="E2576" s="81">
        <f t="shared" si="196"/>
        <v>24500</v>
      </c>
      <c r="F2576" s="82">
        <v>122.5</v>
      </c>
      <c r="G2576" s="81">
        <f t="shared" si="197"/>
        <v>26607</v>
      </c>
      <c r="H2576" s="82">
        <v>108.6</v>
      </c>
      <c r="I2576" s="81">
        <f t="shared" si="198"/>
        <v>29400.735000000001</v>
      </c>
      <c r="J2576" s="82">
        <v>110.5</v>
      </c>
      <c r="K2576" s="81">
        <f t="shared" si="199"/>
        <v>31929.198209999999</v>
      </c>
      <c r="L2576" s="82">
        <v>108.6</v>
      </c>
    </row>
    <row r="2577" spans="1:12" ht="18" customHeight="1">
      <c r="A2577" s="73" t="s">
        <v>1827</v>
      </c>
      <c r="B2577" s="74" t="s">
        <v>1532</v>
      </c>
      <c r="C2577" s="75">
        <v>2257.09</v>
      </c>
      <c r="D2577" s="75">
        <v>110.2</v>
      </c>
      <c r="E2577" s="76">
        <v>2810.0770500000003</v>
      </c>
      <c r="F2577" s="78">
        <v>124.5</v>
      </c>
      <c r="G2577" s="76">
        <v>3091.0847550000008</v>
      </c>
      <c r="H2577" s="78">
        <v>110</v>
      </c>
      <c r="I2577" s="76">
        <v>3400.1932305000005</v>
      </c>
      <c r="J2577" s="78">
        <v>110</v>
      </c>
      <c r="K2577" s="76">
        <v>3685.8094618620007</v>
      </c>
      <c r="L2577" s="78">
        <v>108.4</v>
      </c>
    </row>
    <row r="2578" spans="1:12" ht="30" customHeight="1">
      <c r="A2578" s="79" t="s">
        <v>607</v>
      </c>
      <c r="B2578" s="74" t="s">
        <v>1532</v>
      </c>
      <c r="C2578" s="80">
        <v>2257.09</v>
      </c>
      <c r="D2578" s="80">
        <v>110.2</v>
      </c>
      <c r="E2578" s="81">
        <f t="shared" si="196"/>
        <v>2810.0770500000003</v>
      </c>
      <c r="F2578" s="82">
        <v>124.5</v>
      </c>
      <c r="G2578" s="81">
        <f t="shared" si="197"/>
        <v>3091.0847550000008</v>
      </c>
      <c r="H2578" s="82">
        <v>110</v>
      </c>
      <c r="I2578" s="81">
        <f t="shared" si="198"/>
        <v>3400.1932305000005</v>
      </c>
      <c r="J2578" s="82">
        <v>110</v>
      </c>
      <c r="K2578" s="81">
        <f t="shared" si="199"/>
        <v>3685.8094618620007</v>
      </c>
      <c r="L2578" s="82">
        <v>108.4</v>
      </c>
    </row>
    <row r="2579" spans="1:12" ht="18" customHeight="1">
      <c r="A2579" s="73" t="s">
        <v>1828</v>
      </c>
      <c r="B2579" s="84" t="s">
        <v>1532</v>
      </c>
      <c r="C2579" s="75">
        <v>5.3</v>
      </c>
      <c r="D2579" s="75">
        <v>8.5</v>
      </c>
      <c r="E2579" s="76">
        <v>6.6621000000000006</v>
      </c>
      <c r="F2579" s="78">
        <v>125.7</v>
      </c>
      <c r="G2579" s="76">
        <v>7.3083237000000008</v>
      </c>
      <c r="H2579" s="78">
        <v>109.7</v>
      </c>
      <c r="I2579" s="76">
        <v>8.0172310989000017</v>
      </c>
      <c r="J2579" s="78">
        <v>109.7</v>
      </c>
      <c r="K2579" s="76">
        <v>8.8109369776911031</v>
      </c>
      <c r="L2579" s="78">
        <v>109.9</v>
      </c>
    </row>
    <row r="2580" spans="1:12" ht="30" customHeight="1">
      <c r="A2580" s="79" t="s">
        <v>1083</v>
      </c>
      <c r="B2580" s="84" t="s">
        <v>1532</v>
      </c>
      <c r="C2580" s="80">
        <v>5.3</v>
      </c>
      <c r="D2580" s="80">
        <v>8.5</v>
      </c>
      <c r="E2580" s="81">
        <f t="shared" si="196"/>
        <v>6.6621000000000006</v>
      </c>
      <c r="F2580" s="82">
        <v>125.7</v>
      </c>
      <c r="G2580" s="81">
        <f t="shared" si="197"/>
        <v>7.3083237000000008</v>
      </c>
      <c r="H2580" s="82">
        <v>109.7</v>
      </c>
      <c r="I2580" s="81">
        <f t="shared" si="198"/>
        <v>8.0172310989000017</v>
      </c>
      <c r="J2580" s="82">
        <v>109.7</v>
      </c>
      <c r="K2580" s="81">
        <f t="shared" si="199"/>
        <v>8.8109369776911031</v>
      </c>
      <c r="L2580" s="82">
        <v>109.9</v>
      </c>
    </row>
    <row r="2581" spans="1:12" ht="18" customHeight="1">
      <c r="A2581" s="73" t="s">
        <v>1829</v>
      </c>
      <c r="B2581" s="84" t="s">
        <v>1532</v>
      </c>
      <c r="C2581" s="75">
        <v>471.95</v>
      </c>
      <c r="D2581" s="75">
        <v>264.8</v>
      </c>
      <c r="E2581" s="76">
        <v>593.24114999999995</v>
      </c>
      <c r="F2581" s="78">
        <v>125.7</v>
      </c>
      <c r="G2581" s="76">
        <v>644.25988889999996</v>
      </c>
      <c r="H2581" s="78">
        <v>108.6</v>
      </c>
      <c r="I2581" s="76">
        <v>699.66623934539996</v>
      </c>
      <c r="J2581" s="78">
        <v>108.6</v>
      </c>
      <c r="K2581" s="76">
        <v>761.93653464714066</v>
      </c>
      <c r="L2581" s="78">
        <v>108.9</v>
      </c>
    </row>
    <row r="2582" spans="1:12" ht="29.25" customHeight="1">
      <c r="A2582" s="79" t="s">
        <v>857</v>
      </c>
      <c r="B2582" s="84" t="s">
        <v>1532</v>
      </c>
      <c r="C2582" s="80">
        <v>471.95</v>
      </c>
      <c r="D2582" s="80">
        <v>264.8</v>
      </c>
      <c r="E2582" s="81">
        <f t="shared" si="196"/>
        <v>593.24114999999995</v>
      </c>
      <c r="F2582" s="82">
        <v>125.7</v>
      </c>
      <c r="G2582" s="81">
        <f t="shared" si="197"/>
        <v>644.25988889999996</v>
      </c>
      <c r="H2582" s="82">
        <v>108.6</v>
      </c>
      <c r="I2582" s="81">
        <f t="shared" si="198"/>
        <v>699.66623934539996</v>
      </c>
      <c r="J2582" s="82">
        <v>108.6</v>
      </c>
      <c r="K2582" s="81">
        <f t="shared" si="199"/>
        <v>761.93653464714066</v>
      </c>
      <c r="L2582" s="82">
        <v>108.9</v>
      </c>
    </row>
    <row r="2583" spans="1:12" ht="18" customHeight="1">
      <c r="A2583" s="73" t="s">
        <v>1830</v>
      </c>
      <c r="B2583" s="84" t="s">
        <v>1532</v>
      </c>
      <c r="C2583" s="75">
        <v>1900</v>
      </c>
      <c r="D2583" s="75">
        <v>100</v>
      </c>
      <c r="E2583" s="76">
        <v>2375</v>
      </c>
      <c r="F2583" s="78">
        <v>125</v>
      </c>
      <c r="G2583" s="76">
        <v>2612.5</v>
      </c>
      <c r="H2583" s="78">
        <v>110</v>
      </c>
      <c r="I2583" s="76">
        <v>2873.75</v>
      </c>
      <c r="J2583" s="78">
        <v>110</v>
      </c>
      <c r="K2583" s="76">
        <v>3143.8825000000002</v>
      </c>
      <c r="L2583" s="78">
        <v>109.4</v>
      </c>
    </row>
    <row r="2584" spans="1:12" ht="18" customHeight="1">
      <c r="A2584" s="79" t="s">
        <v>103</v>
      </c>
      <c r="B2584" s="84" t="s">
        <v>1532</v>
      </c>
      <c r="C2584" s="80">
        <v>1900</v>
      </c>
      <c r="D2584" s="80">
        <v>100</v>
      </c>
      <c r="E2584" s="81">
        <f t="shared" si="196"/>
        <v>2375</v>
      </c>
      <c r="F2584" s="82">
        <v>125</v>
      </c>
      <c r="G2584" s="81">
        <f t="shared" si="197"/>
        <v>2612.5</v>
      </c>
      <c r="H2584" s="82">
        <v>110</v>
      </c>
      <c r="I2584" s="81">
        <f t="shared" si="198"/>
        <v>2873.75</v>
      </c>
      <c r="J2584" s="82">
        <v>110</v>
      </c>
      <c r="K2584" s="81">
        <f t="shared" si="199"/>
        <v>3143.8825000000002</v>
      </c>
      <c r="L2584" s="82">
        <v>109.4</v>
      </c>
    </row>
    <row r="2585" spans="1:12" ht="30" customHeight="1">
      <c r="A2585" s="73" t="s">
        <v>1831</v>
      </c>
      <c r="B2585" s="74" t="s">
        <v>1832</v>
      </c>
      <c r="C2585" s="75">
        <v>264.3</v>
      </c>
      <c r="D2585" s="75">
        <v>208.1</v>
      </c>
      <c r="E2585" s="76">
        <f>SUM(E2586:E2587)</f>
        <v>325.5265</v>
      </c>
      <c r="F2585" s="78">
        <f>E2585/C2585*100</f>
        <v>123.16553159288685</v>
      </c>
      <c r="G2585" s="76">
        <f>SUM(G2586:G2587)</f>
        <v>356.77573100000006</v>
      </c>
      <c r="H2585" s="78">
        <f>G2585/E2585*100</f>
        <v>109.59959665342147</v>
      </c>
      <c r="I2585" s="76">
        <f>SUM(I2586:I2587)</f>
        <v>393.04889910000009</v>
      </c>
      <c r="J2585" s="78">
        <f>I2585/G2585*100</f>
        <v>110.16693820466168</v>
      </c>
      <c r="K2585" s="76">
        <f>SUM(K2586:K2587)</f>
        <v>427.90411638260002</v>
      </c>
      <c r="L2585" s="78">
        <f>K2585/I2585*100</f>
        <v>108.86790863997102</v>
      </c>
    </row>
    <row r="2586" spans="1:12" ht="30" customHeight="1">
      <c r="A2586" s="79" t="s">
        <v>1180</v>
      </c>
      <c r="B2586" s="74" t="s">
        <v>1832</v>
      </c>
      <c r="C2586" s="80">
        <v>175.9</v>
      </c>
      <c r="D2586" s="80">
        <v>244.3</v>
      </c>
      <c r="E2586" s="81">
        <f t="shared" si="196"/>
        <v>217.23650000000001</v>
      </c>
      <c r="F2586" s="82">
        <v>123.5</v>
      </c>
      <c r="G2586" s="81">
        <f t="shared" si="197"/>
        <v>237.65673100000004</v>
      </c>
      <c r="H2586" s="82">
        <v>109.4</v>
      </c>
      <c r="I2586" s="81">
        <f t="shared" si="198"/>
        <v>261.42240410000005</v>
      </c>
      <c r="J2586" s="82">
        <v>110</v>
      </c>
      <c r="K2586" s="81">
        <f t="shared" si="199"/>
        <v>283.90473085260004</v>
      </c>
      <c r="L2586" s="82">
        <v>108.6</v>
      </c>
    </row>
    <row r="2587" spans="1:12" ht="30" customHeight="1">
      <c r="A2587" s="79" t="s">
        <v>1101</v>
      </c>
      <c r="B2587" s="74" t="s">
        <v>1832</v>
      </c>
      <c r="C2587" s="80">
        <v>88.4</v>
      </c>
      <c r="D2587" s="80">
        <v>160.69999999999999</v>
      </c>
      <c r="E2587" s="81">
        <f t="shared" si="196"/>
        <v>108.29</v>
      </c>
      <c r="F2587" s="82">
        <v>122.5</v>
      </c>
      <c r="G2587" s="81">
        <f t="shared" si="197"/>
        <v>119.11900000000001</v>
      </c>
      <c r="H2587" s="82">
        <v>110</v>
      </c>
      <c r="I2587" s="81">
        <f t="shared" si="198"/>
        <v>131.62649500000001</v>
      </c>
      <c r="J2587" s="82">
        <v>110.5</v>
      </c>
      <c r="K2587" s="81">
        <f t="shared" si="199"/>
        <v>143.99938553000001</v>
      </c>
      <c r="L2587" s="82">
        <v>109.4</v>
      </c>
    </row>
    <row r="2588" spans="1:12" ht="18" customHeight="1">
      <c r="A2588" s="73" t="s">
        <v>1833</v>
      </c>
      <c r="B2588" s="74" t="s">
        <v>1716</v>
      </c>
      <c r="C2588" s="75">
        <v>5175.8999999999996</v>
      </c>
      <c r="D2588" s="75">
        <v>0</v>
      </c>
      <c r="E2588" s="76">
        <v>6469.875</v>
      </c>
      <c r="F2588" s="78">
        <v>125</v>
      </c>
      <c r="G2588" s="76">
        <v>7097.4528749999999</v>
      </c>
      <c r="H2588" s="78">
        <v>109.7</v>
      </c>
      <c r="I2588" s="76">
        <v>7729.1261808749996</v>
      </c>
      <c r="J2588" s="78">
        <v>108.9</v>
      </c>
      <c r="K2588" s="76">
        <v>8540.6844298668748</v>
      </c>
      <c r="L2588" s="78">
        <v>110.5</v>
      </c>
    </row>
    <row r="2589" spans="1:12" ht="30" customHeight="1">
      <c r="A2589" s="79" t="s">
        <v>1365</v>
      </c>
      <c r="B2589" s="74" t="s">
        <v>1716</v>
      </c>
      <c r="C2589" s="80">
        <v>5175.8999999999996</v>
      </c>
      <c r="D2589" s="80">
        <v>0</v>
      </c>
      <c r="E2589" s="81">
        <f t="shared" si="196"/>
        <v>6469.875</v>
      </c>
      <c r="F2589" s="82">
        <v>125</v>
      </c>
      <c r="G2589" s="81">
        <f t="shared" si="197"/>
        <v>7097.4528749999999</v>
      </c>
      <c r="H2589" s="82">
        <v>109.7</v>
      </c>
      <c r="I2589" s="81">
        <f t="shared" si="198"/>
        <v>7729.1261808749996</v>
      </c>
      <c r="J2589" s="82">
        <v>108.9</v>
      </c>
      <c r="K2589" s="81">
        <f t="shared" si="199"/>
        <v>8540.6844298668748</v>
      </c>
      <c r="L2589" s="82">
        <v>110.5</v>
      </c>
    </row>
    <row r="2590" spans="1:12" ht="18" customHeight="1">
      <c r="A2590" s="73" t="s">
        <v>1834</v>
      </c>
      <c r="B2590" s="74" t="s">
        <v>1542</v>
      </c>
      <c r="C2590" s="75">
        <v>390</v>
      </c>
      <c r="D2590" s="75">
        <v>764.7</v>
      </c>
      <c r="E2590" s="76">
        <v>481.65</v>
      </c>
      <c r="F2590" s="78">
        <v>123.5</v>
      </c>
      <c r="G2590" s="76">
        <v>523.07189999999991</v>
      </c>
      <c r="H2590" s="78">
        <v>108.6</v>
      </c>
      <c r="I2590" s="76">
        <v>572.24065859999996</v>
      </c>
      <c r="J2590" s="78">
        <v>109.4</v>
      </c>
      <c r="K2590" s="76">
        <v>623.17007721540006</v>
      </c>
      <c r="L2590" s="78">
        <v>108.9</v>
      </c>
    </row>
    <row r="2591" spans="1:12" ht="29.25" customHeight="1">
      <c r="A2591" s="79" t="s">
        <v>1228</v>
      </c>
      <c r="B2591" s="74" t="s">
        <v>1542</v>
      </c>
      <c r="C2591" s="80">
        <v>390</v>
      </c>
      <c r="D2591" s="80">
        <v>764.7</v>
      </c>
      <c r="E2591" s="81">
        <f t="shared" si="196"/>
        <v>481.65</v>
      </c>
      <c r="F2591" s="82">
        <v>123.5</v>
      </c>
      <c r="G2591" s="81">
        <f t="shared" si="197"/>
        <v>523.07189999999991</v>
      </c>
      <c r="H2591" s="82">
        <v>108.6</v>
      </c>
      <c r="I2591" s="81">
        <f t="shared" si="198"/>
        <v>572.24065859999996</v>
      </c>
      <c r="J2591" s="82">
        <v>109.4</v>
      </c>
      <c r="K2591" s="81">
        <f t="shared" si="199"/>
        <v>623.17007721540006</v>
      </c>
      <c r="L2591" s="82">
        <v>108.9</v>
      </c>
    </row>
    <row r="2592" spans="1:12" ht="30" customHeight="1">
      <c r="A2592" s="73" t="s">
        <v>1835</v>
      </c>
      <c r="B2592" s="74" t="s">
        <v>1836</v>
      </c>
      <c r="C2592" s="75">
        <v>68982.880000000005</v>
      </c>
      <c r="D2592" s="75">
        <v>140.9</v>
      </c>
      <c r="E2592" s="76">
        <f>SUM(E2593:E2602)</f>
        <v>86260.286280000015</v>
      </c>
      <c r="F2592" s="78">
        <f>E2592/C2592*100</f>
        <v>125.04593354177153</v>
      </c>
      <c r="G2592" s="76">
        <f>SUM(G2593:G2602)</f>
        <v>94411.065851320003</v>
      </c>
      <c r="H2592" s="78">
        <f>G2592/E2592*100</f>
        <v>109.44905230764321</v>
      </c>
      <c r="I2592" s="76">
        <f>SUM(I2593:I2602)</f>
        <v>103518.94417676804</v>
      </c>
      <c r="J2592" s="78">
        <f>I2592/G2592*100</f>
        <v>109.64704533660414</v>
      </c>
      <c r="K2592" s="76">
        <f>SUM(K2593:K2602)</f>
        <v>112882.64978901132</v>
      </c>
      <c r="L2592" s="78">
        <f>K2592/I2592*100</f>
        <v>109.04540293248539</v>
      </c>
    </row>
    <row r="2593" spans="1:12" ht="18" customHeight="1">
      <c r="A2593" s="79" t="s">
        <v>1277</v>
      </c>
      <c r="B2593" s="74" t="s">
        <v>1836</v>
      </c>
      <c r="C2593" s="80">
        <v>4962.4799999999996</v>
      </c>
      <c r="D2593" s="80">
        <v>792.1</v>
      </c>
      <c r="E2593" s="81">
        <f t="shared" si="196"/>
        <v>6257.6872799999992</v>
      </c>
      <c r="F2593" s="82">
        <v>126.1</v>
      </c>
      <c r="G2593" s="81">
        <f t="shared" si="197"/>
        <v>6845.909884319999</v>
      </c>
      <c r="H2593" s="82">
        <v>109.4</v>
      </c>
      <c r="I2593" s="81">
        <f t="shared" si="198"/>
        <v>7509.9631430990385</v>
      </c>
      <c r="J2593" s="82">
        <v>109.7</v>
      </c>
      <c r="K2593" s="81">
        <f t="shared" si="199"/>
        <v>8215.8996785503477</v>
      </c>
      <c r="L2593" s="82">
        <v>109.4</v>
      </c>
    </row>
    <row r="2594" spans="1:12" ht="18" customHeight="1">
      <c r="A2594" s="79" t="s">
        <v>1217</v>
      </c>
      <c r="B2594" s="74" t="s">
        <v>1836</v>
      </c>
      <c r="C2594" s="80">
        <v>24069</v>
      </c>
      <c r="D2594" s="80">
        <v>89.3</v>
      </c>
      <c r="E2594" s="81">
        <f t="shared" si="196"/>
        <v>29965.904999999999</v>
      </c>
      <c r="F2594" s="82">
        <v>124.5</v>
      </c>
      <c r="G2594" s="81">
        <f t="shared" si="197"/>
        <v>32962.495499999997</v>
      </c>
      <c r="H2594" s="82">
        <v>110</v>
      </c>
      <c r="I2594" s="81">
        <f t="shared" si="198"/>
        <v>36258.745049999998</v>
      </c>
      <c r="J2594" s="82">
        <v>110</v>
      </c>
      <c r="K2594" s="81">
        <f t="shared" si="199"/>
        <v>39304.479634199997</v>
      </c>
      <c r="L2594" s="82">
        <v>108.4</v>
      </c>
    </row>
    <row r="2595" spans="1:12" ht="30" customHeight="1">
      <c r="A2595" s="79" t="s">
        <v>149</v>
      </c>
      <c r="B2595" s="74" t="s">
        <v>1836</v>
      </c>
      <c r="C2595" s="80">
        <v>0</v>
      </c>
      <c r="D2595" s="80">
        <v>0</v>
      </c>
      <c r="E2595" s="81">
        <f t="shared" si="196"/>
        <v>0</v>
      </c>
      <c r="F2595" s="82">
        <v>123.3</v>
      </c>
      <c r="G2595" s="81">
        <f t="shared" si="197"/>
        <v>0</v>
      </c>
      <c r="H2595" s="82">
        <v>110.5</v>
      </c>
      <c r="I2595" s="81">
        <f t="shared" si="198"/>
        <v>0</v>
      </c>
      <c r="J2595" s="82">
        <v>110.5</v>
      </c>
      <c r="K2595" s="81">
        <f t="shared" si="199"/>
        <v>0</v>
      </c>
      <c r="L2595" s="82">
        <v>108.5</v>
      </c>
    </row>
    <row r="2596" spans="1:12" ht="18" customHeight="1">
      <c r="A2596" s="79" t="s">
        <v>1156</v>
      </c>
      <c r="B2596" s="74" t="s">
        <v>1836</v>
      </c>
      <c r="C2596" s="80">
        <v>7150</v>
      </c>
      <c r="D2596" s="80">
        <v>103.2</v>
      </c>
      <c r="E2596" s="81">
        <f t="shared" si="196"/>
        <v>8987.5499999999993</v>
      </c>
      <c r="F2596" s="82">
        <v>125.7</v>
      </c>
      <c r="G2596" s="81">
        <f t="shared" si="197"/>
        <v>9859.342349999999</v>
      </c>
      <c r="H2596" s="82">
        <v>109.7</v>
      </c>
      <c r="I2596" s="81">
        <f t="shared" si="198"/>
        <v>10815.69855795</v>
      </c>
      <c r="J2596" s="82">
        <v>109.7</v>
      </c>
      <c r="K2596" s="81">
        <f t="shared" si="199"/>
        <v>11886.45271518705</v>
      </c>
      <c r="L2596" s="82">
        <v>109.9</v>
      </c>
    </row>
    <row r="2597" spans="1:12" ht="18" customHeight="1">
      <c r="A2597" s="79" t="s">
        <v>1242</v>
      </c>
      <c r="B2597" s="74" t="s">
        <v>1836</v>
      </c>
      <c r="C2597" s="80">
        <v>17455</v>
      </c>
      <c r="D2597" s="80">
        <v>315.60000000000002</v>
      </c>
      <c r="E2597" s="81">
        <f t="shared" si="196"/>
        <v>21871.115000000002</v>
      </c>
      <c r="F2597" s="82">
        <v>125.3</v>
      </c>
      <c r="G2597" s="81">
        <f t="shared" si="197"/>
        <v>23817.644235000003</v>
      </c>
      <c r="H2597" s="82">
        <v>108.9</v>
      </c>
      <c r="I2597" s="81">
        <f t="shared" si="198"/>
        <v>25937.414571915004</v>
      </c>
      <c r="J2597" s="82">
        <v>108.9</v>
      </c>
      <c r="K2597" s="81">
        <f t="shared" si="199"/>
        <v>28453.34378539076</v>
      </c>
      <c r="L2597" s="82">
        <v>109.7</v>
      </c>
    </row>
    <row r="2598" spans="1:12" ht="18" customHeight="1">
      <c r="A2598" s="79" t="s">
        <v>1059</v>
      </c>
      <c r="B2598" s="74" t="s">
        <v>1836</v>
      </c>
      <c r="C2598" s="80">
        <v>314</v>
      </c>
      <c r="D2598" s="80">
        <v>152.4</v>
      </c>
      <c r="E2598" s="81">
        <f t="shared" si="196"/>
        <v>394.69800000000004</v>
      </c>
      <c r="F2598" s="82">
        <v>125.7</v>
      </c>
      <c r="G2598" s="81">
        <f t="shared" si="197"/>
        <v>428.64202799999998</v>
      </c>
      <c r="H2598" s="82">
        <v>108.6</v>
      </c>
      <c r="I2598" s="81">
        <f t="shared" si="198"/>
        <v>465.50524240799996</v>
      </c>
      <c r="J2598" s="82">
        <v>108.6</v>
      </c>
      <c r="K2598" s="81">
        <f t="shared" si="199"/>
        <v>506.93520898231196</v>
      </c>
      <c r="L2598" s="82">
        <v>108.9</v>
      </c>
    </row>
    <row r="2599" spans="1:12" ht="30" customHeight="1">
      <c r="A2599" s="79" t="s">
        <v>1171</v>
      </c>
      <c r="B2599" s="74" t="s">
        <v>1836</v>
      </c>
      <c r="C2599" s="80">
        <v>7037</v>
      </c>
      <c r="D2599" s="80">
        <v>206.5</v>
      </c>
      <c r="E2599" s="81">
        <f t="shared" si="196"/>
        <v>8817.360999999999</v>
      </c>
      <c r="F2599" s="82">
        <v>125.3</v>
      </c>
      <c r="G2599" s="81">
        <f t="shared" si="197"/>
        <v>9646.1929339999988</v>
      </c>
      <c r="H2599" s="82">
        <v>109.4</v>
      </c>
      <c r="I2599" s="81">
        <f t="shared" si="198"/>
        <v>10552.935069795998</v>
      </c>
      <c r="J2599" s="82">
        <v>109.4</v>
      </c>
      <c r="K2599" s="81">
        <f t="shared" si="199"/>
        <v>11460.487485798452</v>
      </c>
      <c r="L2599" s="82">
        <v>108.6</v>
      </c>
    </row>
    <row r="2600" spans="1:12" ht="30" customHeight="1">
      <c r="A2600" s="79" t="s">
        <v>1067</v>
      </c>
      <c r="B2600" s="74" t="s">
        <v>1836</v>
      </c>
      <c r="C2600" s="80">
        <v>1475.4</v>
      </c>
      <c r="D2600" s="80">
        <v>232.6</v>
      </c>
      <c r="E2600" s="81">
        <f t="shared" si="196"/>
        <v>1844.25</v>
      </c>
      <c r="F2600" s="82">
        <v>125</v>
      </c>
      <c r="G2600" s="81">
        <f t="shared" si="197"/>
        <v>2028.675</v>
      </c>
      <c r="H2600" s="82">
        <v>110</v>
      </c>
      <c r="I2600" s="81">
        <f t="shared" si="198"/>
        <v>2231.5425</v>
      </c>
      <c r="J2600" s="82">
        <v>110</v>
      </c>
      <c r="K2600" s="81">
        <f t="shared" si="199"/>
        <v>2441.307495</v>
      </c>
      <c r="L2600" s="82">
        <v>109.4</v>
      </c>
    </row>
    <row r="2601" spans="1:12" ht="29.25" customHeight="1">
      <c r="A2601" s="79" t="s">
        <v>1129</v>
      </c>
      <c r="B2601" s="74" t="s">
        <v>1836</v>
      </c>
      <c r="C2601" s="80">
        <v>6320</v>
      </c>
      <c r="D2601" s="80">
        <v>157.9</v>
      </c>
      <c r="E2601" s="81">
        <f t="shared" si="196"/>
        <v>7874.72</v>
      </c>
      <c r="F2601" s="82">
        <v>124.6</v>
      </c>
      <c r="G2601" s="81">
        <f t="shared" si="197"/>
        <v>8551.9459200000001</v>
      </c>
      <c r="H2601" s="82">
        <v>108.6</v>
      </c>
      <c r="I2601" s="81">
        <f t="shared" si="198"/>
        <v>9449.9002416000003</v>
      </c>
      <c r="J2601" s="82">
        <v>110.5</v>
      </c>
      <c r="K2601" s="81">
        <f t="shared" si="199"/>
        <v>10290.941363102402</v>
      </c>
      <c r="L2601" s="82">
        <v>108.9</v>
      </c>
    </row>
    <row r="2602" spans="1:12" ht="30" customHeight="1">
      <c r="A2602" s="79" t="s">
        <v>1274</v>
      </c>
      <c r="B2602" s="74" t="s">
        <v>1836</v>
      </c>
      <c r="C2602" s="80">
        <v>200</v>
      </c>
      <c r="D2602" s="80">
        <v>80</v>
      </c>
      <c r="E2602" s="81">
        <f t="shared" si="196"/>
        <v>247</v>
      </c>
      <c r="F2602" s="82">
        <v>123.5</v>
      </c>
      <c r="G2602" s="81">
        <f t="shared" si="197"/>
        <v>270.21800000000002</v>
      </c>
      <c r="H2602" s="82">
        <v>109.4</v>
      </c>
      <c r="I2602" s="81">
        <f t="shared" si="198"/>
        <v>297.23980000000006</v>
      </c>
      <c r="J2602" s="82">
        <v>110</v>
      </c>
      <c r="K2602" s="81">
        <f t="shared" si="199"/>
        <v>322.80242280000004</v>
      </c>
      <c r="L2602" s="82">
        <v>108.6</v>
      </c>
    </row>
    <row r="2603" spans="1:12" ht="18" customHeight="1">
      <c r="A2603" s="73" t="s">
        <v>1837</v>
      </c>
      <c r="B2603" s="74" t="s">
        <v>1788</v>
      </c>
      <c r="C2603" s="75">
        <v>22670</v>
      </c>
      <c r="D2603" s="75">
        <v>204.4</v>
      </c>
      <c r="E2603" s="76">
        <f>SUM(E2604:E2606)</f>
        <v>28251.07</v>
      </c>
      <c r="F2603" s="78">
        <f>E2603/C2603*100</f>
        <v>124.61874724305248</v>
      </c>
      <c r="G2603" s="76">
        <f>SUM(G2604:G2606)</f>
        <v>30772.055710000001</v>
      </c>
      <c r="H2603" s="78">
        <f>G2603/E2603*100</f>
        <v>108.92350523360707</v>
      </c>
      <c r="I2603" s="76">
        <f>SUM(I2604:I2606)</f>
        <v>33422.80056571</v>
      </c>
      <c r="J2603" s="78">
        <f>I2603/G2603*100</f>
        <v>108.61412991283707</v>
      </c>
      <c r="K2603" s="76">
        <f>SUM(K2604:K2606)</f>
        <v>36668.256196630522</v>
      </c>
      <c r="L2603" s="78">
        <f>K2603/I2603*100</f>
        <v>109.71030427130091</v>
      </c>
    </row>
    <row r="2604" spans="1:12" ht="18" customHeight="1">
      <c r="A2604" s="79" t="s">
        <v>1073</v>
      </c>
      <c r="B2604" s="74" t="s">
        <v>1788</v>
      </c>
      <c r="C2604" s="80">
        <v>230</v>
      </c>
      <c r="D2604" s="80">
        <v>0</v>
      </c>
      <c r="E2604" s="81">
        <f t="shared" si="196"/>
        <v>290.02999999999997</v>
      </c>
      <c r="F2604" s="82">
        <v>126.1</v>
      </c>
      <c r="G2604" s="81">
        <f t="shared" si="197"/>
        <v>320.48314999999997</v>
      </c>
      <c r="H2604" s="82">
        <v>110.5</v>
      </c>
      <c r="I2604" s="81">
        <f t="shared" si="198"/>
        <v>351.57001554999994</v>
      </c>
      <c r="J2604" s="82">
        <v>109.7</v>
      </c>
      <c r="K2604" s="81">
        <f t="shared" si="199"/>
        <v>386.7270171049999</v>
      </c>
      <c r="L2604" s="82">
        <v>110</v>
      </c>
    </row>
    <row r="2605" spans="1:12" ht="30" customHeight="1">
      <c r="A2605" s="79" t="s">
        <v>1297</v>
      </c>
      <c r="B2605" s="74" t="s">
        <v>1788</v>
      </c>
      <c r="C2605" s="80">
        <v>200</v>
      </c>
      <c r="D2605" s="80">
        <v>24.4</v>
      </c>
      <c r="E2605" s="81">
        <f t="shared" si="196"/>
        <v>250</v>
      </c>
      <c r="F2605" s="82">
        <v>125</v>
      </c>
      <c r="G2605" s="81">
        <f t="shared" si="197"/>
        <v>274.25</v>
      </c>
      <c r="H2605" s="82">
        <v>109.7</v>
      </c>
      <c r="I2605" s="81">
        <f t="shared" si="198"/>
        <v>298.65825000000001</v>
      </c>
      <c r="J2605" s="82">
        <v>108.9</v>
      </c>
      <c r="K2605" s="81">
        <f t="shared" si="199"/>
        <v>330.01736624999995</v>
      </c>
      <c r="L2605" s="82">
        <v>110.5</v>
      </c>
    </row>
    <row r="2606" spans="1:12" ht="18" customHeight="1">
      <c r="A2606" s="79" t="s">
        <v>1217</v>
      </c>
      <c r="B2606" s="74" t="s">
        <v>1788</v>
      </c>
      <c r="C2606" s="80">
        <v>22240</v>
      </c>
      <c r="D2606" s="80">
        <v>216.6</v>
      </c>
      <c r="E2606" s="81">
        <f t="shared" si="196"/>
        <v>27711.040000000001</v>
      </c>
      <c r="F2606" s="82">
        <v>124.6</v>
      </c>
      <c r="G2606" s="81">
        <f t="shared" si="197"/>
        <v>30177.322560000001</v>
      </c>
      <c r="H2606" s="82">
        <v>108.9</v>
      </c>
      <c r="I2606" s="81">
        <f t="shared" si="198"/>
        <v>32772.572300159998</v>
      </c>
      <c r="J2606" s="82">
        <v>108.6</v>
      </c>
      <c r="K2606" s="81">
        <f t="shared" si="199"/>
        <v>35951.511813275523</v>
      </c>
      <c r="L2606" s="82">
        <v>109.7</v>
      </c>
    </row>
    <row r="2607" spans="1:12" ht="30" customHeight="1">
      <c r="A2607" s="73" t="s">
        <v>1838</v>
      </c>
      <c r="B2607" s="74" t="s">
        <v>1839</v>
      </c>
      <c r="C2607" s="75">
        <v>100</v>
      </c>
      <c r="D2607" s="75">
        <v>182.5</v>
      </c>
      <c r="E2607" s="76">
        <f>SUM(E2608:E2609)</f>
        <v>123.36</v>
      </c>
      <c r="F2607" s="78">
        <f>E2607/C2607*100</f>
        <v>123.36</v>
      </c>
      <c r="G2607" s="76">
        <f>SUM(G2608:G2609)</f>
        <v>136.28167500000001</v>
      </c>
      <c r="H2607" s="78">
        <f>G2607/E2607*100</f>
        <v>110.4747689688716</v>
      </c>
      <c r="I2607" s="76">
        <f>SUM(I2608:I2609)</f>
        <v>150.55701337500003</v>
      </c>
      <c r="J2607" s="78">
        <f>I2607/G2607*100</f>
        <v>110.47487740006132</v>
      </c>
      <c r="K2607" s="76">
        <f>SUM(K2608:K2609)</f>
        <v>163.34682726187503</v>
      </c>
      <c r="L2607" s="78">
        <f>K2607/I2607*100</f>
        <v>108.49499707796326</v>
      </c>
    </row>
    <row r="2608" spans="1:12" ht="43.5" customHeight="1">
      <c r="A2608" s="79" t="s">
        <v>589</v>
      </c>
      <c r="B2608" s="74" t="s">
        <v>1839</v>
      </c>
      <c r="C2608" s="80">
        <v>5</v>
      </c>
      <c r="D2608" s="80">
        <v>104.2</v>
      </c>
      <c r="E2608" s="81">
        <f t="shared" si="196"/>
        <v>6.2249999999999996</v>
      </c>
      <c r="F2608" s="82">
        <v>124.5</v>
      </c>
      <c r="G2608" s="81">
        <f t="shared" si="197"/>
        <v>6.8475000000000001</v>
      </c>
      <c r="H2608" s="82">
        <v>110</v>
      </c>
      <c r="I2608" s="81">
        <f t="shared" si="198"/>
        <v>7.5322500000000003</v>
      </c>
      <c r="J2608" s="82">
        <v>110</v>
      </c>
      <c r="K2608" s="81">
        <f t="shared" si="199"/>
        <v>8.1649590000000014</v>
      </c>
      <c r="L2608" s="82">
        <v>108.4</v>
      </c>
    </row>
    <row r="2609" spans="1:12" ht="43.5" customHeight="1">
      <c r="A2609" s="79" t="s">
        <v>580</v>
      </c>
      <c r="B2609" s="74" t="s">
        <v>1839</v>
      </c>
      <c r="C2609" s="80">
        <v>95</v>
      </c>
      <c r="D2609" s="80">
        <v>190</v>
      </c>
      <c r="E2609" s="81">
        <f t="shared" si="196"/>
        <v>117.13500000000001</v>
      </c>
      <c r="F2609" s="82">
        <v>123.3</v>
      </c>
      <c r="G2609" s="81">
        <f t="shared" si="197"/>
        <v>129.43417500000001</v>
      </c>
      <c r="H2609" s="82">
        <v>110.5</v>
      </c>
      <c r="I2609" s="81">
        <f t="shared" si="198"/>
        <v>143.02476337500002</v>
      </c>
      <c r="J2609" s="82">
        <v>110.5</v>
      </c>
      <c r="K2609" s="81">
        <f t="shared" si="199"/>
        <v>155.18186826187502</v>
      </c>
      <c r="L2609" s="82">
        <v>108.5</v>
      </c>
    </row>
    <row r="2610" spans="1:12" ht="44.25" customHeight="1">
      <c r="A2610" s="73" t="s">
        <v>1840</v>
      </c>
      <c r="B2610" s="74" t="s">
        <v>1841</v>
      </c>
      <c r="C2610" s="75">
        <v>666.40000000000009</v>
      </c>
      <c r="D2610" s="75">
        <v>194.2</v>
      </c>
      <c r="E2610" s="76">
        <f>SUM(E2611:E2613)</f>
        <v>835.05560000000003</v>
      </c>
      <c r="F2610" s="78">
        <f>E2610/C2610*100</f>
        <v>125.30846338535413</v>
      </c>
      <c r="G2610" s="76">
        <f>SUM(G2611:G2613)</f>
        <v>912.92287280000005</v>
      </c>
      <c r="H2610" s="78">
        <f>G2610/E2610*100</f>
        <v>109.32480098331176</v>
      </c>
      <c r="I2610" s="76">
        <f>SUM(I2611:I2613)</f>
        <v>998.05420674160018</v>
      </c>
      <c r="J2610" s="78">
        <f>I2610/G2610*100</f>
        <v>109.32513977664907</v>
      </c>
      <c r="K2610" s="76">
        <f>SUM(K2611:K2613)</f>
        <v>1085.21799291753</v>
      </c>
      <c r="L2610" s="78">
        <f>K2610/I2610*100</f>
        <v>108.73337195386389</v>
      </c>
    </row>
    <row r="2611" spans="1:12" ht="43.5" customHeight="1">
      <c r="A2611" s="79" t="s">
        <v>1028</v>
      </c>
      <c r="B2611" s="74" t="s">
        <v>1841</v>
      </c>
      <c r="C2611" s="80">
        <v>77.599999999999994</v>
      </c>
      <c r="D2611" s="80">
        <v>139.6</v>
      </c>
      <c r="E2611" s="81">
        <f t="shared" si="196"/>
        <v>97.232799999999983</v>
      </c>
      <c r="F2611" s="82">
        <v>125.3</v>
      </c>
      <c r="G2611" s="81">
        <f t="shared" si="197"/>
        <v>105.88651919999998</v>
      </c>
      <c r="H2611" s="82">
        <v>108.9</v>
      </c>
      <c r="I2611" s="81">
        <f t="shared" si="198"/>
        <v>115.31041940879999</v>
      </c>
      <c r="J2611" s="82">
        <v>108.9</v>
      </c>
      <c r="K2611" s="81">
        <f t="shared" si="199"/>
        <v>126.49553009145359</v>
      </c>
      <c r="L2611" s="82">
        <v>109.7</v>
      </c>
    </row>
    <row r="2612" spans="1:12" ht="18" customHeight="1">
      <c r="A2612" s="79" t="s">
        <v>1100</v>
      </c>
      <c r="B2612" s="74" t="s">
        <v>1841</v>
      </c>
      <c r="C2612" s="80">
        <v>14.1</v>
      </c>
      <c r="D2612" s="80">
        <v>17.7</v>
      </c>
      <c r="E2612" s="81">
        <f t="shared" si="196"/>
        <v>17.723699999999997</v>
      </c>
      <c r="F2612" s="82">
        <v>125.7</v>
      </c>
      <c r="G2612" s="81">
        <f t="shared" si="197"/>
        <v>19.247938199999997</v>
      </c>
      <c r="H2612" s="82">
        <v>108.6</v>
      </c>
      <c r="I2612" s="81">
        <f t="shared" si="198"/>
        <v>20.903260885199995</v>
      </c>
      <c r="J2612" s="82">
        <v>108.6</v>
      </c>
      <c r="K2612" s="81">
        <f t="shared" si="199"/>
        <v>22.763651103982799</v>
      </c>
      <c r="L2612" s="82">
        <v>108.9</v>
      </c>
    </row>
    <row r="2613" spans="1:12" ht="43.5" customHeight="1">
      <c r="A2613" s="79" t="s">
        <v>1043</v>
      </c>
      <c r="B2613" s="74" t="s">
        <v>1841</v>
      </c>
      <c r="C2613" s="80">
        <v>574.70000000000005</v>
      </c>
      <c r="D2613" s="80">
        <v>276.3</v>
      </c>
      <c r="E2613" s="81">
        <f t="shared" si="196"/>
        <v>720.09910000000002</v>
      </c>
      <c r="F2613" s="82">
        <v>125.3</v>
      </c>
      <c r="G2613" s="81">
        <f t="shared" si="197"/>
        <v>787.78841540000008</v>
      </c>
      <c r="H2613" s="82">
        <v>109.4</v>
      </c>
      <c r="I2613" s="81">
        <f t="shared" si="198"/>
        <v>861.84052644760015</v>
      </c>
      <c r="J2613" s="82">
        <v>109.4</v>
      </c>
      <c r="K2613" s="81">
        <f t="shared" si="199"/>
        <v>935.95881172209363</v>
      </c>
      <c r="L2613" s="82">
        <v>108.6</v>
      </c>
    </row>
    <row r="2614" spans="1:12" ht="30" customHeight="1">
      <c r="A2614" s="73" t="s">
        <v>1842</v>
      </c>
      <c r="B2614" s="74" t="s">
        <v>1722</v>
      </c>
      <c r="C2614" s="75">
        <v>6.64</v>
      </c>
      <c r="D2614" s="75">
        <v>14.4</v>
      </c>
      <c r="E2614" s="76">
        <v>8.3730399999999996</v>
      </c>
      <c r="F2614" s="78">
        <v>126.1</v>
      </c>
      <c r="G2614" s="76">
        <v>9.2522091999999994</v>
      </c>
      <c r="H2614" s="78">
        <v>110.5</v>
      </c>
      <c r="I2614" s="76">
        <v>10.1496734924</v>
      </c>
      <c r="J2614" s="78">
        <v>109.7</v>
      </c>
      <c r="K2614" s="76">
        <v>11.164640841640001</v>
      </c>
      <c r="L2614" s="78">
        <v>110</v>
      </c>
    </row>
    <row r="2615" spans="1:12" ht="18" customHeight="1">
      <c r="A2615" s="79" t="s">
        <v>316</v>
      </c>
      <c r="B2615" s="74" t="s">
        <v>1722</v>
      </c>
      <c r="C2615" s="80">
        <v>6.64</v>
      </c>
      <c r="D2615" s="80">
        <v>0</v>
      </c>
      <c r="E2615" s="81">
        <f t="shared" si="196"/>
        <v>8.3730399999999996</v>
      </c>
      <c r="F2615" s="82">
        <v>126.1</v>
      </c>
      <c r="G2615" s="81">
        <f t="shared" si="197"/>
        <v>9.2522091999999994</v>
      </c>
      <c r="H2615" s="82">
        <v>110.5</v>
      </c>
      <c r="I2615" s="81">
        <f t="shared" si="198"/>
        <v>10.1496734924</v>
      </c>
      <c r="J2615" s="82">
        <v>109.7</v>
      </c>
      <c r="K2615" s="81">
        <f t="shared" si="199"/>
        <v>11.164640841640001</v>
      </c>
      <c r="L2615" s="82">
        <v>110</v>
      </c>
    </row>
    <row r="2616" spans="1:12" ht="18" customHeight="1">
      <c r="A2616" s="73" t="s">
        <v>1843</v>
      </c>
      <c r="B2616" s="74" t="s">
        <v>1722</v>
      </c>
      <c r="C2616" s="75">
        <v>61.8</v>
      </c>
      <c r="D2616" s="75">
        <v>113.8</v>
      </c>
      <c r="E2616" s="76">
        <f>SUM(E2617:E2618)</f>
        <v>76.999939999999995</v>
      </c>
      <c r="F2616" s="78">
        <f>E2616/C2616*100</f>
        <v>124.59537216828478</v>
      </c>
      <c r="G2616" s="76">
        <f>SUM(G2617:G2618)</f>
        <v>83.851971359999993</v>
      </c>
      <c r="H2616" s="78">
        <f>G2616/E2616*100</f>
        <v>108.89874896006413</v>
      </c>
      <c r="I2616" s="76">
        <f>SUM(I2617:I2618)</f>
        <v>91.066030613759992</v>
      </c>
      <c r="J2616" s="78">
        <f>I2616/G2616*100</f>
        <v>108.60332695433961</v>
      </c>
      <c r="K2616" s="76">
        <f>SUM(K2617:K2618)</f>
        <v>99.896383633115491</v>
      </c>
      <c r="L2616" s="78">
        <f>K2616/I2616*100</f>
        <v>109.69664864037813</v>
      </c>
    </row>
    <row r="2617" spans="1:12" ht="18" customHeight="1">
      <c r="A2617" s="79" t="s">
        <v>874</v>
      </c>
      <c r="B2617" s="74" t="s">
        <v>1722</v>
      </c>
      <c r="C2617" s="80">
        <v>61.54</v>
      </c>
      <c r="D2617" s="80">
        <v>125.2</v>
      </c>
      <c r="E2617" s="81">
        <f t="shared" si="196"/>
        <v>76.678839999999994</v>
      </c>
      <c r="F2617" s="82">
        <v>124.6</v>
      </c>
      <c r="G2617" s="81">
        <f t="shared" si="197"/>
        <v>83.503256759999999</v>
      </c>
      <c r="H2617" s="82">
        <v>108.9</v>
      </c>
      <c r="I2617" s="81">
        <f t="shared" si="198"/>
        <v>90.684536841359986</v>
      </c>
      <c r="J2617" s="82">
        <v>108.6</v>
      </c>
      <c r="K2617" s="81">
        <f t="shared" si="199"/>
        <v>99.480936914971892</v>
      </c>
      <c r="L2617" s="82">
        <v>109.7</v>
      </c>
    </row>
    <row r="2618" spans="1:12" ht="18" customHeight="1">
      <c r="A2618" s="79" t="s">
        <v>1214</v>
      </c>
      <c r="B2618" s="74" t="s">
        <v>1722</v>
      </c>
      <c r="C2618" s="80">
        <v>0.26</v>
      </c>
      <c r="D2618" s="80">
        <v>5</v>
      </c>
      <c r="E2618" s="81">
        <f t="shared" si="196"/>
        <v>0.3211</v>
      </c>
      <c r="F2618" s="82">
        <v>123.5</v>
      </c>
      <c r="G2618" s="81">
        <f t="shared" si="197"/>
        <v>0.34871459999999999</v>
      </c>
      <c r="H2618" s="82">
        <v>108.6</v>
      </c>
      <c r="I2618" s="81">
        <f t="shared" si="198"/>
        <v>0.38149377239999999</v>
      </c>
      <c r="J2618" s="82">
        <v>109.4</v>
      </c>
      <c r="K2618" s="81">
        <f t="shared" si="199"/>
        <v>0.41544671814360001</v>
      </c>
      <c r="L2618" s="82">
        <v>108.9</v>
      </c>
    </row>
    <row r="2619" spans="1:12" ht="18" customHeight="1">
      <c r="A2619" s="73" t="s">
        <v>1844</v>
      </c>
      <c r="B2619" s="74" t="s">
        <v>1788</v>
      </c>
      <c r="C2619" s="75">
        <v>1529.4</v>
      </c>
      <c r="D2619" s="75">
        <v>1285.2</v>
      </c>
      <c r="E2619" s="76">
        <v>1928.5734</v>
      </c>
      <c r="F2619" s="78">
        <v>126.1</v>
      </c>
      <c r="G2619" s="76">
        <v>2109.8592996000002</v>
      </c>
      <c r="H2619" s="78">
        <v>109.4</v>
      </c>
      <c r="I2619" s="76">
        <v>2314.5156516612005</v>
      </c>
      <c r="J2619" s="78">
        <v>109.7</v>
      </c>
      <c r="K2619" s="76">
        <v>2532.0801229173535</v>
      </c>
      <c r="L2619" s="78">
        <v>109.4</v>
      </c>
    </row>
    <row r="2620" spans="1:12" ht="18" customHeight="1">
      <c r="A2620" s="79" t="s">
        <v>788</v>
      </c>
      <c r="B2620" s="74" t="s">
        <v>1788</v>
      </c>
      <c r="C2620" s="80">
        <v>1529.4</v>
      </c>
      <c r="D2620" s="80">
        <v>1285.2</v>
      </c>
      <c r="E2620" s="81">
        <f t="shared" si="196"/>
        <v>1928.5734</v>
      </c>
      <c r="F2620" s="82">
        <v>126.1</v>
      </c>
      <c r="G2620" s="81">
        <f t="shared" si="197"/>
        <v>2109.8592996000002</v>
      </c>
      <c r="H2620" s="82">
        <v>109.4</v>
      </c>
      <c r="I2620" s="81">
        <f t="shared" si="198"/>
        <v>2314.5156516612005</v>
      </c>
      <c r="J2620" s="82">
        <v>109.7</v>
      </c>
      <c r="K2620" s="81">
        <f t="shared" si="199"/>
        <v>2532.0801229173535</v>
      </c>
      <c r="L2620" s="82">
        <v>109.4</v>
      </c>
    </row>
    <row r="2621" spans="1:12" ht="29.25" customHeight="1">
      <c r="A2621" s="73" t="s">
        <v>1845</v>
      </c>
      <c r="B2621" s="74" t="s">
        <v>1532</v>
      </c>
      <c r="C2621" s="75">
        <v>1153.7</v>
      </c>
      <c r="D2621" s="75">
        <v>421.2</v>
      </c>
      <c r="E2621" s="76">
        <v>1422.5120999999999</v>
      </c>
      <c r="F2621" s="78">
        <v>123.3</v>
      </c>
      <c r="G2621" s="76">
        <v>1571.8758705</v>
      </c>
      <c r="H2621" s="78">
        <v>110.5</v>
      </c>
      <c r="I2621" s="76">
        <v>1736.9228369025002</v>
      </c>
      <c r="J2621" s="78">
        <v>110.5</v>
      </c>
      <c r="K2621" s="76">
        <v>1884.5612780392125</v>
      </c>
      <c r="L2621" s="78">
        <v>108.5</v>
      </c>
    </row>
    <row r="2622" spans="1:12" ht="18" customHeight="1">
      <c r="A2622" s="79" t="s">
        <v>353</v>
      </c>
      <c r="B2622" s="74" t="s">
        <v>1532</v>
      </c>
      <c r="C2622" s="80">
        <v>1153.7</v>
      </c>
      <c r="D2622" s="80">
        <v>421.2</v>
      </c>
      <c r="E2622" s="81">
        <f t="shared" si="196"/>
        <v>1422.5120999999999</v>
      </c>
      <c r="F2622" s="82">
        <v>123.3</v>
      </c>
      <c r="G2622" s="81">
        <f t="shared" si="197"/>
        <v>1571.8758705</v>
      </c>
      <c r="H2622" s="82">
        <v>110.5</v>
      </c>
      <c r="I2622" s="81">
        <f t="shared" si="198"/>
        <v>1736.9228369025002</v>
      </c>
      <c r="J2622" s="82">
        <v>110.5</v>
      </c>
      <c r="K2622" s="81">
        <f t="shared" si="199"/>
        <v>1884.5612780392125</v>
      </c>
      <c r="L2622" s="82">
        <v>108.5</v>
      </c>
    </row>
    <row r="2623" spans="1:12" ht="18" customHeight="1">
      <c r="A2623" s="73" t="s">
        <v>1846</v>
      </c>
      <c r="B2623" s="73" t="s">
        <v>1663</v>
      </c>
      <c r="C2623" s="75">
        <v>2252.25</v>
      </c>
      <c r="D2623" s="75">
        <v>232</v>
      </c>
      <c r="E2623" s="76">
        <f>SUM(E2624:E2628)</f>
        <v>2805.2953000000002</v>
      </c>
      <c r="F2623" s="78">
        <f>E2623/C2623*100</f>
        <v>124.55523587523589</v>
      </c>
      <c r="G2623" s="76">
        <f>SUM(G2624:G2628)</f>
        <v>3053.4493168000004</v>
      </c>
      <c r="H2623" s="78">
        <f>G2623/E2623*100</f>
        <v>108.84591425366163</v>
      </c>
      <c r="I2623" s="76">
        <f>SUM(I2624:I2628)</f>
        <v>3366.7581770330003</v>
      </c>
      <c r="J2623" s="78">
        <f>I2623/G2623*100</f>
        <v>110.26081744698308</v>
      </c>
      <c r="K2623" s="76">
        <f>SUM(K2624:K2628)</f>
        <v>3663.7404718467856</v>
      </c>
      <c r="L2623" s="78">
        <f>K2623/I2623*100</f>
        <v>108.82101651492846</v>
      </c>
    </row>
    <row r="2624" spans="1:12" ht="44.25" customHeight="1">
      <c r="A2624" s="79" t="s">
        <v>1333</v>
      </c>
      <c r="B2624" s="73" t="s">
        <v>1663</v>
      </c>
      <c r="C2624" s="80">
        <v>335.5</v>
      </c>
      <c r="D2624" s="80">
        <v>45.3</v>
      </c>
      <c r="E2624" s="81">
        <f t="shared" si="196"/>
        <v>420.38150000000002</v>
      </c>
      <c r="F2624" s="82">
        <v>125.3</v>
      </c>
      <c r="G2624" s="81">
        <f t="shared" si="197"/>
        <v>459.89736100000005</v>
      </c>
      <c r="H2624" s="82">
        <v>109.4</v>
      </c>
      <c r="I2624" s="81">
        <f t="shared" si="198"/>
        <v>503.1277129340001</v>
      </c>
      <c r="J2624" s="82">
        <v>109.4</v>
      </c>
      <c r="K2624" s="81">
        <f t="shared" si="199"/>
        <v>546.39669624632404</v>
      </c>
      <c r="L2624" s="82">
        <v>108.6</v>
      </c>
    </row>
    <row r="2625" spans="1:12" ht="43.5" customHeight="1">
      <c r="A2625" s="79" t="s">
        <v>1328</v>
      </c>
      <c r="B2625" s="73" t="s">
        <v>1663</v>
      </c>
      <c r="C2625" s="80">
        <v>25</v>
      </c>
      <c r="D2625" s="80">
        <v>0</v>
      </c>
      <c r="E2625" s="81">
        <f t="shared" si="196"/>
        <v>31.25</v>
      </c>
      <c r="F2625" s="82">
        <v>125</v>
      </c>
      <c r="G2625" s="81">
        <f t="shared" si="197"/>
        <v>34.375</v>
      </c>
      <c r="H2625" s="82">
        <v>110</v>
      </c>
      <c r="I2625" s="81">
        <f t="shared" si="198"/>
        <v>37.8125</v>
      </c>
      <c r="J2625" s="82">
        <v>110</v>
      </c>
      <c r="K2625" s="81">
        <f t="shared" si="199"/>
        <v>41.366875</v>
      </c>
      <c r="L2625" s="82">
        <v>109.4</v>
      </c>
    </row>
    <row r="2626" spans="1:12" ht="43.5" customHeight="1">
      <c r="A2626" s="79" t="s">
        <v>1026</v>
      </c>
      <c r="B2626" s="73" t="s">
        <v>1663</v>
      </c>
      <c r="C2626" s="80">
        <v>1581.05</v>
      </c>
      <c r="D2626" s="80">
        <v>1012.2</v>
      </c>
      <c r="E2626" s="81">
        <f t="shared" si="196"/>
        <v>1969.9883</v>
      </c>
      <c r="F2626" s="82">
        <v>124.6</v>
      </c>
      <c r="G2626" s="81">
        <f t="shared" si="197"/>
        <v>2139.4072937999999</v>
      </c>
      <c r="H2626" s="82">
        <v>108.6</v>
      </c>
      <c r="I2626" s="81">
        <f t="shared" si="198"/>
        <v>2364.045059649</v>
      </c>
      <c r="J2626" s="82">
        <v>110.5</v>
      </c>
      <c r="K2626" s="81">
        <f t="shared" si="199"/>
        <v>2574.445069957761</v>
      </c>
      <c r="L2626" s="82">
        <v>108.9</v>
      </c>
    </row>
    <row r="2627" spans="1:12" ht="30" customHeight="1">
      <c r="A2627" s="79" t="s">
        <v>1361</v>
      </c>
      <c r="B2627" s="73" t="s">
        <v>1663</v>
      </c>
      <c r="C2627" s="80">
        <v>306.8</v>
      </c>
      <c r="D2627" s="80">
        <v>467.7</v>
      </c>
      <c r="E2627" s="81">
        <f t="shared" si="196"/>
        <v>378.89800000000002</v>
      </c>
      <c r="F2627" s="82">
        <v>123.5</v>
      </c>
      <c r="G2627" s="81">
        <f t="shared" si="197"/>
        <v>414.51441200000011</v>
      </c>
      <c r="H2627" s="82">
        <v>109.4</v>
      </c>
      <c r="I2627" s="81">
        <f t="shared" si="198"/>
        <v>455.96585320000014</v>
      </c>
      <c r="J2627" s="82">
        <v>110</v>
      </c>
      <c r="K2627" s="81">
        <f t="shared" si="199"/>
        <v>495.17891657520011</v>
      </c>
      <c r="L2627" s="82">
        <v>108.6</v>
      </c>
    </row>
    <row r="2628" spans="1:12" ht="41.25" customHeight="1">
      <c r="A2628" s="79" t="s">
        <v>1364</v>
      </c>
      <c r="B2628" s="73" t="s">
        <v>1663</v>
      </c>
      <c r="C2628" s="80">
        <v>3.9</v>
      </c>
      <c r="D2628" s="80">
        <v>50.6</v>
      </c>
      <c r="E2628" s="81">
        <f t="shared" si="196"/>
        <v>4.7774999999999999</v>
      </c>
      <c r="F2628" s="82">
        <v>122.5</v>
      </c>
      <c r="G2628" s="81">
        <f t="shared" si="197"/>
        <v>5.2552500000000002</v>
      </c>
      <c r="H2628" s="82">
        <v>110</v>
      </c>
      <c r="I2628" s="81">
        <f t="shared" si="198"/>
        <v>5.8070512500000007</v>
      </c>
      <c r="J2628" s="82">
        <v>110.5</v>
      </c>
      <c r="K2628" s="81">
        <f t="shared" si="199"/>
        <v>6.3529140675000004</v>
      </c>
      <c r="L2628" s="82">
        <v>109.4</v>
      </c>
    </row>
    <row r="2629" spans="1:12" ht="30" customHeight="1">
      <c r="A2629" s="73" t="s">
        <v>1847</v>
      </c>
      <c r="B2629" s="74" t="s">
        <v>1538</v>
      </c>
      <c r="C2629" s="75">
        <v>21755.3</v>
      </c>
      <c r="D2629" s="75">
        <v>161.80000000000001</v>
      </c>
      <c r="E2629" s="76">
        <f>SUM(E2630:E2634)</f>
        <v>27021.340499999998</v>
      </c>
      <c r="F2629" s="78">
        <f>E2629/C2629*100</f>
        <v>124.20578203931916</v>
      </c>
      <c r="G2629" s="76">
        <f>SUM(G2630:G2634)</f>
        <v>29430.631946999998</v>
      </c>
      <c r="H2629" s="78">
        <f>G2629/E2629*100</f>
        <v>108.91625434718904</v>
      </c>
      <c r="I2629" s="76">
        <f>SUM(I2630:I2634)</f>
        <v>32113.544719510999</v>
      </c>
      <c r="J2629" s="78">
        <f>I2629/G2629*100</f>
        <v>109.11605560268809</v>
      </c>
      <c r="K2629" s="76">
        <f>SUM(K2630:K2634)</f>
        <v>35139.806560118064</v>
      </c>
      <c r="L2629" s="78">
        <f>K2629/I2629*100</f>
        <v>109.42363064258186</v>
      </c>
    </row>
    <row r="2630" spans="1:12" ht="30" customHeight="1">
      <c r="A2630" s="79" t="s">
        <v>1217</v>
      </c>
      <c r="B2630" s="74" t="s">
        <v>1538</v>
      </c>
      <c r="C2630" s="80">
        <v>3527</v>
      </c>
      <c r="D2630" s="80">
        <v>74.5</v>
      </c>
      <c r="E2630" s="81">
        <f t="shared" ref="E2630:E2636" si="200">C2630*F2630/100</f>
        <v>4408.75</v>
      </c>
      <c r="F2630" s="82">
        <v>125</v>
      </c>
      <c r="G2630" s="81">
        <f t="shared" ref="G2630:G2636" si="201">E2630*H2630/100</f>
        <v>4836.3987500000003</v>
      </c>
      <c r="H2630" s="82">
        <v>109.7</v>
      </c>
      <c r="I2630" s="81">
        <f t="shared" ref="I2630:I2636" si="202">G2630*J2630/100</f>
        <v>5266.8382387499996</v>
      </c>
      <c r="J2630" s="82">
        <v>108.9</v>
      </c>
      <c r="K2630" s="81">
        <f t="shared" ref="K2630:K2636" si="203">I2630*L2630/100</f>
        <v>5819.8562538187498</v>
      </c>
      <c r="L2630" s="82">
        <v>110.5</v>
      </c>
    </row>
    <row r="2631" spans="1:12" ht="30" customHeight="1">
      <c r="A2631" s="79" t="s">
        <v>1216</v>
      </c>
      <c r="B2631" s="74" t="s">
        <v>1538</v>
      </c>
      <c r="C2631" s="80">
        <v>6417</v>
      </c>
      <c r="D2631" s="80">
        <v>0</v>
      </c>
      <c r="E2631" s="81">
        <f t="shared" si="200"/>
        <v>7995.5819999999994</v>
      </c>
      <c r="F2631" s="82">
        <v>124.6</v>
      </c>
      <c r="G2631" s="81">
        <f t="shared" si="201"/>
        <v>8707.1887979999992</v>
      </c>
      <c r="H2631" s="82">
        <v>108.9</v>
      </c>
      <c r="I2631" s="81">
        <f t="shared" si="202"/>
        <v>9456.007034627999</v>
      </c>
      <c r="J2631" s="82">
        <v>108.6</v>
      </c>
      <c r="K2631" s="81">
        <f t="shared" si="203"/>
        <v>10373.239716986915</v>
      </c>
      <c r="L2631" s="82">
        <v>109.7</v>
      </c>
    </row>
    <row r="2632" spans="1:12" ht="30" customHeight="1">
      <c r="A2632" s="79" t="s">
        <v>144</v>
      </c>
      <c r="B2632" s="74" t="s">
        <v>1538</v>
      </c>
      <c r="C2632" s="80">
        <v>10187</v>
      </c>
      <c r="D2632" s="80">
        <v>119.8</v>
      </c>
      <c r="E2632" s="81">
        <f t="shared" si="200"/>
        <v>12580.945</v>
      </c>
      <c r="F2632" s="82">
        <v>123.5</v>
      </c>
      <c r="G2632" s="81">
        <f t="shared" si="201"/>
        <v>13662.906269999999</v>
      </c>
      <c r="H2632" s="82">
        <v>108.6</v>
      </c>
      <c r="I2632" s="81">
        <f t="shared" si="202"/>
        <v>14947.21945938</v>
      </c>
      <c r="J2632" s="82">
        <v>109.4</v>
      </c>
      <c r="K2632" s="81">
        <f t="shared" si="203"/>
        <v>16277.521991264821</v>
      </c>
      <c r="L2632" s="82">
        <v>108.9</v>
      </c>
    </row>
    <row r="2633" spans="1:12" ht="30" customHeight="1">
      <c r="A2633" s="79" t="s">
        <v>120</v>
      </c>
      <c r="B2633" s="74" t="s">
        <v>1538</v>
      </c>
      <c r="C2633" s="80">
        <v>338.3</v>
      </c>
      <c r="D2633" s="80">
        <v>162.6</v>
      </c>
      <c r="E2633" s="81">
        <f t="shared" si="200"/>
        <v>414.41750000000002</v>
      </c>
      <c r="F2633" s="82">
        <v>122.5</v>
      </c>
      <c r="G2633" s="81">
        <f t="shared" si="201"/>
        <v>450.05740500000002</v>
      </c>
      <c r="H2633" s="82">
        <v>108.6</v>
      </c>
      <c r="I2633" s="81">
        <f t="shared" si="202"/>
        <v>497.31343252500005</v>
      </c>
      <c r="J2633" s="82">
        <v>110.5</v>
      </c>
      <c r="K2633" s="81">
        <f t="shared" si="203"/>
        <v>540.08238772214997</v>
      </c>
      <c r="L2633" s="82">
        <v>108.6</v>
      </c>
    </row>
    <row r="2634" spans="1:12" ht="30" customHeight="1">
      <c r="A2634" s="79" t="s">
        <v>130</v>
      </c>
      <c r="B2634" s="74" t="s">
        <v>1538</v>
      </c>
      <c r="C2634" s="80">
        <v>1286</v>
      </c>
      <c r="D2634" s="80">
        <v>0</v>
      </c>
      <c r="E2634" s="81">
        <f t="shared" si="200"/>
        <v>1621.646</v>
      </c>
      <c r="F2634" s="82">
        <v>126.1</v>
      </c>
      <c r="G2634" s="81">
        <f t="shared" si="201"/>
        <v>1774.0807240000001</v>
      </c>
      <c r="H2634" s="82">
        <v>109.4</v>
      </c>
      <c r="I2634" s="81">
        <f t="shared" si="202"/>
        <v>1946.1665542280002</v>
      </c>
      <c r="J2634" s="82">
        <v>109.7</v>
      </c>
      <c r="K2634" s="81">
        <f t="shared" si="203"/>
        <v>2129.1062103254326</v>
      </c>
      <c r="L2634" s="82">
        <v>109.4</v>
      </c>
    </row>
    <row r="2635" spans="1:12" ht="30" customHeight="1">
      <c r="A2635" s="73" t="s">
        <v>1848</v>
      </c>
      <c r="B2635" s="74" t="s">
        <v>1677</v>
      </c>
      <c r="C2635" s="75">
        <v>3</v>
      </c>
      <c r="D2635" s="75">
        <v>0</v>
      </c>
      <c r="E2635" s="76">
        <v>3.6989999999999998</v>
      </c>
      <c r="F2635" s="78">
        <v>123.3</v>
      </c>
      <c r="G2635" s="76">
        <v>4.0873949999999999</v>
      </c>
      <c r="H2635" s="78">
        <v>110.5</v>
      </c>
      <c r="I2635" s="76">
        <v>4.5165714750000001</v>
      </c>
      <c r="J2635" s="78">
        <v>110.5</v>
      </c>
      <c r="K2635" s="76">
        <v>4.9004800503750001</v>
      </c>
      <c r="L2635" s="78">
        <v>108.5</v>
      </c>
    </row>
    <row r="2636" spans="1:12" ht="30" customHeight="1">
      <c r="A2636" s="79" t="s">
        <v>1107</v>
      </c>
      <c r="B2636" s="74" t="s">
        <v>1677</v>
      </c>
      <c r="C2636" s="80">
        <v>3</v>
      </c>
      <c r="D2636" s="80">
        <v>0</v>
      </c>
      <c r="E2636" s="81">
        <f t="shared" si="200"/>
        <v>3.6989999999999998</v>
      </c>
      <c r="F2636" s="82">
        <v>123.3</v>
      </c>
      <c r="G2636" s="81">
        <f t="shared" si="201"/>
        <v>4.0873949999999999</v>
      </c>
      <c r="H2636" s="82">
        <v>110.5</v>
      </c>
      <c r="I2636" s="81">
        <f t="shared" si="202"/>
        <v>4.5165714750000001</v>
      </c>
      <c r="J2636" s="82">
        <v>110.5</v>
      </c>
      <c r="K2636" s="81">
        <f t="shared" si="203"/>
        <v>4.9004800503750001</v>
      </c>
      <c r="L2636" s="82">
        <v>108.5</v>
      </c>
    </row>
    <row r="2637" spans="1:12" ht="30" customHeight="1">
      <c r="A2637" s="73" t="s">
        <v>1849</v>
      </c>
      <c r="B2637" s="84" t="s">
        <v>1850</v>
      </c>
      <c r="C2637" s="75">
        <v>626.25</v>
      </c>
      <c r="D2637" s="75">
        <v>111.4</v>
      </c>
      <c r="E2637" s="76">
        <v>856</v>
      </c>
      <c r="F2637" s="78">
        <v>136.6</v>
      </c>
      <c r="G2637" s="76">
        <v>856</v>
      </c>
      <c r="H2637" s="78">
        <v>100</v>
      </c>
      <c r="I2637" s="76">
        <v>856</v>
      </c>
      <c r="J2637" s="78">
        <v>100</v>
      </c>
      <c r="K2637" s="76">
        <v>856</v>
      </c>
      <c r="L2637" s="78">
        <v>100</v>
      </c>
    </row>
    <row r="2638" spans="1:12" ht="30" customHeight="1">
      <c r="A2638" s="79" t="s">
        <v>1464</v>
      </c>
      <c r="B2638" s="84" t="s">
        <v>1850</v>
      </c>
      <c r="C2638" s="80">
        <v>626.25</v>
      </c>
      <c r="D2638" s="80">
        <v>111.4</v>
      </c>
      <c r="E2638" s="81">
        <v>856</v>
      </c>
      <c r="F2638" s="82">
        <v>136.6</v>
      </c>
      <c r="G2638" s="81">
        <v>856</v>
      </c>
      <c r="H2638" s="82">
        <v>100</v>
      </c>
      <c r="I2638" s="81">
        <v>856</v>
      </c>
      <c r="J2638" s="82">
        <v>100</v>
      </c>
      <c r="K2638" s="81">
        <v>856</v>
      </c>
      <c r="L2638" s="82">
        <v>100</v>
      </c>
    </row>
    <row r="2639" spans="1:12" ht="30" customHeight="1">
      <c r="A2639" s="73" t="s">
        <v>1851</v>
      </c>
      <c r="B2639" s="84" t="s">
        <v>1850</v>
      </c>
      <c r="C2639" s="75">
        <v>626.25</v>
      </c>
      <c r="D2639" s="75">
        <v>111.4</v>
      </c>
      <c r="E2639" s="76">
        <v>856</v>
      </c>
      <c r="F2639" s="78">
        <v>136.6</v>
      </c>
      <c r="G2639" s="76">
        <v>856</v>
      </c>
      <c r="H2639" s="78">
        <v>100</v>
      </c>
      <c r="I2639" s="76">
        <v>856</v>
      </c>
      <c r="J2639" s="78">
        <v>100</v>
      </c>
      <c r="K2639" s="76">
        <v>856</v>
      </c>
      <c r="L2639" s="78">
        <v>100</v>
      </c>
    </row>
    <row r="2640" spans="1:12" ht="29.25" customHeight="1">
      <c r="A2640" s="79" t="s">
        <v>1464</v>
      </c>
      <c r="B2640" s="84" t="s">
        <v>1850</v>
      </c>
      <c r="C2640" s="80">
        <v>626.25</v>
      </c>
      <c r="D2640" s="80">
        <v>111.4</v>
      </c>
      <c r="E2640" s="81">
        <v>856</v>
      </c>
      <c r="F2640" s="82">
        <v>136.6</v>
      </c>
      <c r="G2640" s="81">
        <v>856</v>
      </c>
      <c r="H2640" s="82">
        <v>100</v>
      </c>
      <c r="I2640" s="81">
        <v>856</v>
      </c>
      <c r="J2640" s="82">
        <v>100</v>
      </c>
      <c r="K2640" s="81">
        <v>856</v>
      </c>
      <c r="L2640" s="82">
        <v>100</v>
      </c>
    </row>
    <row r="2641" spans="2:2">
      <c r="B2641" s="85"/>
    </row>
  </sheetData>
  <mergeCells count="10">
    <mergeCell ref="A1:L2"/>
    <mergeCell ref="A3:D3"/>
    <mergeCell ref="A4:A6"/>
    <mergeCell ref="B4:B6"/>
    <mergeCell ref="C4:D5"/>
    <mergeCell ref="E4:F5"/>
    <mergeCell ref="G4:H5"/>
    <mergeCell ref="I4:L4"/>
    <mergeCell ref="I5:J5"/>
    <mergeCell ref="K5:L5"/>
  </mergeCells>
  <pageMargins left="0.61" right="0.26" top="0.25999999046325684" bottom="0.24" header="0.26" footer="0.24"/>
  <pageSetup paperSize="9" scale="48" orientation="portrait" errors="blank"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290"/>
  <sheetViews>
    <sheetView showGridLines="0" view="pageBreakPreview" zoomScale="70" zoomScaleNormal="75" zoomScaleSheetLayoutView="70" workbookViewId="0">
      <pane ySplit="6" topLeftCell="A7" activePane="bottomLeft" state="frozen"/>
      <selection pane="bottomLeft" activeCell="D16" sqref="D16"/>
    </sheetView>
  </sheetViews>
  <sheetFormatPr defaultRowHeight="21"/>
  <cols>
    <col min="1" max="1" width="40.7109375" style="90" customWidth="1"/>
    <col min="2" max="2" width="19.140625" style="90" customWidth="1"/>
    <col min="3" max="3" width="15.5703125" style="96" customWidth="1"/>
    <col min="4" max="4" width="14.5703125" style="96" customWidth="1"/>
    <col min="5" max="5" width="14.85546875" style="90" customWidth="1"/>
    <col min="6" max="6" width="12" style="90" customWidth="1"/>
    <col min="7" max="7" width="17.42578125" style="90" customWidth="1"/>
    <col min="8" max="8" width="11.140625" style="90" customWidth="1"/>
    <col min="9" max="9" width="17.140625" style="90" customWidth="1"/>
    <col min="10" max="10" width="10.5703125" style="90" customWidth="1"/>
    <col min="11" max="11" width="18.85546875" style="90" customWidth="1"/>
    <col min="12" max="12" width="9.85546875" style="90" customWidth="1"/>
    <col min="13" max="254" width="9.140625" style="90"/>
    <col min="255" max="255" width="15" style="90" customWidth="1"/>
    <col min="256" max="256" width="40.7109375" style="90" customWidth="1"/>
    <col min="257" max="257" width="9.7109375" style="90" customWidth="1"/>
    <col min="258" max="258" width="10.42578125" style="90" customWidth="1"/>
    <col min="259" max="259" width="10.140625" style="90" customWidth="1"/>
    <col min="260" max="260" width="9.85546875" style="90" customWidth="1"/>
    <col min="261" max="510" width="9.140625" style="90"/>
    <col min="511" max="511" width="15" style="90" customWidth="1"/>
    <col min="512" max="512" width="40.7109375" style="90" customWidth="1"/>
    <col min="513" max="513" width="9.7109375" style="90" customWidth="1"/>
    <col min="514" max="514" width="10.42578125" style="90" customWidth="1"/>
    <col min="515" max="515" width="10.140625" style="90" customWidth="1"/>
    <col min="516" max="516" width="9.85546875" style="90" customWidth="1"/>
    <col min="517" max="766" width="9.140625" style="90"/>
    <col min="767" max="767" width="15" style="90" customWidth="1"/>
    <col min="768" max="768" width="40.7109375" style="90" customWidth="1"/>
    <col min="769" max="769" width="9.7109375" style="90" customWidth="1"/>
    <col min="770" max="770" width="10.42578125" style="90" customWidth="1"/>
    <col min="771" max="771" width="10.140625" style="90" customWidth="1"/>
    <col min="772" max="772" width="9.85546875" style="90" customWidth="1"/>
    <col min="773" max="1022" width="9.140625" style="90"/>
    <col min="1023" max="1023" width="15" style="90" customWidth="1"/>
    <col min="1024" max="1024" width="40.7109375" style="90" customWidth="1"/>
    <col min="1025" max="1025" width="9.7109375" style="90" customWidth="1"/>
    <col min="1026" max="1026" width="10.42578125" style="90" customWidth="1"/>
    <col min="1027" max="1027" width="10.140625" style="90" customWidth="1"/>
    <col min="1028" max="1028" width="9.85546875" style="90" customWidth="1"/>
    <col min="1029" max="1278" width="9.140625" style="90"/>
    <col min="1279" max="1279" width="15" style="90" customWidth="1"/>
    <col min="1280" max="1280" width="40.7109375" style="90" customWidth="1"/>
    <col min="1281" max="1281" width="9.7109375" style="90" customWidth="1"/>
    <col min="1282" max="1282" width="10.42578125" style="90" customWidth="1"/>
    <col min="1283" max="1283" width="10.140625" style="90" customWidth="1"/>
    <col min="1284" max="1284" width="9.85546875" style="90" customWidth="1"/>
    <col min="1285" max="1534" width="9.140625" style="90"/>
    <col min="1535" max="1535" width="15" style="90" customWidth="1"/>
    <col min="1536" max="1536" width="40.7109375" style="90" customWidth="1"/>
    <col min="1537" max="1537" width="9.7109375" style="90" customWidth="1"/>
    <col min="1538" max="1538" width="10.42578125" style="90" customWidth="1"/>
    <col min="1539" max="1539" width="10.140625" style="90" customWidth="1"/>
    <col min="1540" max="1540" width="9.85546875" style="90" customWidth="1"/>
    <col min="1541" max="1790" width="9.140625" style="90"/>
    <col min="1791" max="1791" width="15" style="90" customWidth="1"/>
    <col min="1792" max="1792" width="40.7109375" style="90" customWidth="1"/>
    <col min="1793" max="1793" width="9.7109375" style="90" customWidth="1"/>
    <col min="1794" max="1794" width="10.42578125" style="90" customWidth="1"/>
    <col min="1795" max="1795" width="10.140625" style="90" customWidth="1"/>
    <col min="1796" max="1796" width="9.85546875" style="90" customWidth="1"/>
    <col min="1797" max="2046" width="9.140625" style="90"/>
    <col min="2047" max="2047" width="15" style="90" customWidth="1"/>
    <col min="2048" max="2048" width="40.7109375" style="90" customWidth="1"/>
    <col min="2049" max="2049" width="9.7109375" style="90" customWidth="1"/>
    <col min="2050" max="2050" width="10.42578125" style="90" customWidth="1"/>
    <col min="2051" max="2051" width="10.140625" style="90" customWidth="1"/>
    <col min="2052" max="2052" width="9.85546875" style="90" customWidth="1"/>
    <col min="2053" max="2302" width="9.140625" style="90"/>
    <col min="2303" max="2303" width="15" style="90" customWidth="1"/>
    <col min="2304" max="2304" width="40.7109375" style="90" customWidth="1"/>
    <col min="2305" max="2305" width="9.7109375" style="90" customWidth="1"/>
    <col min="2306" max="2306" width="10.42578125" style="90" customWidth="1"/>
    <col min="2307" max="2307" width="10.140625" style="90" customWidth="1"/>
    <col min="2308" max="2308" width="9.85546875" style="90" customWidth="1"/>
    <col min="2309" max="2558" width="9.140625" style="90"/>
    <col min="2559" max="2559" width="15" style="90" customWidth="1"/>
    <col min="2560" max="2560" width="40.7109375" style="90" customWidth="1"/>
    <col min="2561" max="2561" width="9.7109375" style="90" customWidth="1"/>
    <col min="2562" max="2562" width="10.42578125" style="90" customWidth="1"/>
    <col min="2563" max="2563" width="10.140625" style="90" customWidth="1"/>
    <col min="2564" max="2564" width="9.85546875" style="90" customWidth="1"/>
    <col min="2565" max="2814" width="9.140625" style="90"/>
    <col min="2815" max="2815" width="15" style="90" customWidth="1"/>
    <col min="2816" max="2816" width="40.7109375" style="90" customWidth="1"/>
    <col min="2817" max="2817" width="9.7109375" style="90" customWidth="1"/>
    <col min="2818" max="2818" width="10.42578125" style="90" customWidth="1"/>
    <col min="2819" max="2819" width="10.140625" style="90" customWidth="1"/>
    <col min="2820" max="2820" width="9.85546875" style="90" customWidth="1"/>
    <col min="2821" max="3070" width="9.140625" style="90"/>
    <col min="3071" max="3071" width="15" style="90" customWidth="1"/>
    <col min="3072" max="3072" width="40.7109375" style="90" customWidth="1"/>
    <col min="3073" max="3073" width="9.7109375" style="90" customWidth="1"/>
    <col min="3074" max="3074" width="10.42578125" style="90" customWidth="1"/>
    <col min="3075" max="3075" width="10.140625" style="90" customWidth="1"/>
    <col min="3076" max="3076" width="9.85546875" style="90" customWidth="1"/>
    <col min="3077" max="3326" width="9.140625" style="90"/>
    <col min="3327" max="3327" width="15" style="90" customWidth="1"/>
    <col min="3328" max="3328" width="40.7109375" style="90" customWidth="1"/>
    <col min="3329" max="3329" width="9.7109375" style="90" customWidth="1"/>
    <col min="3330" max="3330" width="10.42578125" style="90" customWidth="1"/>
    <col min="3331" max="3331" width="10.140625" style="90" customWidth="1"/>
    <col min="3332" max="3332" width="9.85546875" style="90" customWidth="1"/>
    <col min="3333" max="3582" width="9.140625" style="90"/>
    <col min="3583" max="3583" width="15" style="90" customWidth="1"/>
    <col min="3584" max="3584" width="40.7109375" style="90" customWidth="1"/>
    <col min="3585" max="3585" width="9.7109375" style="90" customWidth="1"/>
    <col min="3586" max="3586" width="10.42578125" style="90" customWidth="1"/>
    <col min="3587" max="3587" width="10.140625" style="90" customWidth="1"/>
    <col min="3588" max="3588" width="9.85546875" style="90" customWidth="1"/>
    <col min="3589" max="3838" width="9.140625" style="90"/>
    <col min="3839" max="3839" width="15" style="90" customWidth="1"/>
    <col min="3840" max="3840" width="40.7109375" style="90" customWidth="1"/>
    <col min="3841" max="3841" width="9.7109375" style="90" customWidth="1"/>
    <col min="3842" max="3842" width="10.42578125" style="90" customWidth="1"/>
    <col min="3843" max="3843" width="10.140625" style="90" customWidth="1"/>
    <col min="3844" max="3844" width="9.85546875" style="90" customWidth="1"/>
    <col min="3845" max="4094" width="9.140625" style="90"/>
    <col min="4095" max="4095" width="15" style="90" customWidth="1"/>
    <col min="4096" max="4096" width="40.7109375" style="90" customWidth="1"/>
    <col min="4097" max="4097" width="9.7109375" style="90" customWidth="1"/>
    <col min="4098" max="4098" width="10.42578125" style="90" customWidth="1"/>
    <col min="4099" max="4099" width="10.140625" style="90" customWidth="1"/>
    <col min="4100" max="4100" width="9.85546875" style="90" customWidth="1"/>
    <col min="4101" max="4350" width="9.140625" style="90"/>
    <col min="4351" max="4351" width="15" style="90" customWidth="1"/>
    <col min="4352" max="4352" width="40.7109375" style="90" customWidth="1"/>
    <col min="4353" max="4353" width="9.7109375" style="90" customWidth="1"/>
    <col min="4354" max="4354" width="10.42578125" style="90" customWidth="1"/>
    <col min="4355" max="4355" width="10.140625" style="90" customWidth="1"/>
    <col min="4356" max="4356" width="9.85546875" style="90" customWidth="1"/>
    <col min="4357" max="4606" width="9.140625" style="90"/>
    <col min="4607" max="4607" width="15" style="90" customWidth="1"/>
    <col min="4608" max="4608" width="40.7109375" style="90" customWidth="1"/>
    <col min="4609" max="4609" width="9.7109375" style="90" customWidth="1"/>
    <col min="4610" max="4610" width="10.42578125" style="90" customWidth="1"/>
    <col min="4611" max="4611" width="10.140625" style="90" customWidth="1"/>
    <col min="4612" max="4612" width="9.85546875" style="90" customWidth="1"/>
    <col min="4613" max="4862" width="9.140625" style="90"/>
    <col min="4863" max="4863" width="15" style="90" customWidth="1"/>
    <col min="4864" max="4864" width="40.7109375" style="90" customWidth="1"/>
    <col min="4865" max="4865" width="9.7109375" style="90" customWidth="1"/>
    <col min="4866" max="4866" width="10.42578125" style="90" customWidth="1"/>
    <col min="4867" max="4867" width="10.140625" style="90" customWidth="1"/>
    <col min="4868" max="4868" width="9.85546875" style="90" customWidth="1"/>
    <col min="4869" max="5118" width="9.140625" style="90"/>
    <col min="5119" max="5119" width="15" style="90" customWidth="1"/>
    <col min="5120" max="5120" width="40.7109375" style="90" customWidth="1"/>
    <col min="5121" max="5121" width="9.7109375" style="90" customWidth="1"/>
    <col min="5122" max="5122" width="10.42578125" style="90" customWidth="1"/>
    <col min="5123" max="5123" width="10.140625" style="90" customWidth="1"/>
    <col min="5124" max="5124" width="9.85546875" style="90" customWidth="1"/>
    <col min="5125" max="5374" width="9.140625" style="90"/>
    <col min="5375" max="5375" width="15" style="90" customWidth="1"/>
    <col min="5376" max="5376" width="40.7109375" style="90" customWidth="1"/>
    <col min="5377" max="5377" width="9.7109375" style="90" customWidth="1"/>
    <col min="5378" max="5378" width="10.42578125" style="90" customWidth="1"/>
    <col min="5379" max="5379" width="10.140625" style="90" customWidth="1"/>
    <col min="5380" max="5380" width="9.85546875" style="90" customWidth="1"/>
    <col min="5381" max="5630" width="9.140625" style="90"/>
    <col min="5631" max="5631" width="15" style="90" customWidth="1"/>
    <col min="5632" max="5632" width="40.7109375" style="90" customWidth="1"/>
    <col min="5633" max="5633" width="9.7109375" style="90" customWidth="1"/>
    <col min="5634" max="5634" width="10.42578125" style="90" customWidth="1"/>
    <col min="5635" max="5635" width="10.140625" style="90" customWidth="1"/>
    <col min="5636" max="5636" width="9.85546875" style="90" customWidth="1"/>
    <col min="5637" max="5886" width="9.140625" style="90"/>
    <col min="5887" max="5887" width="15" style="90" customWidth="1"/>
    <col min="5888" max="5888" width="40.7109375" style="90" customWidth="1"/>
    <col min="5889" max="5889" width="9.7109375" style="90" customWidth="1"/>
    <col min="5890" max="5890" width="10.42578125" style="90" customWidth="1"/>
    <col min="5891" max="5891" width="10.140625" style="90" customWidth="1"/>
    <col min="5892" max="5892" width="9.85546875" style="90" customWidth="1"/>
    <col min="5893" max="6142" width="9.140625" style="90"/>
    <col min="6143" max="6143" width="15" style="90" customWidth="1"/>
    <col min="6144" max="6144" width="40.7109375" style="90" customWidth="1"/>
    <col min="6145" max="6145" width="9.7109375" style="90" customWidth="1"/>
    <col min="6146" max="6146" width="10.42578125" style="90" customWidth="1"/>
    <col min="6147" max="6147" width="10.140625" style="90" customWidth="1"/>
    <col min="6148" max="6148" width="9.85546875" style="90" customWidth="1"/>
    <col min="6149" max="6398" width="9.140625" style="90"/>
    <col min="6399" max="6399" width="15" style="90" customWidth="1"/>
    <col min="6400" max="6400" width="40.7109375" style="90" customWidth="1"/>
    <col min="6401" max="6401" width="9.7109375" style="90" customWidth="1"/>
    <col min="6402" max="6402" width="10.42578125" style="90" customWidth="1"/>
    <col min="6403" max="6403" width="10.140625" style="90" customWidth="1"/>
    <col min="6404" max="6404" width="9.85546875" style="90" customWidth="1"/>
    <col min="6405" max="6654" width="9.140625" style="90"/>
    <col min="6655" max="6655" width="15" style="90" customWidth="1"/>
    <col min="6656" max="6656" width="40.7109375" style="90" customWidth="1"/>
    <col min="6657" max="6657" width="9.7109375" style="90" customWidth="1"/>
    <col min="6658" max="6658" width="10.42578125" style="90" customWidth="1"/>
    <col min="6659" max="6659" width="10.140625" style="90" customWidth="1"/>
    <col min="6660" max="6660" width="9.85546875" style="90" customWidth="1"/>
    <col min="6661" max="6910" width="9.140625" style="90"/>
    <col min="6911" max="6911" width="15" style="90" customWidth="1"/>
    <col min="6912" max="6912" width="40.7109375" style="90" customWidth="1"/>
    <col min="6913" max="6913" width="9.7109375" style="90" customWidth="1"/>
    <col min="6914" max="6914" width="10.42578125" style="90" customWidth="1"/>
    <col min="6915" max="6915" width="10.140625" style="90" customWidth="1"/>
    <col min="6916" max="6916" width="9.85546875" style="90" customWidth="1"/>
    <col min="6917" max="7166" width="9.140625" style="90"/>
    <col min="7167" max="7167" width="15" style="90" customWidth="1"/>
    <col min="7168" max="7168" width="40.7109375" style="90" customWidth="1"/>
    <col min="7169" max="7169" width="9.7109375" style="90" customWidth="1"/>
    <col min="7170" max="7170" width="10.42578125" style="90" customWidth="1"/>
    <col min="7171" max="7171" width="10.140625" style="90" customWidth="1"/>
    <col min="7172" max="7172" width="9.85546875" style="90" customWidth="1"/>
    <col min="7173" max="7422" width="9.140625" style="90"/>
    <col min="7423" max="7423" width="15" style="90" customWidth="1"/>
    <col min="7424" max="7424" width="40.7109375" style="90" customWidth="1"/>
    <col min="7425" max="7425" width="9.7109375" style="90" customWidth="1"/>
    <col min="7426" max="7426" width="10.42578125" style="90" customWidth="1"/>
    <col min="7427" max="7427" width="10.140625" style="90" customWidth="1"/>
    <col min="7428" max="7428" width="9.85546875" style="90" customWidth="1"/>
    <col min="7429" max="7678" width="9.140625" style="90"/>
    <col min="7679" max="7679" width="15" style="90" customWidth="1"/>
    <col min="7680" max="7680" width="40.7109375" style="90" customWidth="1"/>
    <col min="7681" max="7681" width="9.7109375" style="90" customWidth="1"/>
    <col min="7682" max="7682" width="10.42578125" style="90" customWidth="1"/>
    <col min="7683" max="7683" width="10.140625" style="90" customWidth="1"/>
    <col min="7684" max="7684" width="9.85546875" style="90" customWidth="1"/>
    <col min="7685" max="7934" width="9.140625" style="90"/>
    <col min="7935" max="7935" width="15" style="90" customWidth="1"/>
    <col min="7936" max="7936" width="40.7109375" style="90" customWidth="1"/>
    <col min="7937" max="7937" width="9.7109375" style="90" customWidth="1"/>
    <col min="7938" max="7938" width="10.42578125" style="90" customWidth="1"/>
    <col min="7939" max="7939" width="10.140625" style="90" customWidth="1"/>
    <col min="7940" max="7940" width="9.85546875" style="90" customWidth="1"/>
    <col min="7941" max="8190" width="9.140625" style="90"/>
    <col min="8191" max="8191" width="15" style="90" customWidth="1"/>
    <col min="8192" max="8192" width="40.7109375" style="90" customWidth="1"/>
    <col min="8193" max="8193" width="9.7109375" style="90" customWidth="1"/>
    <col min="8194" max="8194" width="10.42578125" style="90" customWidth="1"/>
    <col min="8195" max="8195" width="10.140625" style="90" customWidth="1"/>
    <col min="8196" max="8196" width="9.85546875" style="90" customWidth="1"/>
    <col min="8197" max="8446" width="9.140625" style="90"/>
    <col min="8447" max="8447" width="15" style="90" customWidth="1"/>
    <col min="8448" max="8448" width="40.7109375" style="90" customWidth="1"/>
    <col min="8449" max="8449" width="9.7109375" style="90" customWidth="1"/>
    <col min="8450" max="8450" width="10.42578125" style="90" customWidth="1"/>
    <col min="8451" max="8451" width="10.140625" style="90" customWidth="1"/>
    <col min="8452" max="8452" width="9.85546875" style="90" customWidth="1"/>
    <col min="8453" max="8702" width="9.140625" style="90"/>
    <col min="8703" max="8703" width="15" style="90" customWidth="1"/>
    <col min="8704" max="8704" width="40.7109375" style="90" customWidth="1"/>
    <col min="8705" max="8705" width="9.7109375" style="90" customWidth="1"/>
    <col min="8706" max="8706" width="10.42578125" style="90" customWidth="1"/>
    <col min="8707" max="8707" width="10.140625" style="90" customWidth="1"/>
    <col min="8708" max="8708" width="9.85546875" style="90" customWidth="1"/>
    <col min="8709" max="8958" width="9.140625" style="90"/>
    <col min="8959" max="8959" width="15" style="90" customWidth="1"/>
    <col min="8960" max="8960" width="40.7109375" style="90" customWidth="1"/>
    <col min="8961" max="8961" width="9.7109375" style="90" customWidth="1"/>
    <col min="8962" max="8962" width="10.42578125" style="90" customWidth="1"/>
    <col min="8963" max="8963" width="10.140625" style="90" customWidth="1"/>
    <col min="8964" max="8964" width="9.85546875" style="90" customWidth="1"/>
    <col min="8965" max="9214" width="9.140625" style="90"/>
    <col min="9215" max="9215" width="15" style="90" customWidth="1"/>
    <col min="9216" max="9216" width="40.7109375" style="90" customWidth="1"/>
    <col min="9217" max="9217" width="9.7109375" style="90" customWidth="1"/>
    <col min="9218" max="9218" width="10.42578125" style="90" customWidth="1"/>
    <col min="9219" max="9219" width="10.140625" style="90" customWidth="1"/>
    <col min="9220" max="9220" width="9.85546875" style="90" customWidth="1"/>
    <col min="9221" max="9470" width="9.140625" style="90"/>
    <col min="9471" max="9471" width="15" style="90" customWidth="1"/>
    <col min="9472" max="9472" width="40.7109375" style="90" customWidth="1"/>
    <col min="9473" max="9473" width="9.7109375" style="90" customWidth="1"/>
    <col min="9474" max="9474" width="10.42578125" style="90" customWidth="1"/>
    <col min="9475" max="9475" width="10.140625" style="90" customWidth="1"/>
    <col min="9476" max="9476" width="9.85546875" style="90" customWidth="1"/>
    <col min="9477" max="9726" width="9.140625" style="90"/>
    <col min="9727" max="9727" width="15" style="90" customWidth="1"/>
    <col min="9728" max="9728" width="40.7109375" style="90" customWidth="1"/>
    <col min="9729" max="9729" width="9.7109375" style="90" customWidth="1"/>
    <col min="9730" max="9730" width="10.42578125" style="90" customWidth="1"/>
    <col min="9731" max="9731" width="10.140625" style="90" customWidth="1"/>
    <col min="9732" max="9732" width="9.85546875" style="90" customWidth="1"/>
    <col min="9733" max="9982" width="9.140625" style="90"/>
    <col min="9983" max="9983" width="15" style="90" customWidth="1"/>
    <col min="9984" max="9984" width="40.7109375" style="90" customWidth="1"/>
    <col min="9985" max="9985" width="9.7109375" style="90" customWidth="1"/>
    <col min="9986" max="9986" width="10.42578125" style="90" customWidth="1"/>
    <col min="9987" max="9987" width="10.140625" style="90" customWidth="1"/>
    <col min="9988" max="9988" width="9.85546875" style="90" customWidth="1"/>
    <col min="9989" max="10238" width="9.140625" style="90"/>
    <col min="10239" max="10239" width="15" style="90" customWidth="1"/>
    <col min="10240" max="10240" width="40.7109375" style="90" customWidth="1"/>
    <col min="10241" max="10241" width="9.7109375" style="90" customWidth="1"/>
    <col min="10242" max="10242" width="10.42578125" style="90" customWidth="1"/>
    <col min="10243" max="10243" width="10.140625" style="90" customWidth="1"/>
    <col min="10244" max="10244" width="9.85546875" style="90" customWidth="1"/>
    <col min="10245" max="10494" width="9.140625" style="90"/>
    <col min="10495" max="10495" width="15" style="90" customWidth="1"/>
    <col min="10496" max="10496" width="40.7109375" style="90" customWidth="1"/>
    <col min="10497" max="10497" width="9.7109375" style="90" customWidth="1"/>
    <col min="10498" max="10498" width="10.42578125" style="90" customWidth="1"/>
    <col min="10499" max="10499" width="10.140625" style="90" customWidth="1"/>
    <col min="10500" max="10500" width="9.85546875" style="90" customWidth="1"/>
    <col min="10501" max="10750" width="9.140625" style="90"/>
    <col min="10751" max="10751" width="15" style="90" customWidth="1"/>
    <col min="10752" max="10752" width="40.7109375" style="90" customWidth="1"/>
    <col min="10753" max="10753" width="9.7109375" style="90" customWidth="1"/>
    <col min="10754" max="10754" width="10.42578125" style="90" customWidth="1"/>
    <col min="10755" max="10755" width="10.140625" style="90" customWidth="1"/>
    <col min="10756" max="10756" width="9.85546875" style="90" customWidth="1"/>
    <col min="10757" max="11006" width="9.140625" style="90"/>
    <col min="11007" max="11007" width="15" style="90" customWidth="1"/>
    <col min="11008" max="11008" width="40.7109375" style="90" customWidth="1"/>
    <col min="11009" max="11009" width="9.7109375" style="90" customWidth="1"/>
    <col min="11010" max="11010" width="10.42578125" style="90" customWidth="1"/>
    <col min="11011" max="11011" width="10.140625" style="90" customWidth="1"/>
    <col min="11012" max="11012" width="9.85546875" style="90" customWidth="1"/>
    <col min="11013" max="11262" width="9.140625" style="90"/>
    <col min="11263" max="11263" width="15" style="90" customWidth="1"/>
    <col min="11264" max="11264" width="40.7109375" style="90" customWidth="1"/>
    <col min="11265" max="11265" width="9.7109375" style="90" customWidth="1"/>
    <col min="11266" max="11266" width="10.42578125" style="90" customWidth="1"/>
    <col min="11267" max="11267" width="10.140625" style="90" customWidth="1"/>
    <col min="11268" max="11268" width="9.85546875" style="90" customWidth="1"/>
    <col min="11269" max="11518" width="9.140625" style="90"/>
    <col min="11519" max="11519" width="15" style="90" customWidth="1"/>
    <col min="11520" max="11520" width="40.7109375" style="90" customWidth="1"/>
    <col min="11521" max="11521" width="9.7109375" style="90" customWidth="1"/>
    <col min="11522" max="11522" width="10.42578125" style="90" customWidth="1"/>
    <col min="11523" max="11523" width="10.140625" style="90" customWidth="1"/>
    <col min="11524" max="11524" width="9.85546875" style="90" customWidth="1"/>
    <col min="11525" max="11774" width="9.140625" style="90"/>
    <col min="11775" max="11775" width="15" style="90" customWidth="1"/>
    <col min="11776" max="11776" width="40.7109375" style="90" customWidth="1"/>
    <col min="11777" max="11777" width="9.7109375" style="90" customWidth="1"/>
    <col min="11778" max="11778" width="10.42578125" style="90" customWidth="1"/>
    <col min="11779" max="11779" width="10.140625" style="90" customWidth="1"/>
    <col min="11780" max="11780" width="9.85546875" style="90" customWidth="1"/>
    <col min="11781" max="12030" width="9.140625" style="90"/>
    <col min="12031" max="12031" width="15" style="90" customWidth="1"/>
    <col min="12032" max="12032" width="40.7109375" style="90" customWidth="1"/>
    <col min="12033" max="12033" width="9.7109375" style="90" customWidth="1"/>
    <col min="12034" max="12034" width="10.42578125" style="90" customWidth="1"/>
    <col min="12035" max="12035" width="10.140625" style="90" customWidth="1"/>
    <col min="12036" max="12036" width="9.85546875" style="90" customWidth="1"/>
    <col min="12037" max="12286" width="9.140625" style="90"/>
    <col min="12287" max="12287" width="15" style="90" customWidth="1"/>
    <col min="12288" max="12288" width="40.7109375" style="90" customWidth="1"/>
    <col min="12289" max="12289" width="9.7109375" style="90" customWidth="1"/>
    <col min="12290" max="12290" width="10.42578125" style="90" customWidth="1"/>
    <col min="12291" max="12291" width="10.140625" style="90" customWidth="1"/>
    <col min="12292" max="12292" width="9.85546875" style="90" customWidth="1"/>
    <col min="12293" max="12542" width="9.140625" style="90"/>
    <col min="12543" max="12543" width="15" style="90" customWidth="1"/>
    <col min="12544" max="12544" width="40.7109375" style="90" customWidth="1"/>
    <col min="12545" max="12545" width="9.7109375" style="90" customWidth="1"/>
    <col min="12546" max="12546" width="10.42578125" style="90" customWidth="1"/>
    <col min="12547" max="12547" width="10.140625" style="90" customWidth="1"/>
    <col min="12548" max="12548" width="9.85546875" style="90" customWidth="1"/>
    <col min="12549" max="12798" width="9.140625" style="90"/>
    <col min="12799" max="12799" width="15" style="90" customWidth="1"/>
    <col min="12800" max="12800" width="40.7109375" style="90" customWidth="1"/>
    <col min="12801" max="12801" width="9.7109375" style="90" customWidth="1"/>
    <col min="12802" max="12802" width="10.42578125" style="90" customWidth="1"/>
    <col min="12803" max="12803" width="10.140625" style="90" customWidth="1"/>
    <col min="12804" max="12804" width="9.85546875" style="90" customWidth="1"/>
    <col min="12805" max="13054" width="9.140625" style="90"/>
    <col min="13055" max="13055" width="15" style="90" customWidth="1"/>
    <col min="13056" max="13056" width="40.7109375" style="90" customWidth="1"/>
    <col min="13057" max="13057" width="9.7109375" style="90" customWidth="1"/>
    <col min="13058" max="13058" width="10.42578125" style="90" customWidth="1"/>
    <col min="13059" max="13059" width="10.140625" style="90" customWidth="1"/>
    <col min="13060" max="13060" width="9.85546875" style="90" customWidth="1"/>
    <col min="13061" max="13310" width="9.140625" style="90"/>
    <col min="13311" max="13311" width="15" style="90" customWidth="1"/>
    <col min="13312" max="13312" width="40.7109375" style="90" customWidth="1"/>
    <col min="13313" max="13313" width="9.7109375" style="90" customWidth="1"/>
    <col min="13314" max="13314" width="10.42578125" style="90" customWidth="1"/>
    <col min="13315" max="13315" width="10.140625" style="90" customWidth="1"/>
    <col min="13316" max="13316" width="9.85546875" style="90" customWidth="1"/>
    <col min="13317" max="13566" width="9.140625" style="90"/>
    <col min="13567" max="13567" width="15" style="90" customWidth="1"/>
    <col min="13568" max="13568" width="40.7109375" style="90" customWidth="1"/>
    <col min="13569" max="13569" width="9.7109375" style="90" customWidth="1"/>
    <col min="13570" max="13570" width="10.42578125" style="90" customWidth="1"/>
    <col min="13571" max="13571" width="10.140625" style="90" customWidth="1"/>
    <col min="13572" max="13572" width="9.85546875" style="90" customWidth="1"/>
    <col min="13573" max="13822" width="9.140625" style="90"/>
    <col min="13823" max="13823" width="15" style="90" customWidth="1"/>
    <col min="13824" max="13824" width="40.7109375" style="90" customWidth="1"/>
    <col min="13825" max="13825" width="9.7109375" style="90" customWidth="1"/>
    <col min="13826" max="13826" width="10.42578125" style="90" customWidth="1"/>
    <col min="13827" max="13827" width="10.140625" style="90" customWidth="1"/>
    <col min="13828" max="13828" width="9.85546875" style="90" customWidth="1"/>
    <col min="13829" max="14078" width="9.140625" style="90"/>
    <col min="14079" max="14079" width="15" style="90" customWidth="1"/>
    <col min="14080" max="14080" width="40.7109375" style="90" customWidth="1"/>
    <col min="14081" max="14081" width="9.7109375" style="90" customWidth="1"/>
    <col min="14082" max="14082" width="10.42578125" style="90" customWidth="1"/>
    <col min="14083" max="14083" width="10.140625" style="90" customWidth="1"/>
    <col min="14084" max="14084" width="9.85546875" style="90" customWidth="1"/>
    <col min="14085" max="14334" width="9.140625" style="90"/>
    <col min="14335" max="14335" width="15" style="90" customWidth="1"/>
    <col min="14336" max="14336" width="40.7109375" style="90" customWidth="1"/>
    <col min="14337" max="14337" width="9.7109375" style="90" customWidth="1"/>
    <col min="14338" max="14338" width="10.42578125" style="90" customWidth="1"/>
    <col min="14339" max="14339" width="10.140625" style="90" customWidth="1"/>
    <col min="14340" max="14340" width="9.85546875" style="90" customWidth="1"/>
    <col min="14341" max="14590" width="9.140625" style="90"/>
    <col min="14591" max="14591" width="15" style="90" customWidth="1"/>
    <col min="14592" max="14592" width="40.7109375" style="90" customWidth="1"/>
    <col min="14593" max="14593" width="9.7109375" style="90" customWidth="1"/>
    <col min="14594" max="14594" width="10.42578125" style="90" customWidth="1"/>
    <col min="14595" max="14595" width="10.140625" style="90" customWidth="1"/>
    <col min="14596" max="14596" width="9.85546875" style="90" customWidth="1"/>
    <col min="14597" max="14846" width="9.140625" style="90"/>
    <col min="14847" max="14847" width="15" style="90" customWidth="1"/>
    <col min="14848" max="14848" width="40.7109375" style="90" customWidth="1"/>
    <col min="14849" max="14849" width="9.7109375" style="90" customWidth="1"/>
    <col min="14850" max="14850" width="10.42578125" style="90" customWidth="1"/>
    <col min="14851" max="14851" width="10.140625" style="90" customWidth="1"/>
    <col min="14852" max="14852" width="9.85546875" style="90" customWidth="1"/>
    <col min="14853" max="15102" width="9.140625" style="90"/>
    <col min="15103" max="15103" width="15" style="90" customWidth="1"/>
    <col min="15104" max="15104" width="40.7109375" style="90" customWidth="1"/>
    <col min="15105" max="15105" width="9.7109375" style="90" customWidth="1"/>
    <col min="15106" max="15106" width="10.42578125" style="90" customWidth="1"/>
    <col min="15107" max="15107" width="10.140625" style="90" customWidth="1"/>
    <col min="15108" max="15108" width="9.85546875" style="90" customWidth="1"/>
    <col min="15109" max="15358" width="9.140625" style="90"/>
    <col min="15359" max="15359" width="15" style="90" customWidth="1"/>
    <col min="15360" max="15360" width="40.7109375" style="90" customWidth="1"/>
    <col min="15361" max="15361" width="9.7109375" style="90" customWidth="1"/>
    <col min="15362" max="15362" width="10.42578125" style="90" customWidth="1"/>
    <col min="15363" max="15363" width="10.140625" style="90" customWidth="1"/>
    <col min="15364" max="15364" width="9.85546875" style="90" customWidth="1"/>
    <col min="15365" max="15614" width="9.140625" style="90"/>
    <col min="15615" max="15615" width="15" style="90" customWidth="1"/>
    <col min="15616" max="15616" width="40.7109375" style="90" customWidth="1"/>
    <col min="15617" max="15617" width="9.7109375" style="90" customWidth="1"/>
    <col min="15618" max="15618" width="10.42578125" style="90" customWidth="1"/>
    <col min="15619" max="15619" width="10.140625" style="90" customWidth="1"/>
    <col min="15620" max="15620" width="9.85546875" style="90" customWidth="1"/>
    <col min="15621" max="15870" width="9.140625" style="90"/>
    <col min="15871" max="15871" width="15" style="90" customWidth="1"/>
    <col min="15872" max="15872" width="40.7109375" style="90" customWidth="1"/>
    <col min="15873" max="15873" width="9.7109375" style="90" customWidth="1"/>
    <col min="15874" max="15874" width="10.42578125" style="90" customWidth="1"/>
    <col min="15875" max="15875" width="10.140625" style="90" customWidth="1"/>
    <col min="15876" max="15876" width="9.85546875" style="90" customWidth="1"/>
    <col min="15877" max="16126" width="9.140625" style="90"/>
    <col min="16127" max="16127" width="15" style="90" customWidth="1"/>
    <col min="16128" max="16128" width="40.7109375" style="90" customWidth="1"/>
    <col min="16129" max="16129" width="9.7109375" style="90" customWidth="1"/>
    <col min="16130" max="16130" width="10.42578125" style="90" customWidth="1"/>
    <col min="16131" max="16131" width="10.140625" style="90" customWidth="1"/>
    <col min="16132" max="16132" width="9.85546875" style="90" customWidth="1"/>
    <col min="16133" max="16384" width="9.140625" style="90"/>
  </cols>
  <sheetData>
    <row r="1" spans="1:12">
      <c r="A1" s="705" t="s">
        <v>1525</v>
      </c>
      <c r="B1" s="705"/>
      <c r="C1" s="705"/>
      <c r="D1" s="705"/>
      <c r="E1" s="705"/>
      <c r="F1" s="705"/>
      <c r="G1" s="705"/>
      <c r="H1" s="705"/>
      <c r="I1" s="705"/>
      <c r="J1" s="705"/>
      <c r="K1" s="705"/>
      <c r="L1" s="705"/>
    </row>
    <row r="2" spans="1:12">
      <c r="A2" s="705"/>
      <c r="B2" s="705"/>
      <c r="C2" s="705"/>
      <c r="D2" s="705"/>
      <c r="E2" s="705"/>
      <c r="F2" s="705"/>
      <c r="G2" s="705"/>
      <c r="H2" s="705"/>
      <c r="I2" s="705"/>
      <c r="J2" s="705"/>
      <c r="K2" s="705"/>
      <c r="L2" s="705"/>
    </row>
    <row r="3" spans="1:12" ht="6.75" customHeight="1">
      <c r="A3" s="715"/>
      <c r="B3" s="715"/>
      <c r="C3" s="715"/>
      <c r="D3" s="715"/>
    </row>
    <row r="4" spans="1:12">
      <c r="A4" s="716" t="s">
        <v>1526</v>
      </c>
      <c r="B4" s="717" t="s">
        <v>1527</v>
      </c>
      <c r="C4" s="719" t="s">
        <v>1528</v>
      </c>
      <c r="D4" s="719"/>
      <c r="E4" s="719" t="s">
        <v>51</v>
      </c>
      <c r="F4" s="719"/>
      <c r="G4" s="720" t="s">
        <v>52</v>
      </c>
      <c r="H4" s="721"/>
      <c r="I4" s="719" t="s">
        <v>53</v>
      </c>
      <c r="J4" s="719"/>
      <c r="K4" s="719"/>
      <c r="L4" s="719"/>
    </row>
    <row r="5" spans="1:12">
      <c r="A5" s="716"/>
      <c r="B5" s="718"/>
      <c r="C5" s="719"/>
      <c r="D5" s="719"/>
      <c r="E5" s="719"/>
      <c r="F5" s="719"/>
      <c r="G5" s="722"/>
      <c r="H5" s="723"/>
      <c r="I5" s="719" t="s">
        <v>11</v>
      </c>
      <c r="J5" s="719"/>
      <c r="K5" s="719" t="s">
        <v>12</v>
      </c>
      <c r="L5" s="719"/>
    </row>
    <row r="6" spans="1:12" ht="40.5">
      <c r="A6" s="716"/>
      <c r="B6" s="718"/>
      <c r="C6" s="91" t="s">
        <v>1529</v>
      </c>
      <c r="D6" s="91" t="s">
        <v>1530</v>
      </c>
      <c r="E6" s="91" t="s">
        <v>1529</v>
      </c>
      <c r="F6" s="91" t="s">
        <v>1530</v>
      </c>
      <c r="G6" s="91" t="s">
        <v>1529</v>
      </c>
      <c r="H6" s="91" t="s">
        <v>1530</v>
      </c>
      <c r="I6" s="91" t="s">
        <v>1529</v>
      </c>
      <c r="J6" s="91" t="s">
        <v>1530</v>
      </c>
      <c r="K6" s="91" t="s">
        <v>1529</v>
      </c>
      <c r="L6" s="91" t="s">
        <v>1530</v>
      </c>
    </row>
    <row r="7" spans="1:12">
      <c r="A7" s="656" t="s">
        <v>1531</v>
      </c>
      <c r="B7" s="653" t="s">
        <v>1532</v>
      </c>
      <c r="C7" s="654">
        <v>2143463.2999999998</v>
      </c>
      <c r="D7" s="654">
        <v>112.9</v>
      </c>
      <c r="E7" s="92">
        <v>2667435.7040999997</v>
      </c>
      <c r="F7" s="92">
        <v>124.44513064907619</v>
      </c>
      <c r="G7" s="92">
        <v>3104784.2217465998</v>
      </c>
      <c r="H7" s="92">
        <v>116.39584103093358</v>
      </c>
      <c r="I7" s="92">
        <v>3597781.9174412531</v>
      </c>
      <c r="J7" s="92">
        <v>115.87864600192141</v>
      </c>
      <c r="K7" s="92">
        <v>4174452.1150613213</v>
      </c>
      <c r="L7" s="92">
        <v>116.02849230033922</v>
      </c>
    </row>
    <row r="8" spans="1:12">
      <c r="A8" s="656" t="s">
        <v>1533</v>
      </c>
      <c r="B8" s="653" t="s">
        <v>1532</v>
      </c>
      <c r="C8" s="654">
        <v>70778</v>
      </c>
      <c r="D8" s="654">
        <v>91.3</v>
      </c>
      <c r="E8" s="92">
        <v>86391.6</v>
      </c>
      <c r="F8" s="92">
        <v>122.05996213512674</v>
      </c>
      <c r="G8" s="92">
        <v>102522</v>
      </c>
      <c r="H8" s="92">
        <v>118.67125970580472</v>
      </c>
      <c r="I8" s="92">
        <v>122338.72500000001</v>
      </c>
      <c r="J8" s="92">
        <v>119.32924152864753</v>
      </c>
      <c r="K8" s="92">
        <v>146011.83014999999</v>
      </c>
      <c r="L8" s="92">
        <v>119.35045926790555</v>
      </c>
    </row>
    <row r="9" spans="1:12">
      <c r="A9" s="656" t="s">
        <v>1534</v>
      </c>
      <c r="B9" s="653" t="s">
        <v>1532</v>
      </c>
      <c r="C9" s="654">
        <v>8530.1</v>
      </c>
      <c r="D9" s="654">
        <v>152.9</v>
      </c>
      <c r="E9" s="92">
        <v>10236.120000000001</v>
      </c>
      <c r="F9" s="92">
        <v>120</v>
      </c>
      <c r="G9" s="92">
        <v>11464.454400000002</v>
      </c>
      <c r="H9" s="655">
        <v>112</v>
      </c>
      <c r="I9" s="92">
        <v>13069.478016000003</v>
      </c>
      <c r="J9" s="655">
        <v>114</v>
      </c>
      <c r="K9" s="92">
        <v>15160.594498560002</v>
      </c>
      <c r="L9" s="92">
        <v>116</v>
      </c>
    </row>
    <row r="10" spans="1:12" ht="40.5">
      <c r="A10" s="656" t="s">
        <v>1535</v>
      </c>
      <c r="B10" s="653" t="s">
        <v>1536</v>
      </c>
      <c r="C10" s="654">
        <v>125.32</v>
      </c>
      <c r="D10" s="654">
        <v>47.9</v>
      </c>
      <c r="E10" s="92">
        <v>150.38399999999999</v>
      </c>
      <c r="F10" s="92">
        <v>120</v>
      </c>
      <c r="G10" s="92">
        <v>168.43007999999998</v>
      </c>
      <c r="H10" s="92">
        <v>112</v>
      </c>
      <c r="I10" s="92">
        <v>192.01029119999995</v>
      </c>
      <c r="J10" s="655">
        <v>114</v>
      </c>
      <c r="K10" s="92">
        <v>222.73193779199994</v>
      </c>
      <c r="L10" s="92">
        <v>116</v>
      </c>
    </row>
    <row r="11" spans="1:12">
      <c r="A11" s="656" t="s">
        <v>1537</v>
      </c>
      <c r="B11" s="653" t="s">
        <v>1538</v>
      </c>
      <c r="C11" s="654">
        <v>118473.62999999999</v>
      </c>
      <c r="D11" s="654">
        <v>158.19999999999999</v>
      </c>
      <c r="E11" s="92">
        <v>147043.26895</v>
      </c>
      <c r="F11" s="92">
        <v>124.11476625642348</v>
      </c>
      <c r="G11" s="92">
        <v>161258.08805298002</v>
      </c>
      <c r="H11" s="92">
        <v>109.66709949015998</v>
      </c>
      <c r="I11" s="92">
        <v>177116.57092932161</v>
      </c>
      <c r="J11" s="92">
        <v>109.83422479319698</v>
      </c>
      <c r="K11" s="92">
        <v>193295.75286618227</v>
      </c>
      <c r="L11" s="92">
        <v>109.13476466485848</v>
      </c>
    </row>
    <row r="12" spans="1:12">
      <c r="A12" s="656" t="s">
        <v>1539</v>
      </c>
      <c r="B12" s="653" t="s">
        <v>1538</v>
      </c>
      <c r="C12" s="654">
        <v>400606.73</v>
      </c>
      <c r="D12" s="654">
        <v>144.19999999999999</v>
      </c>
      <c r="E12" s="92">
        <v>498703.49226999999</v>
      </c>
      <c r="F12" s="92">
        <v>124.48704800091602</v>
      </c>
      <c r="G12" s="92">
        <v>546284.98261680012</v>
      </c>
      <c r="H12" s="92">
        <v>109.54103812873228</v>
      </c>
      <c r="I12" s="92">
        <v>600007.39839256101</v>
      </c>
      <c r="J12" s="92">
        <v>109.83413739810698</v>
      </c>
      <c r="K12" s="92">
        <v>654277.60697612062</v>
      </c>
      <c r="L12" s="92">
        <v>109.04492323410533</v>
      </c>
    </row>
    <row r="13" spans="1:12">
      <c r="A13" s="656" t="s">
        <v>1540</v>
      </c>
      <c r="B13" s="653" t="s">
        <v>1538</v>
      </c>
      <c r="C13" s="654">
        <v>84727.79</v>
      </c>
      <c r="D13" s="654">
        <v>389.2</v>
      </c>
      <c r="E13" s="92">
        <v>105401.48806</v>
      </c>
      <c r="F13" s="92">
        <v>124.4001384433608</v>
      </c>
      <c r="G13" s="92">
        <v>115617.18047042002</v>
      </c>
      <c r="H13" s="92">
        <v>109.69217095360619</v>
      </c>
      <c r="I13" s="92">
        <v>126982.44355662723</v>
      </c>
      <c r="J13" s="92">
        <v>109.83008151553648</v>
      </c>
      <c r="K13" s="92">
        <v>138899.52394182139</v>
      </c>
      <c r="L13" s="92">
        <v>109.3848252178891</v>
      </c>
    </row>
    <row r="14" spans="1:12">
      <c r="A14" s="656" t="s">
        <v>1541</v>
      </c>
      <c r="B14" s="653" t="s">
        <v>1542</v>
      </c>
      <c r="C14" s="654">
        <v>99295.61</v>
      </c>
      <c r="D14" s="654">
        <v>143.6</v>
      </c>
      <c r="E14" s="92">
        <v>124456.22421000001</v>
      </c>
      <c r="F14" s="92">
        <v>125.33910029859328</v>
      </c>
      <c r="G14" s="92">
        <v>135751.27286706</v>
      </c>
      <c r="H14" s="92">
        <v>109.07551930709501</v>
      </c>
      <c r="I14" s="92">
        <v>149293.29467553864</v>
      </c>
      <c r="J14" s="92">
        <v>109.97561313604787</v>
      </c>
      <c r="K14" s="92">
        <v>162844.23031435147</v>
      </c>
      <c r="L14" s="92">
        <v>109.07672087233608</v>
      </c>
    </row>
    <row r="15" spans="1:12">
      <c r="A15" s="656" t="s">
        <v>1543</v>
      </c>
      <c r="B15" s="653" t="s">
        <v>1532</v>
      </c>
      <c r="C15" s="654">
        <v>91176.16</v>
      </c>
      <c r="D15" s="654">
        <v>124.6</v>
      </c>
      <c r="E15" s="92">
        <v>100293.776</v>
      </c>
      <c r="F15" s="92">
        <v>110</v>
      </c>
      <c r="G15" s="92">
        <v>125367.22</v>
      </c>
      <c r="H15" s="93">
        <v>125</v>
      </c>
      <c r="I15" s="92">
        <v>150440.66399999999</v>
      </c>
      <c r="J15" s="93">
        <v>120</v>
      </c>
      <c r="K15" s="92">
        <v>173006.76360000001</v>
      </c>
      <c r="L15" s="93">
        <v>115</v>
      </c>
    </row>
    <row r="16" spans="1:12" ht="40.5">
      <c r="A16" s="656" t="s">
        <v>1544</v>
      </c>
      <c r="B16" s="653" t="s">
        <v>1545</v>
      </c>
      <c r="C16" s="654">
        <v>680</v>
      </c>
      <c r="D16" s="654">
        <v>0</v>
      </c>
      <c r="E16" s="92">
        <v>816</v>
      </c>
      <c r="F16" s="92">
        <v>120</v>
      </c>
      <c r="G16" s="92">
        <v>913.92</v>
      </c>
      <c r="H16" s="93">
        <v>112</v>
      </c>
      <c r="I16" s="92">
        <v>1041.8688</v>
      </c>
      <c r="J16" s="93">
        <v>114</v>
      </c>
      <c r="K16" s="92">
        <v>1208.567808</v>
      </c>
      <c r="L16" s="93">
        <v>116</v>
      </c>
    </row>
    <row r="17" spans="1:12" ht="36.75" customHeight="1">
      <c r="A17" s="656" t="s">
        <v>1546</v>
      </c>
      <c r="B17" s="653" t="s">
        <v>1532</v>
      </c>
      <c r="C17" s="654">
        <v>109439.98</v>
      </c>
      <c r="D17" s="654">
        <v>116.4</v>
      </c>
      <c r="E17" s="92">
        <v>122572.7776</v>
      </c>
      <c r="F17" s="92">
        <v>112.00000000000001</v>
      </c>
      <c r="G17" s="92">
        <v>153215.97199999998</v>
      </c>
      <c r="H17" s="92">
        <v>124.99999999999997</v>
      </c>
      <c r="I17" s="92">
        <v>183859.16639999996</v>
      </c>
      <c r="J17" s="92">
        <v>120</v>
      </c>
      <c r="K17" s="92">
        <v>211438.04135999997</v>
      </c>
      <c r="L17" s="92">
        <v>115.00000000000001</v>
      </c>
    </row>
    <row r="18" spans="1:12">
      <c r="A18" s="656" t="s">
        <v>1547</v>
      </c>
      <c r="B18" s="653" t="s">
        <v>1532</v>
      </c>
      <c r="C18" s="654">
        <v>45581.09</v>
      </c>
      <c r="D18" s="654">
        <v>91.5</v>
      </c>
      <c r="E18" s="92">
        <v>48179.212129999993</v>
      </c>
      <c r="F18" s="92">
        <v>105.69999999999999</v>
      </c>
      <c r="G18" s="92">
        <v>53527.10467642999</v>
      </c>
      <c r="H18" s="92">
        <v>111.1</v>
      </c>
      <c r="I18" s="92">
        <v>59950.357237601587</v>
      </c>
      <c r="J18" s="92">
        <v>111.99999999999999</v>
      </c>
      <c r="K18" s="92">
        <v>64146.882244233697</v>
      </c>
      <c r="L18" s="92">
        <v>107</v>
      </c>
    </row>
    <row r="19" spans="1:12">
      <c r="A19" s="656" t="s">
        <v>1548</v>
      </c>
      <c r="B19" s="653" t="s">
        <v>1532</v>
      </c>
      <c r="C19" s="654">
        <v>794.6</v>
      </c>
      <c r="D19" s="654">
        <v>139.6</v>
      </c>
      <c r="E19" s="92">
        <v>909.81700000000001</v>
      </c>
      <c r="F19" s="92">
        <v>114.5</v>
      </c>
      <c r="G19" s="92">
        <v>1046.28955</v>
      </c>
      <c r="H19" s="92">
        <v>114.99999999999999</v>
      </c>
      <c r="I19" s="92">
        <v>1171.844296</v>
      </c>
      <c r="J19" s="92">
        <v>112.00000000000001</v>
      </c>
      <c r="K19" s="92">
        <v>1335.9024974399999</v>
      </c>
      <c r="L19" s="92">
        <v>113.99999999999999</v>
      </c>
    </row>
    <row r="20" spans="1:12">
      <c r="A20" s="656" t="s">
        <v>1549</v>
      </c>
      <c r="B20" s="653" t="s">
        <v>1532</v>
      </c>
      <c r="C20" s="654">
        <v>6692.71</v>
      </c>
      <c r="D20" s="654">
        <v>148.9</v>
      </c>
      <c r="E20" s="92">
        <v>7361.9809999999998</v>
      </c>
      <c r="F20" s="92">
        <v>110</v>
      </c>
      <c r="G20" s="92">
        <v>9202.4762499999997</v>
      </c>
      <c r="H20" s="93">
        <v>125</v>
      </c>
      <c r="I20" s="92">
        <v>11042.9715</v>
      </c>
      <c r="J20" s="93">
        <v>120</v>
      </c>
      <c r="K20" s="92">
        <v>12699.417224999999</v>
      </c>
      <c r="L20" s="93">
        <v>115</v>
      </c>
    </row>
    <row r="21" spans="1:12">
      <c r="A21" s="656" t="s">
        <v>1550</v>
      </c>
      <c r="B21" s="653" t="s">
        <v>1532</v>
      </c>
      <c r="C21" s="654">
        <v>4278.6400000000003</v>
      </c>
      <c r="D21" s="654">
        <v>68.5</v>
      </c>
      <c r="E21" s="92">
        <v>5284.1204000000007</v>
      </c>
      <c r="F21" s="92">
        <v>122.5</v>
      </c>
      <c r="G21" s="92">
        <v>5812.5324400000009</v>
      </c>
      <c r="H21" s="93">
        <v>115</v>
      </c>
      <c r="I21" s="92">
        <v>6393.7856840000013</v>
      </c>
      <c r="J21" s="93">
        <v>110</v>
      </c>
      <c r="K21" s="92">
        <v>6930.8636814560023</v>
      </c>
      <c r="L21" s="93">
        <v>115</v>
      </c>
    </row>
    <row r="22" spans="1:12">
      <c r="A22" s="656" t="s">
        <v>1551</v>
      </c>
      <c r="B22" s="653" t="s">
        <v>1532</v>
      </c>
      <c r="C22" s="654">
        <v>11543.44</v>
      </c>
      <c r="D22" s="654">
        <v>87.3</v>
      </c>
      <c r="E22" s="92">
        <v>12697.864000000001</v>
      </c>
      <c r="F22" s="92">
        <v>110.00069303431215</v>
      </c>
      <c r="G22" s="92">
        <v>14221.75282</v>
      </c>
      <c r="H22" s="92">
        <v>112.00114302689018</v>
      </c>
      <c r="I22" s="92">
        <v>16070.6833584</v>
      </c>
      <c r="J22" s="92">
        <v>113.0007219349211</v>
      </c>
      <c r="K22" s="92">
        <v>18481.373866559999</v>
      </c>
      <c r="L22" s="92">
        <v>115.00054760832528</v>
      </c>
    </row>
    <row r="23" spans="1:12" ht="40.5">
      <c r="A23" s="656" t="s">
        <v>1552</v>
      </c>
      <c r="B23" s="653" t="s">
        <v>1532</v>
      </c>
      <c r="C23" s="654">
        <v>7696.48</v>
      </c>
      <c r="D23" s="654">
        <v>202.7</v>
      </c>
      <c r="E23" s="92">
        <v>9235.7759999999998</v>
      </c>
      <c r="F23" s="92">
        <v>120</v>
      </c>
      <c r="G23" s="92">
        <v>11082.931199999999</v>
      </c>
      <c r="H23" s="93">
        <v>120</v>
      </c>
      <c r="I23" s="92">
        <v>13299.51744</v>
      </c>
      <c r="J23" s="93">
        <v>120</v>
      </c>
      <c r="K23" s="92">
        <v>15959.420928</v>
      </c>
      <c r="L23" s="93">
        <v>120</v>
      </c>
    </row>
    <row r="24" spans="1:12">
      <c r="A24" s="656" t="s">
        <v>1553</v>
      </c>
      <c r="B24" s="653" t="s">
        <v>1532</v>
      </c>
      <c r="C24" s="654">
        <v>2553.7600000000002</v>
      </c>
      <c r="D24" s="654">
        <v>3553.8</v>
      </c>
      <c r="E24" s="92">
        <v>2809.1360000000004</v>
      </c>
      <c r="F24" s="92">
        <v>110</v>
      </c>
      <c r="G24" s="92">
        <v>3511.4200000000005</v>
      </c>
      <c r="H24" s="93">
        <v>125</v>
      </c>
      <c r="I24" s="92">
        <v>4213.7040000000006</v>
      </c>
      <c r="J24" s="93">
        <v>120</v>
      </c>
      <c r="K24" s="92">
        <v>4845.7596000000012</v>
      </c>
      <c r="L24" s="93">
        <v>115</v>
      </c>
    </row>
    <row r="25" spans="1:12">
      <c r="A25" s="656" t="s">
        <v>1554</v>
      </c>
      <c r="B25" s="653" t="s">
        <v>1532</v>
      </c>
      <c r="C25" s="654">
        <v>484</v>
      </c>
      <c r="D25" s="654">
        <v>108.5</v>
      </c>
      <c r="E25" s="92">
        <v>605</v>
      </c>
      <c r="F25" s="92">
        <v>125</v>
      </c>
      <c r="G25" s="92">
        <v>665.5</v>
      </c>
      <c r="H25" s="93">
        <v>110</v>
      </c>
      <c r="I25" s="92">
        <v>735.37750000000005</v>
      </c>
      <c r="J25" s="93">
        <v>110.5</v>
      </c>
      <c r="K25" s="92">
        <v>804.50298500000008</v>
      </c>
      <c r="L25" s="93">
        <v>109.4</v>
      </c>
    </row>
    <row r="26" spans="1:12" ht="40.5">
      <c r="A26" s="656" t="s">
        <v>1555</v>
      </c>
      <c r="B26" s="653" t="s">
        <v>1532</v>
      </c>
      <c r="C26" s="654">
        <v>14234.03</v>
      </c>
      <c r="D26" s="654">
        <v>293.8</v>
      </c>
      <c r="E26" s="92">
        <v>17080.835999999999</v>
      </c>
      <c r="F26" s="92">
        <v>120</v>
      </c>
      <c r="G26" s="92">
        <v>20497.003199999999</v>
      </c>
      <c r="H26" s="93">
        <v>120</v>
      </c>
      <c r="I26" s="92">
        <v>24596.403839999999</v>
      </c>
      <c r="J26" s="93">
        <v>120</v>
      </c>
      <c r="K26" s="92">
        <v>29515.684608</v>
      </c>
      <c r="L26" s="93">
        <v>120</v>
      </c>
    </row>
    <row r="27" spans="1:12">
      <c r="A27" s="656" t="s">
        <v>1556</v>
      </c>
      <c r="B27" s="653" t="s">
        <v>1532</v>
      </c>
      <c r="C27" s="654">
        <v>67946.12</v>
      </c>
      <c r="D27" s="654">
        <v>108.5</v>
      </c>
      <c r="E27" s="92">
        <v>80440.003599999996</v>
      </c>
      <c r="F27" s="92">
        <v>118.38792796409861</v>
      </c>
      <c r="G27" s="92">
        <v>96528.004319999978</v>
      </c>
      <c r="H27" s="92">
        <v>119.99999999999997</v>
      </c>
      <c r="I27" s="92">
        <v>115833.60518399999</v>
      </c>
      <c r="J27" s="92">
        <v>120.00000000000001</v>
      </c>
      <c r="K27" s="92">
        <v>139000.32622079997</v>
      </c>
      <c r="L27" s="92">
        <v>120</v>
      </c>
    </row>
    <row r="28" spans="1:12">
      <c r="A28" s="656" t="s">
        <v>1557</v>
      </c>
      <c r="B28" s="653" t="s">
        <v>1532</v>
      </c>
      <c r="C28" s="654">
        <v>11608.1</v>
      </c>
      <c r="D28" s="654">
        <v>89.8</v>
      </c>
      <c r="E28" s="92">
        <v>14336.003500000001</v>
      </c>
      <c r="F28" s="92">
        <v>123.5</v>
      </c>
      <c r="G28" s="92">
        <v>15769.60385</v>
      </c>
      <c r="H28" s="93">
        <v>110</v>
      </c>
      <c r="I28" s="92">
        <v>17346.564235000002</v>
      </c>
      <c r="J28" s="93">
        <v>110</v>
      </c>
      <c r="K28" s="92">
        <v>18803.675630740003</v>
      </c>
      <c r="L28" s="93">
        <v>108.4</v>
      </c>
    </row>
    <row r="29" spans="1:12">
      <c r="A29" s="656" t="s">
        <v>1558</v>
      </c>
      <c r="B29" s="653" t="s">
        <v>1532</v>
      </c>
      <c r="C29" s="654">
        <v>8729.5</v>
      </c>
      <c r="D29" s="654">
        <v>0</v>
      </c>
      <c r="E29" s="92">
        <v>10475.4</v>
      </c>
      <c r="F29" s="92">
        <v>120</v>
      </c>
      <c r="G29" s="92">
        <v>11732.448</v>
      </c>
      <c r="H29" s="93">
        <v>112</v>
      </c>
      <c r="I29" s="92">
        <v>13374.99072</v>
      </c>
      <c r="J29" s="93">
        <v>114</v>
      </c>
      <c r="K29" s="92">
        <v>15514.989235199999</v>
      </c>
      <c r="L29" s="93">
        <v>116</v>
      </c>
    </row>
    <row r="30" spans="1:12">
      <c r="A30" s="656" t="s">
        <v>1559</v>
      </c>
      <c r="B30" s="653" t="s">
        <v>1532</v>
      </c>
      <c r="C30" s="654">
        <v>94.11</v>
      </c>
      <c r="D30" s="654">
        <v>0</v>
      </c>
      <c r="E30" s="92">
        <v>103.521</v>
      </c>
      <c r="F30" s="92">
        <v>110</v>
      </c>
      <c r="G30" s="92">
        <v>129.40125</v>
      </c>
      <c r="H30" s="93">
        <v>125</v>
      </c>
      <c r="I30" s="92">
        <v>155.28150000000002</v>
      </c>
      <c r="J30" s="93">
        <v>120</v>
      </c>
      <c r="K30" s="92">
        <v>178.57372500000002</v>
      </c>
      <c r="L30" s="93">
        <v>115</v>
      </c>
    </row>
    <row r="31" spans="1:12" ht="40.5">
      <c r="A31" s="656" t="s">
        <v>1560</v>
      </c>
      <c r="B31" s="653" t="s">
        <v>1532</v>
      </c>
      <c r="C31" s="654">
        <v>25066.089999999997</v>
      </c>
      <c r="D31" s="654">
        <v>95.5</v>
      </c>
      <c r="E31" s="92">
        <v>31248.020539999998</v>
      </c>
      <c r="F31" s="92">
        <v>124.66252431073215</v>
      </c>
      <c r="G31" s="92">
        <v>34093.326422310005</v>
      </c>
      <c r="H31" s="92">
        <v>109.10555559405046</v>
      </c>
      <c r="I31" s="92">
        <v>37502.823566697567</v>
      </c>
      <c r="J31" s="92">
        <v>110.00048250544556</v>
      </c>
      <c r="K31" s="92">
        <v>40870.870507620493</v>
      </c>
      <c r="L31" s="92">
        <v>108.98078230011924</v>
      </c>
    </row>
    <row r="32" spans="1:12">
      <c r="A32" s="656" t="s">
        <v>1561</v>
      </c>
      <c r="B32" s="653" t="s">
        <v>1532</v>
      </c>
      <c r="C32" s="654">
        <v>8686.42</v>
      </c>
      <c r="D32" s="654">
        <v>116.2</v>
      </c>
      <c r="E32" s="92">
        <v>10749.7554</v>
      </c>
      <c r="F32" s="92">
        <v>123.75357627192791</v>
      </c>
      <c r="G32" s="92">
        <v>11775.76266455</v>
      </c>
      <c r="H32" s="92">
        <v>109.54447079372616</v>
      </c>
      <c r="I32" s="92">
        <v>12907.57697020675</v>
      </c>
      <c r="J32" s="92">
        <v>109.61138856053874</v>
      </c>
      <c r="K32" s="92">
        <v>14090.194538854365</v>
      </c>
      <c r="L32" s="92">
        <v>109.16219652516759</v>
      </c>
    </row>
    <row r="33" spans="1:12">
      <c r="A33" s="656" t="s">
        <v>1562</v>
      </c>
      <c r="B33" s="653" t="s">
        <v>1532</v>
      </c>
      <c r="C33" s="654">
        <v>1794.34</v>
      </c>
      <c r="D33" s="654">
        <v>107.6</v>
      </c>
      <c r="E33" s="92">
        <v>2234.7181399999999</v>
      </c>
      <c r="F33" s="92">
        <v>124.5426251435068</v>
      </c>
      <c r="G33" s="92">
        <v>2443.5964330700003</v>
      </c>
      <c r="H33" s="92">
        <v>109.34696368777857</v>
      </c>
      <c r="I33" s="92">
        <v>2678.2074753185902</v>
      </c>
      <c r="J33" s="92">
        <v>109.60105519362857</v>
      </c>
      <c r="K33" s="92">
        <v>2923.6635819631015</v>
      </c>
      <c r="L33" s="92">
        <v>109.16493994235128</v>
      </c>
    </row>
    <row r="34" spans="1:12">
      <c r="A34" s="656" t="s">
        <v>1563</v>
      </c>
      <c r="B34" s="653" t="s">
        <v>1532</v>
      </c>
      <c r="C34" s="654">
        <v>29.6</v>
      </c>
      <c r="D34" s="654">
        <v>128</v>
      </c>
      <c r="E34" s="92">
        <v>36.556000000000004</v>
      </c>
      <c r="F34" s="92">
        <v>123.5</v>
      </c>
      <c r="G34" s="92">
        <v>40.211600000000004</v>
      </c>
      <c r="H34" s="93">
        <v>110</v>
      </c>
      <c r="I34" s="92">
        <v>44.232760000000006</v>
      </c>
      <c r="J34" s="93">
        <v>110</v>
      </c>
      <c r="K34" s="92">
        <v>47.948311840000002</v>
      </c>
      <c r="L34" s="93">
        <v>108.4</v>
      </c>
    </row>
    <row r="35" spans="1:12" ht="40.5">
      <c r="A35" s="656" t="s">
        <v>1564</v>
      </c>
      <c r="B35" s="653" t="s">
        <v>1532</v>
      </c>
      <c r="C35" s="654">
        <v>389.66999999999996</v>
      </c>
      <c r="D35" s="654">
        <v>101.2</v>
      </c>
      <c r="E35" s="92">
        <v>484.64274999999992</v>
      </c>
      <c r="F35" s="92">
        <v>124.37261015731258</v>
      </c>
      <c r="G35" s="92">
        <v>529.14154607</v>
      </c>
      <c r="H35" s="92">
        <v>109.18177277386283</v>
      </c>
      <c r="I35" s="92">
        <v>577.74455685642999</v>
      </c>
      <c r="J35" s="92">
        <v>109.1852569784797</v>
      </c>
      <c r="K35" s="92">
        <v>629.99156037884757</v>
      </c>
      <c r="L35" s="92">
        <v>109.04327057734635</v>
      </c>
    </row>
    <row r="36" spans="1:12">
      <c r="A36" s="656" t="s">
        <v>1565</v>
      </c>
      <c r="B36" s="653" t="s">
        <v>1532</v>
      </c>
      <c r="C36" s="654">
        <v>365.85</v>
      </c>
      <c r="D36" s="654">
        <v>123.9</v>
      </c>
      <c r="E36" s="92">
        <v>454.80949000000004</v>
      </c>
      <c r="F36" s="92">
        <v>124.31583709170427</v>
      </c>
      <c r="G36" s="92">
        <v>499.06606969000001</v>
      </c>
      <c r="H36" s="93">
        <v>109.73079512698823</v>
      </c>
      <c r="I36" s="92">
        <v>546.79126670235007</v>
      </c>
      <c r="J36" s="93">
        <v>109.56290156972503</v>
      </c>
      <c r="K36" s="92">
        <v>598.78494506723473</v>
      </c>
      <c r="L36" s="93">
        <v>109.50887139775548</v>
      </c>
    </row>
    <row r="37" spans="1:12" ht="40.5">
      <c r="A37" s="656" t="s">
        <v>1566</v>
      </c>
      <c r="B37" s="653" t="s">
        <v>1532</v>
      </c>
      <c r="C37" s="654">
        <v>728.88000000000011</v>
      </c>
      <c r="D37" s="654">
        <v>101.2</v>
      </c>
      <c r="E37" s="92">
        <v>909.88085000000001</v>
      </c>
      <c r="F37" s="92">
        <v>124.83273652727472</v>
      </c>
      <c r="G37" s="92">
        <v>996.90231172000006</v>
      </c>
      <c r="H37" s="93">
        <v>109.56405025119497</v>
      </c>
      <c r="I37" s="92">
        <v>1095.92360064184</v>
      </c>
      <c r="J37" s="93">
        <v>109.93289791363752</v>
      </c>
      <c r="K37" s="92">
        <v>1197.9675035554023</v>
      </c>
      <c r="L37" s="93">
        <v>109.31122414498593</v>
      </c>
    </row>
    <row r="38" spans="1:12">
      <c r="A38" s="656" t="s">
        <v>1567</v>
      </c>
      <c r="B38" s="653" t="s">
        <v>1532</v>
      </c>
      <c r="C38" s="654">
        <v>9</v>
      </c>
      <c r="D38" s="654">
        <v>31.5</v>
      </c>
      <c r="E38" s="92">
        <v>11.097000000000001</v>
      </c>
      <c r="F38" s="92">
        <v>123.3</v>
      </c>
      <c r="G38" s="92">
        <v>12.051342000000002</v>
      </c>
      <c r="H38" s="93">
        <v>108.6</v>
      </c>
      <c r="I38" s="92">
        <v>13.087757412</v>
      </c>
      <c r="J38" s="93">
        <v>108.6</v>
      </c>
      <c r="K38" s="92">
        <v>14.252567821668002</v>
      </c>
      <c r="L38" s="93">
        <v>108.9</v>
      </c>
    </row>
    <row r="39" spans="1:12">
      <c r="A39" s="656" t="s">
        <v>1568</v>
      </c>
      <c r="B39" s="653" t="s">
        <v>1532</v>
      </c>
      <c r="C39" s="654">
        <v>130.45000000000002</v>
      </c>
      <c r="D39" s="654">
        <v>68.400000000000006</v>
      </c>
      <c r="E39" s="92">
        <v>163.63371000000001</v>
      </c>
      <c r="F39" s="92">
        <v>125.43787658106554</v>
      </c>
      <c r="G39" s="92">
        <v>178.54460496000002</v>
      </c>
      <c r="H39" s="93">
        <v>109.11236135879336</v>
      </c>
      <c r="I39" s="92">
        <v>196.84999892170001</v>
      </c>
      <c r="J39" s="93">
        <v>110.25256067849321</v>
      </c>
      <c r="K39" s="92">
        <v>214.34408854214399</v>
      </c>
      <c r="L39" s="93">
        <v>108.88701534989723</v>
      </c>
    </row>
    <row r="40" spans="1:12">
      <c r="A40" s="656" t="s">
        <v>1569</v>
      </c>
      <c r="B40" s="653" t="s">
        <v>1532</v>
      </c>
      <c r="C40" s="654">
        <v>160.75000000000003</v>
      </c>
      <c r="D40" s="654">
        <v>77.8</v>
      </c>
      <c r="E40" s="92">
        <v>201.46063000000001</v>
      </c>
      <c r="F40" s="92">
        <v>125.32543079315705</v>
      </c>
      <c r="G40" s="92">
        <v>219.52540258000002</v>
      </c>
      <c r="H40" s="93">
        <v>108.96689967662665</v>
      </c>
      <c r="I40" s="92">
        <v>240.52073472884001</v>
      </c>
      <c r="J40" s="93">
        <v>109.56396476311612</v>
      </c>
      <c r="K40" s="92">
        <v>261.79381445115575</v>
      </c>
      <c r="L40" s="93">
        <v>108.84459285653637</v>
      </c>
    </row>
    <row r="41" spans="1:12">
      <c r="A41" s="656" t="s">
        <v>1570</v>
      </c>
      <c r="B41" s="653" t="s">
        <v>1532</v>
      </c>
      <c r="C41" s="654">
        <v>176.82000000000002</v>
      </c>
      <c r="D41" s="654">
        <v>102.8</v>
      </c>
      <c r="E41" s="92">
        <v>220.25530999999998</v>
      </c>
      <c r="F41" s="92">
        <v>124.56470421897971</v>
      </c>
      <c r="G41" s="92">
        <v>240.87674586</v>
      </c>
      <c r="H41" s="93">
        <v>109.36251473801018</v>
      </c>
      <c r="I41" s="92">
        <v>264.36985245482003</v>
      </c>
      <c r="J41" s="93">
        <v>109.75316505167105</v>
      </c>
      <c r="K41" s="92">
        <v>289.15276484560121</v>
      </c>
      <c r="L41" s="93">
        <v>109.37433378301577</v>
      </c>
    </row>
    <row r="42" spans="1:12">
      <c r="A42" s="656" t="s">
        <v>1571</v>
      </c>
      <c r="B42" s="653" t="s">
        <v>1532</v>
      </c>
      <c r="C42" s="654">
        <v>0.5</v>
      </c>
      <c r="D42" s="654">
        <v>0</v>
      </c>
      <c r="E42" s="92">
        <v>0.63049999999999995</v>
      </c>
      <c r="F42" s="92">
        <v>126.1</v>
      </c>
      <c r="G42" s="92">
        <v>0.69165849999999995</v>
      </c>
      <c r="H42" s="93">
        <v>109.7</v>
      </c>
      <c r="I42" s="92">
        <v>0.75874937449999991</v>
      </c>
      <c r="J42" s="93">
        <v>109.7</v>
      </c>
      <c r="K42" s="92">
        <v>0.83386556257549993</v>
      </c>
      <c r="L42" s="93">
        <v>109.9</v>
      </c>
    </row>
    <row r="43" spans="1:12">
      <c r="A43" s="656" t="s">
        <v>1572</v>
      </c>
      <c r="B43" s="653" t="s">
        <v>1532</v>
      </c>
      <c r="C43" s="654">
        <v>0.88</v>
      </c>
      <c r="D43" s="654">
        <v>106</v>
      </c>
      <c r="E43" s="92">
        <v>1.08504</v>
      </c>
      <c r="F43" s="92">
        <v>123.3</v>
      </c>
      <c r="G43" s="92">
        <v>1.17835344</v>
      </c>
      <c r="H43" s="93">
        <v>108.6</v>
      </c>
      <c r="I43" s="92">
        <v>1.27969183584</v>
      </c>
      <c r="J43" s="93">
        <v>108.6</v>
      </c>
      <c r="K43" s="92">
        <v>1.39358440922976</v>
      </c>
      <c r="L43" s="93">
        <v>108.9</v>
      </c>
    </row>
    <row r="44" spans="1:12" ht="40.5">
      <c r="A44" s="656" t="s">
        <v>1573</v>
      </c>
      <c r="B44" s="653" t="s">
        <v>1532</v>
      </c>
      <c r="C44" s="654">
        <v>2.65</v>
      </c>
      <c r="D44" s="654">
        <v>31.5</v>
      </c>
      <c r="E44" s="92">
        <v>3.3204499999999997</v>
      </c>
      <c r="F44" s="92">
        <v>125.3</v>
      </c>
      <c r="G44" s="92">
        <v>3.6524949999999996</v>
      </c>
      <c r="H44" s="93">
        <v>110</v>
      </c>
      <c r="I44" s="92">
        <v>4.0177444999999992</v>
      </c>
      <c r="J44" s="93">
        <v>110</v>
      </c>
      <c r="K44" s="92">
        <v>4.3954124829999994</v>
      </c>
      <c r="L44" s="93">
        <v>109.4</v>
      </c>
    </row>
    <row r="45" spans="1:12">
      <c r="A45" s="656" t="s">
        <v>1574</v>
      </c>
      <c r="B45" s="653" t="s">
        <v>1532</v>
      </c>
      <c r="C45" s="654">
        <v>1.85</v>
      </c>
      <c r="D45" s="654">
        <v>0</v>
      </c>
      <c r="E45" s="92">
        <v>2.3180499999999999</v>
      </c>
      <c r="F45" s="92">
        <v>125.3</v>
      </c>
      <c r="G45" s="92">
        <v>2.5359467000000002</v>
      </c>
      <c r="H45" s="93">
        <v>109.4</v>
      </c>
      <c r="I45" s="92">
        <v>2.7895413700000002</v>
      </c>
      <c r="J45" s="93">
        <v>110</v>
      </c>
      <c r="K45" s="92">
        <v>3.0294419278200002</v>
      </c>
      <c r="L45" s="93">
        <v>108.6</v>
      </c>
    </row>
    <row r="46" spans="1:12">
      <c r="A46" s="656" t="s">
        <v>1575</v>
      </c>
      <c r="B46" s="653" t="s">
        <v>1532</v>
      </c>
      <c r="C46" s="654">
        <v>177.72000000000003</v>
      </c>
      <c r="D46" s="654">
        <v>124.4</v>
      </c>
      <c r="E46" s="92">
        <v>219.89065000000002</v>
      </c>
      <c r="F46" s="92">
        <v>123.72870245329733</v>
      </c>
      <c r="G46" s="92">
        <v>241.58836065000003</v>
      </c>
      <c r="H46" s="93">
        <v>109.86750034619482</v>
      </c>
      <c r="I46" s="92">
        <v>263.49671569585007</v>
      </c>
      <c r="J46" s="93">
        <v>109.06846463418395</v>
      </c>
      <c r="K46" s="92">
        <v>290.88482767519179</v>
      </c>
      <c r="L46" s="93">
        <v>110.39409994428749</v>
      </c>
    </row>
    <row r="47" spans="1:12" ht="40.5">
      <c r="A47" s="656" t="s">
        <v>1576</v>
      </c>
      <c r="B47" s="653" t="s">
        <v>1532</v>
      </c>
      <c r="C47" s="654">
        <v>12190.67</v>
      </c>
      <c r="D47" s="654">
        <v>126.6</v>
      </c>
      <c r="E47" s="92">
        <v>15051.515719999999</v>
      </c>
      <c r="F47" s="92">
        <v>123.46750195026195</v>
      </c>
      <c r="G47" s="92">
        <v>16546.767102620001</v>
      </c>
      <c r="H47" s="93">
        <v>109.93422463515191</v>
      </c>
      <c r="I47" s="92">
        <v>18218.793453560127</v>
      </c>
      <c r="J47" s="93">
        <v>110.10485214767651</v>
      </c>
      <c r="K47" s="92">
        <v>19826.158825955645</v>
      </c>
      <c r="L47" s="93">
        <v>108.82256762223419</v>
      </c>
    </row>
    <row r="48" spans="1:12">
      <c r="A48" s="656" t="s">
        <v>1577</v>
      </c>
      <c r="B48" s="653" t="s">
        <v>1532</v>
      </c>
      <c r="C48" s="654">
        <v>326.75</v>
      </c>
      <c r="D48" s="654">
        <v>150.30000000000001</v>
      </c>
      <c r="E48" s="92">
        <v>410.24154999999996</v>
      </c>
      <c r="F48" s="92">
        <v>125.55211935730679</v>
      </c>
      <c r="G48" s="92">
        <v>447.53501113999994</v>
      </c>
      <c r="H48" s="93">
        <v>109.09061043182973</v>
      </c>
      <c r="I48" s="92">
        <v>493.66166088921995</v>
      </c>
      <c r="J48" s="93">
        <v>110.3068248519199</v>
      </c>
      <c r="K48" s="92">
        <v>538.29728647885565</v>
      </c>
      <c r="L48" s="93">
        <v>109.04174440227638</v>
      </c>
    </row>
    <row r="49" spans="1:12">
      <c r="A49" s="656" t="s">
        <v>1578</v>
      </c>
      <c r="B49" s="653" t="s">
        <v>1532</v>
      </c>
      <c r="C49" s="654">
        <v>590.94000000000005</v>
      </c>
      <c r="D49" s="654">
        <v>119.7</v>
      </c>
      <c r="E49" s="92">
        <v>732.8567700000001</v>
      </c>
      <c r="F49" s="92">
        <v>124.01542796222967</v>
      </c>
      <c r="G49" s="92">
        <v>804.70316520000006</v>
      </c>
      <c r="H49" s="93">
        <v>109.80360667201042</v>
      </c>
      <c r="I49" s="92">
        <v>881.83989262642001</v>
      </c>
      <c r="J49" s="93">
        <v>109.58573679864283</v>
      </c>
      <c r="K49" s="92">
        <v>965.63361822659397</v>
      </c>
      <c r="L49" s="93">
        <v>109.50214730597042</v>
      </c>
    </row>
    <row r="50" spans="1:12">
      <c r="A50" s="656" t="s">
        <v>1579</v>
      </c>
      <c r="B50" s="653" t="s">
        <v>1532</v>
      </c>
      <c r="C50" s="654">
        <v>650.70999999999992</v>
      </c>
      <c r="D50" s="654">
        <v>115.2</v>
      </c>
      <c r="E50" s="92">
        <v>804.39619000000005</v>
      </c>
      <c r="F50" s="92">
        <v>123.61823085552706</v>
      </c>
      <c r="G50" s="92">
        <v>880.31680859999983</v>
      </c>
      <c r="H50" s="93">
        <v>109.43821210789173</v>
      </c>
      <c r="I50" s="92">
        <v>961.76573464471016</v>
      </c>
      <c r="J50" s="93">
        <v>109.25222888498989</v>
      </c>
      <c r="K50" s="92">
        <v>1053.5744009337882</v>
      </c>
      <c r="L50" s="93">
        <v>109.54584499966549</v>
      </c>
    </row>
    <row r="51" spans="1:12">
      <c r="A51" s="656" t="s">
        <v>1580</v>
      </c>
      <c r="B51" s="653" t="s">
        <v>1532</v>
      </c>
      <c r="C51" s="654">
        <v>227.21000000000004</v>
      </c>
      <c r="D51" s="654">
        <v>189.2</v>
      </c>
      <c r="E51" s="92">
        <v>283.01290999999998</v>
      </c>
      <c r="F51" s="92">
        <v>124.56005897627742</v>
      </c>
      <c r="G51" s="92">
        <v>308.67058806</v>
      </c>
      <c r="H51" s="93">
        <v>109.06590376389545</v>
      </c>
      <c r="I51" s="92">
        <v>338.37129601859999</v>
      </c>
      <c r="J51" s="93">
        <v>109.62213735531768</v>
      </c>
      <c r="K51" s="92">
        <v>369.42091914047052</v>
      </c>
      <c r="L51" s="93">
        <v>109.17619889370395</v>
      </c>
    </row>
    <row r="52" spans="1:12">
      <c r="A52" s="656" t="s">
        <v>1581</v>
      </c>
      <c r="B52" s="653" t="s">
        <v>1532</v>
      </c>
      <c r="C52" s="654">
        <v>419.58</v>
      </c>
      <c r="D52" s="654">
        <v>108.1</v>
      </c>
      <c r="E52" s="92">
        <v>524.17919999999992</v>
      </c>
      <c r="F52" s="92">
        <v>124.92950092950093</v>
      </c>
      <c r="G52" s="92">
        <v>571.32292176999999</v>
      </c>
      <c r="H52" s="93">
        <v>108.99381771920748</v>
      </c>
      <c r="I52" s="92">
        <v>629.61099421258007</v>
      </c>
      <c r="J52" s="93">
        <v>110.20229894890254</v>
      </c>
      <c r="K52" s="92">
        <v>684.7117954497744</v>
      </c>
      <c r="L52" s="93">
        <v>108.75156274964763</v>
      </c>
    </row>
    <row r="53" spans="1:12">
      <c r="A53" s="656" t="s">
        <v>1582</v>
      </c>
      <c r="B53" s="653" t="s">
        <v>1532</v>
      </c>
      <c r="C53" s="654">
        <v>312.54000000000002</v>
      </c>
      <c r="D53" s="654">
        <v>179.9</v>
      </c>
      <c r="E53" s="92">
        <v>387.33250000000004</v>
      </c>
      <c r="F53" s="92">
        <v>123.93053689127794</v>
      </c>
      <c r="G53" s="92">
        <v>424.71757134000001</v>
      </c>
      <c r="H53" s="93">
        <v>109.6519324714554</v>
      </c>
      <c r="I53" s="92">
        <v>465.73212917662005</v>
      </c>
      <c r="J53" s="93">
        <v>109.65690157513794</v>
      </c>
      <c r="K53" s="92">
        <v>508.77507571604752</v>
      </c>
      <c r="L53" s="93">
        <v>109.24199638438607</v>
      </c>
    </row>
    <row r="54" spans="1:12">
      <c r="A54" s="656" t="s">
        <v>1583</v>
      </c>
      <c r="B54" s="653" t="s">
        <v>1532</v>
      </c>
      <c r="C54" s="654">
        <v>12.08</v>
      </c>
      <c r="D54" s="654">
        <v>106.4</v>
      </c>
      <c r="E54" s="92">
        <v>15.093910000000001</v>
      </c>
      <c r="F54" s="92">
        <v>124.94958609271525</v>
      </c>
      <c r="G54" s="92">
        <v>16.54089025</v>
      </c>
      <c r="H54" s="93">
        <v>109.58651701249048</v>
      </c>
      <c r="I54" s="92">
        <v>18.169545702050002</v>
      </c>
      <c r="J54" s="93">
        <v>109.84623818569862</v>
      </c>
      <c r="K54" s="92">
        <v>19.842082514698948</v>
      </c>
      <c r="L54" s="93">
        <v>109.20516583119763</v>
      </c>
    </row>
    <row r="55" spans="1:12">
      <c r="A55" s="656" t="s">
        <v>1584</v>
      </c>
      <c r="B55" s="653" t="s">
        <v>1532</v>
      </c>
      <c r="C55" s="654">
        <v>287.61</v>
      </c>
      <c r="D55" s="654">
        <v>115.9</v>
      </c>
      <c r="E55" s="92">
        <v>359.95361000000003</v>
      </c>
      <c r="F55" s="92">
        <v>125.15337088418346</v>
      </c>
      <c r="G55" s="92">
        <v>393.34549263000002</v>
      </c>
      <c r="H55" s="93">
        <v>109.27671836101325</v>
      </c>
      <c r="I55" s="92">
        <v>430.56034484920997</v>
      </c>
      <c r="J55" s="93">
        <v>109.46111063085601</v>
      </c>
      <c r="K55" s="92">
        <v>471.68120575382397</v>
      </c>
      <c r="L55" s="93">
        <v>109.5505453292535</v>
      </c>
    </row>
    <row r="56" spans="1:12">
      <c r="A56" s="656" t="s">
        <v>1585</v>
      </c>
      <c r="B56" s="653" t="s">
        <v>1532</v>
      </c>
      <c r="C56" s="654">
        <v>3.63</v>
      </c>
      <c r="D56" s="654">
        <v>148.19999999999999</v>
      </c>
      <c r="E56" s="92">
        <v>4.5229799999999996</v>
      </c>
      <c r="F56" s="92">
        <v>124.6</v>
      </c>
      <c r="G56" s="92">
        <v>4.9978928999999992</v>
      </c>
      <c r="H56" s="93">
        <v>110.5</v>
      </c>
      <c r="I56" s="92">
        <v>5.4826885112999992</v>
      </c>
      <c r="J56" s="93">
        <v>109.7</v>
      </c>
      <c r="K56" s="92">
        <v>6.0309573624299988</v>
      </c>
      <c r="L56" s="93">
        <v>110</v>
      </c>
    </row>
    <row r="57" spans="1:12">
      <c r="A57" s="656" t="s">
        <v>1586</v>
      </c>
      <c r="B57" s="653" t="s">
        <v>1532</v>
      </c>
      <c r="C57" s="654">
        <v>29.53</v>
      </c>
      <c r="D57" s="654">
        <v>289.5</v>
      </c>
      <c r="E57" s="92">
        <v>36.174250000000001</v>
      </c>
      <c r="F57" s="92">
        <v>122.5</v>
      </c>
      <c r="G57" s="92">
        <v>39.393758249999998</v>
      </c>
      <c r="H57" s="93">
        <v>108.9</v>
      </c>
      <c r="I57" s="92">
        <v>42.781621459499995</v>
      </c>
      <c r="J57" s="93">
        <v>108.6</v>
      </c>
      <c r="K57" s="92">
        <v>46.931438741071496</v>
      </c>
      <c r="L57" s="93">
        <v>109.7</v>
      </c>
    </row>
    <row r="58" spans="1:12">
      <c r="A58" s="656" t="s">
        <v>1587</v>
      </c>
      <c r="B58" s="653" t="s">
        <v>1532</v>
      </c>
      <c r="C58" s="654">
        <v>168.85</v>
      </c>
      <c r="D58" s="654">
        <v>143.80000000000001</v>
      </c>
      <c r="E58" s="92">
        <v>209.99800999999997</v>
      </c>
      <c r="F58" s="92">
        <v>124.36956470239858</v>
      </c>
      <c r="G58" s="92">
        <v>230.08383053999998</v>
      </c>
      <c r="H58" s="93">
        <v>109.56476708517383</v>
      </c>
      <c r="I58" s="92">
        <v>252.93181727737996</v>
      </c>
      <c r="J58" s="93">
        <v>109.93028787975079</v>
      </c>
      <c r="K58" s="92">
        <v>276.19388361176118</v>
      </c>
      <c r="L58" s="93">
        <v>109.19697117775841</v>
      </c>
    </row>
    <row r="59" spans="1:12">
      <c r="A59" s="656" t="s">
        <v>1588</v>
      </c>
      <c r="B59" s="653" t="s">
        <v>1532</v>
      </c>
      <c r="C59" s="654">
        <v>1232.4099999999999</v>
      </c>
      <c r="D59" s="654">
        <v>105.6</v>
      </c>
      <c r="E59" s="92">
        <v>1532.7975099999999</v>
      </c>
      <c r="F59" s="92">
        <v>124.373991609935</v>
      </c>
      <c r="G59" s="92">
        <v>1676.6323996899998</v>
      </c>
      <c r="H59" s="93">
        <v>109.38381545844238</v>
      </c>
      <c r="I59" s="92">
        <v>1836.0939490524797</v>
      </c>
      <c r="J59" s="93">
        <v>109.51082356466233</v>
      </c>
      <c r="K59" s="92">
        <v>2007.0335246269478</v>
      </c>
      <c r="L59" s="93">
        <v>109.30995800420136</v>
      </c>
    </row>
    <row r="60" spans="1:12" ht="40.5">
      <c r="A60" s="656" t="s">
        <v>1589</v>
      </c>
      <c r="B60" s="653" t="s">
        <v>1590</v>
      </c>
      <c r="C60" s="654">
        <v>42693.17</v>
      </c>
      <c r="D60" s="654">
        <v>87.8</v>
      </c>
      <c r="E60" s="92">
        <v>53372.615430000005</v>
      </c>
      <c r="F60" s="92">
        <v>125.0144119773725</v>
      </c>
      <c r="G60" s="92">
        <v>58512.979789810001</v>
      </c>
      <c r="H60" s="93">
        <v>109.6310894986058</v>
      </c>
      <c r="I60" s="92">
        <v>64171.40279841148</v>
      </c>
      <c r="J60" s="93">
        <v>109.67037233264763</v>
      </c>
      <c r="K60" s="92">
        <v>69989.686705071275</v>
      </c>
      <c r="L60" s="93">
        <v>109.06678622086132</v>
      </c>
    </row>
    <row r="61" spans="1:12" ht="40.5">
      <c r="A61" s="656" t="s">
        <v>1591</v>
      </c>
      <c r="B61" s="653" t="s">
        <v>1590</v>
      </c>
      <c r="C61" s="654">
        <v>7.57</v>
      </c>
      <c r="D61" s="654">
        <v>427.7</v>
      </c>
      <c r="E61" s="92">
        <v>9.4538600000000006</v>
      </c>
      <c r="F61" s="92">
        <v>124.88586525759577</v>
      </c>
      <c r="G61" s="92">
        <v>10.4127028</v>
      </c>
      <c r="H61" s="93">
        <v>110.14234185824625</v>
      </c>
      <c r="I61" s="92">
        <v>11.4822449716</v>
      </c>
      <c r="J61" s="93">
        <v>110.27151347870986</v>
      </c>
      <c r="K61" s="92">
        <v>12.581150556260001</v>
      </c>
      <c r="L61" s="93">
        <v>109.57047674368572</v>
      </c>
    </row>
    <row r="62" spans="1:12" ht="40.5">
      <c r="A62" s="656" t="s">
        <v>1592</v>
      </c>
      <c r="B62" s="653" t="s">
        <v>1590</v>
      </c>
      <c r="C62" s="654">
        <v>42685.57</v>
      </c>
      <c r="D62" s="654">
        <v>87.9</v>
      </c>
      <c r="E62" s="92">
        <v>52985.596890000001</v>
      </c>
      <c r="F62" s="92">
        <v>124.12999730353842</v>
      </c>
      <c r="G62" s="92">
        <v>58059.450412010003</v>
      </c>
      <c r="H62" s="93">
        <v>109.57591085091201</v>
      </c>
      <c r="I62" s="92">
        <v>63615.893241641228</v>
      </c>
      <c r="J62" s="93">
        <v>109.5702642553465</v>
      </c>
      <c r="K62" s="92">
        <v>69532.175761569335</v>
      </c>
      <c r="L62" s="93">
        <v>109.30000699267941</v>
      </c>
    </row>
    <row r="63" spans="1:12" ht="40.5">
      <c r="A63" s="656" t="s">
        <v>1593</v>
      </c>
      <c r="B63" s="653" t="s">
        <v>1590</v>
      </c>
      <c r="C63" s="654">
        <v>84.8</v>
      </c>
      <c r="D63" s="654">
        <v>197.3</v>
      </c>
      <c r="E63" s="92">
        <v>105.95479999999999</v>
      </c>
      <c r="F63" s="92">
        <v>124.94669811320753</v>
      </c>
      <c r="G63" s="92">
        <v>116.50116800000001</v>
      </c>
      <c r="H63" s="93">
        <v>109.95364815940383</v>
      </c>
      <c r="I63" s="92">
        <v>127.97449982800001</v>
      </c>
      <c r="J63" s="93">
        <v>109.84825476427842</v>
      </c>
      <c r="K63" s="92">
        <v>139.88532801320002</v>
      </c>
      <c r="L63" s="93">
        <v>109.30718869869263</v>
      </c>
    </row>
    <row r="64" spans="1:12" ht="40.5">
      <c r="A64" s="656" t="s">
        <v>1594</v>
      </c>
      <c r="B64" s="653" t="s">
        <v>1590</v>
      </c>
      <c r="C64" s="654">
        <v>2</v>
      </c>
      <c r="D64" s="654">
        <v>133.30000000000001</v>
      </c>
      <c r="E64" s="92">
        <v>2.4500000000000002</v>
      </c>
      <c r="F64" s="92">
        <v>122.50000000000001</v>
      </c>
      <c r="G64" s="92">
        <v>2.66805</v>
      </c>
      <c r="H64" s="93">
        <v>108.89999999999999</v>
      </c>
      <c r="I64" s="92">
        <v>2.8975022999999998</v>
      </c>
      <c r="J64" s="93">
        <v>108.59999999999998</v>
      </c>
      <c r="K64" s="92">
        <v>3.1785600231000002</v>
      </c>
      <c r="L64" s="93">
        <v>109.70000000000002</v>
      </c>
    </row>
    <row r="65" spans="1:12" ht="40.5">
      <c r="A65" s="656" t="s">
        <v>1595</v>
      </c>
      <c r="B65" s="653" t="s">
        <v>1590</v>
      </c>
      <c r="C65" s="654">
        <v>104</v>
      </c>
      <c r="D65" s="654">
        <v>5.0999999999999996</v>
      </c>
      <c r="E65" s="92">
        <v>128.44</v>
      </c>
      <c r="F65" s="92">
        <v>123.5</v>
      </c>
      <c r="G65" s="92">
        <v>141.28399999999999</v>
      </c>
      <c r="H65" s="93">
        <v>110</v>
      </c>
      <c r="I65" s="92">
        <v>155.41239999999999</v>
      </c>
      <c r="J65" s="93">
        <v>110</v>
      </c>
      <c r="K65" s="92">
        <v>168.46704160000002</v>
      </c>
      <c r="L65" s="93">
        <v>108.4</v>
      </c>
    </row>
    <row r="66" spans="1:12" ht="40.5">
      <c r="A66" s="656" t="s">
        <v>1596</v>
      </c>
      <c r="B66" s="653" t="s">
        <v>1590</v>
      </c>
      <c r="C66" s="654">
        <v>100</v>
      </c>
      <c r="D66" s="654">
        <v>110.4</v>
      </c>
      <c r="E66" s="92">
        <v>126.1</v>
      </c>
      <c r="F66" s="92">
        <v>126.1</v>
      </c>
      <c r="G66" s="92">
        <v>138.33170000000001</v>
      </c>
      <c r="H66" s="93">
        <v>109.7</v>
      </c>
      <c r="I66" s="92">
        <v>151.74987490000001</v>
      </c>
      <c r="J66" s="93">
        <v>109.7</v>
      </c>
      <c r="K66" s="92">
        <v>166.7731125151</v>
      </c>
      <c r="L66" s="93">
        <v>109.9</v>
      </c>
    </row>
    <row r="67" spans="1:12" ht="40.5">
      <c r="A67" s="656" t="s">
        <v>1597</v>
      </c>
      <c r="B67" s="653" t="s">
        <v>1590</v>
      </c>
      <c r="C67" s="654">
        <v>298.49</v>
      </c>
      <c r="D67" s="654">
        <v>231.4</v>
      </c>
      <c r="E67" s="92">
        <v>368.03817000000004</v>
      </c>
      <c r="F67" s="92">
        <v>123.3</v>
      </c>
      <c r="G67" s="92">
        <v>399.68945262</v>
      </c>
      <c r="H67" s="93">
        <v>108.6</v>
      </c>
      <c r="I67" s="92">
        <v>434.06274554532001</v>
      </c>
      <c r="J67" s="93">
        <v>108.6</v>
      </c>
      <c r="K67" s="92">
        <v>472.69432989885354</v>
      </c>
      <c r="L67" s="93">
        <v>108.9</v>
      </c>
    </row>
    <row r="68" spans="1:12" ht="40.5">
      <c r="A68" s="656" t="s">
        <v>1598</v>
      </c>
      <c r="B68" s="653" t="s">
        <v>1590</v>
      </c>
      <c r="C68" s="654">
        <v>42.34</v>
      </c>
      <c r="D68" s="654">
        <v>0</v>
      </c>
      <c r="E68" s="92">
        <v>53.052019999999999</v>
      </c>
      <c r="F68" s="92">
        <v>125.3</v>
      </c>
      <c r="G68" s="92">
        <v>58.357222</v>
      </c>
      <c r="H68" s="93">
        <v>110</v>
      </c>
      <c r="I68" s="92">
        <v>64.192944199999999</v>
      </c>
      <c r="J68" s="93">
        <v>110</v>
      </c>
      <c r="K68" s="92">
        <v>70.227080954800002</v>
      </c>
      <c r="L68" s="93">
        <v>109.4</v>
      </c>
    </row>
    <row r="69" spans="1:12" ht="40.5">
      <c r="A69" s="656" t="s">
        <v>1599</v>
      </c>
      <c r="B69" s="653" t="s">
        <v>1590</v>
      </c>
      <c r="C69" s="654">
        <v>218</v>
      </c>
      <c r="D69" s="654">
        <v>605.6</v>
      </c>
      <c r="E69" s="92">
        <v>273.154</v>
      </c>
      <c r="F69" s="92">
        <v>125.3</v>
      </c>
      <c r="G69" s="92">
        <v>298.83047600000003</v>
      </c>
      <c r="H69" s="93">
        <v>109.4</v>
      </c>
      <c r="I69" s="92">
        <v>328.71352360000003</v>
      </c>
      <c r="J69" s="93">
        <v>110</v>
      </c>
      <c r="K69" s="92">
        <v>356.98288662960005</v>
      </c>
      <c r="L69" s="93">
        <v>108.6</v>
      </c>
    </row>
    <row r="70" spans="1:12">
      <c r="A70" s="656" t="s">
        <v>1600</v>
      </c>
      <c r="B70" s="653" t="s">
        <v>1532</v>
      </c>
      <c r="C70" s="654">
        <v>66.989999999999995</v>
      </c>
      <c r="D70" s="654">
        <v>62.2</v>
      </c>
      <c r="E70" s="92">
        <v>83.469539999999995</v>
      </c>
      <c r="F70" s="92">
        <v>124.6</v>
      </c>
      <c r="G70" s="92">
        <v>92.233841699999999</v>
      </c>
      <c r="H70" s="93">
        <v>110.5</v>
      </c>
      <c r="I70" s="92">
        <v>101.18052434490001</v>
      </c>
      <c r="J70" s="93">
        <v>109.7</v>
      </c>
      <c r="K70" s="92">
        <v>111.29857677939</v>
      </c>
      <c r="L70" s="93">
        <v>110</v>
      </c>
    </row>
    <row r="71" spans="1:12">
      <c r="A71" s="656" t="s">
        <v>1601</v>
      </c>
      <c r="B71" s="653" t="s">
        <v>1532</v>
      </c>
      <c r="C71" s="654">
        <v>13050.599999999999</v>
      </c>
      <c r="D71" s="654">
        <v>128.69999999999999</v>
      </c>
      <c r="E71" s="92">
        <v>16285.286959999999</v>
      </c>
      <c r="F71" s="92">
        <v>124.78573368274257</v>
      </c>
      <c r="G71" s="92">
        <v>17769.451105889999</v>
      </c>
      <c r="H71" s="93">
        <v>109.11352774768667</v>
      </c>
      <c r="I71" s="92">
        <v>19480.452396417502</v>
      </c>
      <c r="J71" s="93">
        <v>109.62889219442667</v>
      </c>
      <c r="K71" s="92">
        <v>21210.56606836538</v>
      </c>
      <c r="L71" s="93">
        <v>108.88128076669332</v>
      </c>
    </row>
    <row r="72" spans="1:12">
      <c r="A72" s="656" t="s">
        <v>1602</v>
      </c>
      <c r="B72" s="653" t="s">
        <v>1532</v>
      </c>
      <c r="C72" s="654">
        <v>1632.8</v>
      </c>
      <c r="D72" s="654">
        <v>194.1</v>
      </c>
      <c r="E72" s="92">
        <v>2042.92284</v>
      </c>
      <c r="F72" s="92">
        <v>125.11776335129838</v>
      </c>
      <c r="G72" s="92">
        <v>2228.7858563999998</v>
      </c>
      <c r="H72" s="93">
        <v>109.09789703070723</v>
      </c>
      <c r="I72" s="92">
        <v>2452.5381150165995</v>
      </c>
      <c r="J72" s="93">
        <v>110.03919950290833</v>
      </c>
      <c r="K72" s="92">
        <v>2677.2895991504224</v>
      </c>
      <c r="L72" s="93">
        <v>109.16403634087055</v>
      </c>
    </row>
    <row r="73" spans="1:12">
      <c r="A73" s="656" t="s">
        <v>1603</v>
      </c>
      <c r="B73" s="653" t="s">
        <v>1532</v>
      </c>
      <c r="C73" s="654">
        <v>41.180000000000007</v>
      </c>
      <c r="D73" s="654">
        <v>135.80000000000001</v>
      </c>
      <c r="E73" s="92">
        <v>51.022669999999998</v>
      </c>
      <c r="F73" s="92">
        <v>123.90157843613403</v>
      </c>
      <c r="G73" s="92">
        <v>55.992312830000003</v>
      </c>
      <c r="H73" s="93">
        <v>109.74006815009878</v>
      </c>
      <c r="I73" s="92">
        <v>61.584503954509998</v>
      </c>
      <c r="J73" s="93">
        <v>109.98742656244372</v>
      </c>
      <c r="K73" s="92">
        <v>67.110301079640209</v>
      </c>
      <c r="L73" s="93">
        <v>108.97270704528512</v>
      </c>
    </row>
    <row r="74" spans="1:12">
      <c r="A74" s="656" t="s">
        <v>1604</v>
      </c>
      <c r="B74" s="653" t="s">
        <v>1532</v>
      </c>
      <c r="C74" s="654">
        <v>926.07</v>
      </c>
      <c r="D74" s="654">
        <v>153.4</v>
      </c>
      <c r="E74" s="92">
        <v>1162.5193100000001</v>
      </c>
      <c r="F74" s="92">
        <v>125.53255261481316</v>
      </c>
      <c r="G74" s="92">
        <v>1267.6076377900001</v>
      </c>
      <c r="H74" s="93">
        <v>109.0397059976578</v>
      </c>
      <c r="I74" s="92">
        <v>1391.29206464615</v>
      </c>
      <c r="J74" s="93">
        <v>109.75731158198026</v>
      </c>
      <c r="K74" s="92">
        <v>1513.6848999103033</v>
      </c>
      <c r="L74" s="93">
        <v>108.79706269979206</v>
      </c>
    </row>
    <row r="75" spans="1:12">
      <c r="A75" s="656" t="s">
        <v>1605</v>
      </c>
      <c r="B75" s="653" t="s">
        <v>1532</v>
      </c>
      <c r="C75" s="654">
        <v>15.63</v>
      </c>
      <c r="D75" s="654">
        <v>182.4</v>
      </c>
      <c r="E75" s="92">
        <v>19.450780000000002</v>
      </c>
      <c r="F75" s="92">
        <v>124.44516954574536</v>
      </c>
      <c r="G75" s="92">
        <v>21.471375899999998</v>
      </c>
      <c r="H75" s="93">
        <v>110.38825126807252</v>
      </c>
      <c r="I75" s="92">
        <v>23.5302549703</v>
      </c>
      <c r="J75" s="93">
        <v>109.58894800169747</v>
      </c>
      <c r="K75" s="92">
        <v>25.899509556635003</v>
      </c>
      <c r="L75" s="93">
        <v>110.06897115787946</v>
      </c>
    </row>
    <row r="76" spans="1:12">
      <c r="A76" s="656" t="s">
        <v>1606</v>
      </c>
      <c r="B76" s="653" t="s">
        <v>1532</v>
      </c>
      <c r="C76" s="654">
        <v>4514.01</v>
      </c>
      <c r="D76" s="654">
        <v>119.9</v>
      </c>
      <c r="E76" s="92">
        <v>5614.043560000001</v>
      </c>
      <c r="F76" s="92">
        <v>124.36932040469561</v>
      </c>
      <c r="G76" s="92">
        <v>6155.0780521800007</v>
      </c>
      <c r="H76" s="93">
        <v>109.63716234827361</v>
      </c>
      <c r="I76" s="92">
        <v>6734.6264345507998</v>
      </c>
      <c r="J76" s="93">
        <v>109.41577633065978</v>
      </c>
      <c r="K76" s="92">
        <v>7394.0764209688832</v>
      </c>
      <c r="L76" s="93">
        <v>109.79193119064323</v>
      </c>
    </row>
    <row r="77" spans="1:12">
      <c r="A77" s="656" t="s">
        <v>1607</v>
      </c>
      <c r="B77" s="653" t="s">
        <v>1532</v>
      </c>
      <c r="C77" s="654">
        <v>22</v>
      </c>
      <c r="D77" s="654">
        <v>34.9</v>
      </c>
      <c r="E77" s="92">
        <v>27.17</v>
      </c>
      <c r="F77" s="92">
        <v>123.5</v>
      </c>
      <c r="G77" s="92">
        <v>29.887000000000004</v>
      </c>
      <c r="H77" s="93">
        <v>110</v>
      </c>
      <c r="I77" s="92">
        <v>32.875700000000009</v>
      </c>
      <c r="J77" s="93">
        <v>110</v>
      </c>
      <c r="K77" s="92">
        <v>35.637258800000012</v>
      </c>
      <c r="L77" s="93">
        <v>108.4</v>
      </c>
    </row>
    <row r="78" spans="1:12">
      <c r="A78" s="656" t="s">
        <v>1608</v>
      </c>
      <c r="B78" s="653" t="s">
        <v>1532</v>
      </c>
      <c r="C78" s="654">
        <v>501.41999999999996</v>
      </c>
      <c r="D78" s="654">
        <v>208.1</v>
      </c>
      <c r="E78" s="92">
        <v>629.05043999999998</v>
      </c>
      <c r="F78" s="92">
        <v>125.45379921024291</v>
      </c>
      <c r="G78" s="92">
        <v>687.74851238999997</v>
      </c>
      <c r="H78" s="93">
        <v>109.33121871594271</v>
      </c>
      <c r="I78" s="92">
        <v>758.07101885180987</v>
      </c>
      <c r="J78" s="93">
        <v>110.22503214400736</v>
      </c>
      <c r="K78" s="92">
        <v>827.64599702401676</v>
      </c>
      <c r="L78" s="93">
        <v>109.17789711544263</v>
      </c>
    </row>
    <row r="79" spans="1:12">
      <c r="A79" s="656" t="s">
        <v>1609</v>
      </c>
      <c r="B79" s="653" t="s">
        <v>1532</v>
      </c>
      <c r="C79" s="654">
        <v>4551.2699999999995</v>
      </c>
      <c r="D79" s="654">
        <v>113.4</v>
      </c>
      <c r="E79" s="92">
        <v>5686.3052899999993</v>
      </c>
      <c r="F79" s="92">
        <v>124.93886959024623</v>
      </c>
      <c r="G79" s="92">
        <v>6218.7895961399981</v>
      </c>
      <c r="H79" s="93">
        <v>109.36432848718889</v>
      </c>
      <c r="I79" s="92">
        <v>6841.2420290373784</v>
      </c>
      <c r="J79" s="93">
        <v>110.00922162222271</v>
      </c>
      <c r="K79" s="92">
        <v>7463.7203713122681</v>
      </c>
      <c r="L79" s="93">
        <v>109.09890835074691</v>
      </c>
    </row>
    <row r="80" spans="1:12">
      <c r="A80" s="656" t="s">
        <v>1610</v>
      </c>
      <c r="B80" s="653" t="s">
        <v>1532</v>
      </c>
      <c r="C80" s="654">
        <v>809.11999999999989</v>
      </c>
      <c r="D80" s="654">
        <v>171</v>
      </c>
      <c r="E80" s="92">
        <v>995.48355000000004</v>
      </c>
      <c r="F80" s="92">
        <v>123.03286904291085</v>
      </c>
      <c r="G80" s="92">
        <v>1098.1636565700001</v>
      </c>
      <c r="H80" s="93">
        <v>110.3145960141682</v>
      </c>
      <c r="I80" s="92">
        <v>1210.3782623655802</v>
      </c>
      <c r="J80" s="93">
        <v>110.2183864057267</v>
      </c>
      <c r="K80" s="92">
        <v>1316.2521027322957</v>
      </c>
      <c r="L80" s="93">
        <v>108.74716967898897</v>
      </c>
    </row>
    <row r="81" spans="1:12">
      <c r="A81" s="656" t="s">
        <v>1611</v>
      </c>
      <c r="B81" s="653" t="s">
        <v>1532</v>
      </c>
      <c r="C81" s="654">
        <v>36</v>
      </c>
      <c r="D81" s="654">
        <v>232.3</v>
      </c>
      <c r="E81" s="92">
        <v>44.388000000000005</v>
      </c>
      <c r="F81" s="92">
        <v>123.3</v>
      </c>
      <c r="G81" s="92">
        <v>48.205368000000007</v>
      </c>
      <c r="H81" s="93">
        <v>108.6</v>
      </c>
      <c r="I81" s="92">
        <v>52.351029648000001</v>
      </c>
      <c r="J81" s="93">
        <v>108.6</v>
      </c>
      <c r="K81" s="92">
        <v>57.010271286672008</v>
      </c>
      <c r="L81" s="93">
        <v>108.9</v>
      </c>
    </row>
    <row r="82" spans="1:12" ht="40.5">
      <c r="A82" s="656" t="s">
        <v>1612</v>
      </c>
      <c r="B82" s="653" t="s">
        <v>1613</v>
      </c>
      <c r="C82" s="654">
        <v>1.6</v>
      </c>
      <c r="D82" s="654">
        <v>16.3</v>
      </c>
      <c r="E82" s="92">
        <v>2.0048000000000004</v>
      </c>
      <c r="F82" s="92">
        <v>125.3</v>
      </c>
      <c r="G82" s="92">
        <v>2.2052800000000006</v>
      </c>
      <c r="H82" s="93">
        <v>110</v>
      </c>
      <c r="I82" s="92">
        <v>2.4258080000000009</v>
      </c>
      <c r="J82" s="93">
        <v>110</v>
      </c>
      <c r="K82" s="92">
        <v>2.6538339520000012</v>
      </c>
      <c r="L82" s="93">
        <v>109.4</v>
      </c>
    </row>
    <row r="83" spans="1:12" ht="40.5">
      <c r="A83" s="656" t="s">
        <v>1614</v>
      </c>
      <c r="B83" s="653" t="s">
        <v>1532</v>
      </c>
      <c r="C83" s="654">
        <v>1.1000000000000001</v>
      </c>
      <c r="D83" s="654">
        <v>5.2</v>
      </c>
      <c r="E83" s="92">
        <v>1.3783000000000001</v>
      </c>
      <c r="F83" s="92">
        <v>125.3</v>
      </c>
      <c r="G83" s="92">
        <v>1.5078602000000001</v>
      </c>
      <c r="H83" s="93">
        <v>109.4</v>
      </c>
      <c r="I83" s="92">
        <v>1.6586462200000001</v>
      </c>
      <c r="J83" s="93">
        <v>110</v>
      </c>
      <c r="K83" s="92">
        <v>1.8012897949199997</v>
      </c>
      <c r="L83" s="93">
        <v>108.6</v>
      </c>
    </row>
    <row r="84" spans="1:12">
      <c r="A84" s="656" t="s">
        <v>1615</v>
      </c>
      <c r="B84" s="653" t="s">
        <v>1532</v>
      </c>
      <c r="C84" s="654">
        <v>500735.31999999995</v>
      </c>
      <c r="D84" s="654">
        <v>117.9</v>
      </c>
      <c r="E84" s="92">
        <v>624811.09205999994</v>
      </c>
      <c r="F84" s="92">
        <v>124.77871384427206</v>
      </c>
      <c r="G84" s="92">
        <v>683396.46283582994</v>
      </c>
      <c r="H84" s="93">
        <v>109.37649339461537</v>
      </c>
      <c r="I84" s="92">
        <v>748488.36688708793</v>
      </c>
      <c r="J84" s="93">
        <v>109.52476455338265</v>
      </c>
      <c r="K84" s="92">
        <v>817950.80005748838</v>
      </c>
      <c r="L84" s="93">
        <v>109.28036242691252</v>
      </c>
    </row>
    <row r="85" spans="1:12">
      <c r="A85" s="656" t="s">
        <v>1616</v>
      </c>
      <c r="B85" s="653" t="s">
        <v>1532</v>
      </c>
      <c r="C85" s="654">
        <v>159520.19999999998</v>
      </c>
      <c r="D85" s="654">
        <v>116.9</v>
      </c>
      <c r="E85" s="92">
        <v>198521.69112</v>
      </c>
      <c r="F85" s="92">
        <v>124.44924913584615</v>
      </c>
      <c r="G85" s="92">
        <v>217478.10571404002</v>
      </c>
      <c r="H85" s="93">
        <v>109.5487875844164</v>
      </c>
      <c r="I85" s="92">
        <v>238508.75911270609</v>
      </c>
      <c r="J85" s="93">
        <v>109.67023936943754</v>
      </c>
      <c r="K85" s="92">
        <v>260721.49954521868</v>
      </c>
      <c r="L85" s="93">
        <v>109.31317596684829</v>
      </c>
    </row>
    <row r="86" spans="1:12" ht="40.5">
      <c r="A86" s="656" t="s">
        <v>1617</v>
      </c>
      <c r="B86" s="653" t="s">
        <v>1532</v>
      </c>
      <c r="C86" s="654">
        <v>253414</v>
      </c>
      <c r="D86" s="654">
        <v>112.1</v>
      </c>
      <c r="E86" s="92">
        <v>317438.00381999998</v>
      </c>
      <c r="F86" s="92">
        <v>125.26458831003811</v>
      </c>
      <c r="G86" s="92">
        <v>347391.89488213009</v>
      </c>
      <c r="H86" s="93">
        <v>109.43613893159281</v>
      </c>
      <c r="I86" s="92">
        <v>382605.27315235237</v>
      </c>
      <c r="J86" s="93">
        <v>110.13649966766501</v>
      </c>
      <c r="K86" s="92">
        <v>416683.17834518786</v>
      </c>
      <c r="L86" s="93">
        <v>108.90680489373857</v>
      </c>
    </row>
    <row r="87" spans="1:12">
      <c r="A87" s="656" t="s">
        <v>1618</v>
      </c>
      <c r="B87" s="653" t="s">
        <v>1532</v>
      </c>
      <c r="C87" s="654">
        <v>2049.6</v>
      </c>
      <c r="D87" s="654">
        <v>2.9</v>
      </c>
      <c r="E87" s="92">
        <v>2573.2919999999999</v>
      </c>
      <c r="F87" s="92">
        <v>125.55093676814988</v>
      </c>
      <c r="G87" s="92">
        <v>2813.9257608000003</v>
      </c>
      <c r="H87" s="93">
        <v>109.35120308150029</v>
      </c>
      <c r="I87" s="92">
        <v>3077.0711060160002</v>
      </c>
      <c r="J87" s="93">
        <v>109.3515382986219</v>
      </c>
      <c r="K87" s="92">
        <v>3342.2545783062255</v>
      </c>
      <c r="L87" s="93">
        <v>108.61804823982662</v>
      </c>
    </row>
    <row r="88" spans="1:12">
      <c r="A88" s="656" t="s">
        <v>1619</v>
      </c>
      <c r="B88" s="653" t="s">
        <v>1532</v>
      </c>
      <c r="C88" s="654">
        <v>153251.49000000002</v>
      </c>
      <c r="D88" s="654">
        <v>101.1</v>
      </c>
      <c r="E88" s="92">
        <v>190681.70915000001</v>
      </c>
      <c r="F88" s="92">
        <v>124.42404909081144</v>
      </c>
      <c r="G88" s="92">
        <v>209536.38422795007</v>
      </c>
      <c r="H88" s="93">
        <v>109.88803549223383</v>
      </c>
      <c r="I88" s="92">
        <v>230512.21481411072</v>
      </c>
      <c r="J88" s="93">
        <v>110.0105910787033</v>
      </c>
      <c r="K88" s="92">
        <v>252326.10160799243</v>
      </c>
      <c r="L88" s="93">
        <v>109.46322380853996</v>
      </c>
    </row>
    <row r="89" spans="1:12">
      <c r="A89" s="656" t="s">
        <v>1620</v>
      </c>
      <c r="B89" s="653" t="s">
        <v>1532</v>
      </c>
      <c r="C89" s="654">
        <v>11566.46</v>
      </c>
      <c r="D89" s="654">
        <v>172.2</v>
      </c>
      <c r="E89" s="92">
        <v>14338.03376</v>
      </c>
      <c r="F89" s="92">
        <v>123.96216093774588</v>
      </c>
      <c r="G89" s="92">
        <v>15709.8829792</v>
      </c>
      <c r="H89" s="93">
        <v>109.56790339709733</v>
      </c>
      <c r="I89" s="92">
        <v>17238.487467257899</v>
      </c>
      <c r="J89" s="93">
        <v>109.73020925796699</v>
      </c>
      <c r="K89" s="92">
        <v>18843.339706387011</v>
      </c>
      <c r="L89" s="93">
        <v>109.30970447481141</v>
      </c>
    </row>
    <row r="90" spans="1:12">
      <c r="A90" s="656" t="s">
        <v>1621</v>
      </c>
      <c r="B90" s="653" t="s">
        <v>1532</v>
      </c>
      <c r="C90" s="654">
        <v>4390</v>
      </c>
      <c r="D90" s="654">
        <v>54.6</v>
      </c>
      <c r="E90" s="92">
        <v>5535.79</v>
      </c>
      <c r="F90" s="92">
        <v>126.1</v>
      </c>
      <c r="G90" s="92">
        <v>6072.7616300000009</v>
      </c>
      <c r="H90" s="93">
        <v>109.7</v>
      </c>
      <c r="I90" s="92">
        <v>6661.8195081100012</v>
      </c>
      <c r="J90" s="93">
        <v>109.7</v>
      </c>
      <c r="K90" s="92">
        <v>7321.3396394128913</v>
      </c>
      <c r="L90" s="93">
        <v>109.9</v>
      </c>
    </row>
    <row r="91" spans="1:12">
      <c r="A91" s="656" t="s">
        <v>1622</v>
      </c>
      <c r="B91" s="653" t="s">
        <v>1623</v>
      </c>
      <c r="C91" s="654">
        <v>5493</v>
      </c>
      <c r="D91" s="654">
        <v>143</v>
      </c>
      <c r="E91" s="92">
        <v>6904.701</v>
      </c>
      <c r="F91" s="92">
        <v>125.7</v>
      </c>
      <c r="G91" s="92">
        <v>7498.5052859999996</v>
      </c>
      <c r="H91" s="93">
        <v>108.6</v>
      </c>
      <c r="I91" s="92">
        <v>8285.8483410299996</v>
      </c>
      <c r="J91" s="93">
        <v>110.5</v>
      </c>
      <c r="K91" s="92">
        <v>9023.2888433816697</v>
      </c>
      <c r="L91" s="93">
        <v>108.9</v>
      </c>
    </row>
    <row r="92" spans="1:12">
      <c r="A92" s="656" t="s">
        <v>1624</v>
      </c>
      <c r="B92" s="653" t="s">
        <v>1532</v>
      </c>
      <c r="C92" s="654">
        <v>694.5</v>
      </c>
      <c r="D92" s="654">
        <v>345.5</v>
      </c>
      <c r="E92" s="92">
        <v>865.41690000000006</v>
      </c>
      <c r="F92" s="92">
        <v>124.61006479481642</v>
      </c>
      <c r="G92" s="92">
        <v>952.41136649999999</v>
      </c>
      <c r="H92" s="93">
        <v>110.05231888815668</v>
      </c>
      <c r="I92" s="92">
        <v>1047.6876531744999</v>
      </c>
      <c r="J92" s="93">
        <v>110.00369063471271</v>
      </c>
      <c r="K92" s="92">
        <v>1149.8360395475524</v>
      </c>
      <c r="L92" s="93">
        <v>109.74988929797371</v>
      </c>
    </row>
    <row r="93" spans="1:12">
      <c r="A93" s="656" t="s">
        <v>1625</v>
      </c>
      <c r="B93" s="653" t="s">
        <v>1532</v>
      </c>
      <c r="C93" s="654">
        <v>9306.2999999999993</v>
      </c>
      <c r="D93" s="654">
        <v>114.5</v>
      </c>
      <c r="E93" s="92">
        <v>11735.244299999998</v>
      </c>
      <c r="F93" s="92">
        <v>126.1</v>
      </c>
      <c r="G93" s="92">
        <v>12744.475309799998</v>
      </c>
      <c r="H93" s="93">
        <v>108.6</v>
      </c>
      <c r="I93" s="92">
        <v>13942.4559889212</v>
      </c>
      <c r="J93" s="93">
        <v>109.4</v>
      </c>
      <c r="K93" s="92">
        <v>15183.334571935187</v>
      </c>
      <c r="L93" s="93">
        <v>108.9</v>
      </c>
    </row>
    <row r="94" spans="1:12">
      <c r="A94" s="656" t="s">
        <v>1626</v>
      </c>
      <c r="B94" s="653" t="s">
        <v>1532</v>
      </c>
      <c r="C94" s="654">
        <v>9659.65</v>
      </c>
      <c r="D94" s="654">
        <v>102.5</v>
      </c>
      <c r="E94" s="92">
        <v>11940.153649999997</v>
      </c>
      <c r="F94" s="92">
        <v>123.60855362254324</v>
      </c>
      <c r="G94" s="92">
        <v>13137.528043649998</v>
      </c>
      <c r="H94" s="93">
        <v>110.02813220623841</v>
      </c>
      <c r="I94" s="92">
        <v>14461.368827559652</v>
      </c>
      <c r="J94" s="93">
        <v>110.07678750150818</v>
      </c>
      <c r="K94" s="92">
        <v>15716.434247277019</v>
      </c>
      <c r="L94" s="93">
        <v>108.67874566151397</v>
      </c>
    </row>
    <row r="95" spans="1:12" ht="40.5">
      <c r="A95" s="656" t="s">
        <v>1627</v>
      </c>
      <c r="B95" s="653" t="s">
        <v>1532</v>
      </c>
      <c r="C95" s="654">
        <v>65348.12000000001</v>
      </c>
      <c r="D95" s="654">
        <v>103.9</v>
      </c>
      <c r="E95" s="92">
        <v>81880.290349999996</v>
      </c>
      <c r="F95" s="92">
        <v>125.2986166243191</v>
      </c>
      <c r="G95" s="92">
        <v>89564.07851777997</v>
      </c>
      <c r="H95" s="93">
        <v>109.38417308357771</v>
      </c>
      <c r="I95" s="92">
        <v>98432.991386103255</v>
      </c>
      <c r="J95" s="93">
        <v>109.90231018405738</v>
      </c>
      <c r="K95" s="92">
        <v>107458.47352845236</v>
      </c>
      <c r="L95" s="93">
        <v>109.1691637277858</v>
      </c>
    </row>
    <row r="96" spans="1:12">
      <c r="A96" s="656" t="s">
        <v>1628</v>
      </c>
      <c r="B96" s="653" t="s">
        <v>1532</v>
      </c>
      <c r="C96" s="654">
        <v>5820.9699999999993</v>
      </c>
      <c r="D96" s="654">
        <v>101.6</v>
      </c>
      <c r="E96" s="92">
        <v>7222.026640000001</v>
      </c>
      <c r="F96" s="92">
        <v>124.06912662322607</v>
      </c>
      <c r="G96" s="92">
        <v>7908.7793632999974</v>
      </c>
      <c r="H96" s="93">
        <v>109.50914137447707</v>
      </c>
      <c r="I96" s="92">
        <v>8663.5727830747692</v>
      </c>
      <c r="J96" s="93">
        <v>109.54374101365534</v>
      </c>
      <c r="K96" s="92">
        <v>9476.3732406322997</v>
      </c>
      <c r="L96" s="93">
        <v>109.38181600026982</v>
      </c>
    </row>
    <row r="97" spans="1:12" ht="40.5">
      <c r="A97" s="656" t="s">
        <v>1629</v>
      </c>
      <c r="B97" s="653" t="s">
        <v>1532</v>
      </c>
      <c r="C97" s="654">
        <v>33.26</v>
      </c>
      <c r="D97" s="654">
        <v>31.3</v>
      </c>
      <c r="E97" s="92">
        <v>41.167729999999999</v>
      </c>
      <c r="F97" s="92">
        <v>123.77549609140108</v>
      </c>
      <c r="G97" s="92">
        <v>45.281476599999998</v>
      </c>
      <c r="H97" s="93">
        <v>109.99264861093872</v>
      </c>
      <c r="I97" s="92">
        <v>49.827960549199993</v>
      </c>
      <c r="J97" s="93">
        <v>110.04049401781214</v>
      </c>
      <c r="K97" s="92">
        <v>54.099440835820793</v>
      </c>
      <c r="L97" s="93">
        <v>108.57245658770873</v>
      </c>
    </row>
    <row r="98" spans="1:12">
      <c r="A98" s="656" t="s">
        <v>1630</v>
      </c>
      <c r="B98" s="653" t="s">
        <v>1532</v>
      </c>
      <c r="C98" s="654">
        <v>96.16</v>
      </c>
      <c r="D98" s="654">
        <v>131.30000000000001</v>
      </c>
      <c r="E98" s="92">
        <v>119.60924000000001</v>
      </c>
      <c r="F98" s="92">
        <v>124.38564891846924</v>
      </c>
      <c r="G98" s="92">
        <v>130.28840107000002</v>
      </c>
      <c r="H98" s="93">
        <v>108.92837465567042</v>
      </c>
      <c r="I98" s="92">
        <v>143.53518634960002</v>
      </c>
      <c r="J98" s="93">
        <v>110.16727902929971</v>
      </c>
      <c r="K98" s="92">
        <v>156.12167369160679</v>
      </c>
      <c r="L98" s="93">
        <v>108.76892116985908</v>
      </c>
    </row>
    <row r="99" spans="1:12">
      <c r="A99" s="656" t="s">
        <v>1631</v>
      </c>
      <c r="B99" s="653" t="s">
        <v>1532</v>
      </c>
      <c r="C99" s="654">
        <v>48</v>
      </c>
      <c r="D99" s="654">
        <v>62.8</v>
      </c>
      <c r="E99" s="92">
        <v>59.76</v>
      </c>
      <c r="F99" s="92">
        <v>124.5</v>
      </c>
      <c r="G99" s="92">
        <v>65.078640000000007</v>
      </c>
      <c r="H99" s="93">
        <v>108.9</v>
      </c>
      <c r="I99" s="92">
        <v>70.870638960000008</v>
      </c>
      <c r="J99" s="93">
        <v>108.9</v>
      </c>
      <c r="K99" s="92">
        <v>77.745090939120004</v>
      </c>
      <c r="L99" s="93">
        <v>109.7</v>
      </c>
    </row>
    <row r="100" spans="1:12">
      <c r="A100" s="656" t="s">
        <v>1632</v>
      </c>
      <c r="B100" s="653" t="s">
        <v>1532</v>
      </c>
      <c r="C100" s="654">
        <v>43.73</v>
      </c>
      <c r="D100" s="654">
        <v>34</v>
      </c>
      <c r="E100" s="92">
        <v>54.857689999999998</v>
      </c>
      <c r="F100" s="92">
        <v>125.4463526183398</v>
      </c>
      <c r="G100" s="92">
        <v>60.222786999999997</v>
      </c>
      <c r="H100" s="93">
        <v>109.7800271939996</v>
      </c>
      <c r="I100" s="92">
        <v>66.113050532000003</v>
      </c>
      <c r="J100" s="93">
        <v>109.78078867721617</v>
      </c>
      <c r="K100" s="92">
        <v>72.135111156952007</v>
      </c>
      <c r="L100" s="93">
        <v>109.10873205289053</v>
      </c>
    </row>
    <row r="101" spans="1:12">
      <c r="A101" s="656" t="s">
        <v>1633</v>
      </c>
      <c r="B101" s="653" t="s">
        <v>1623</v>
      </c>
      <c r="C101" s="654">
        <v>132525.95000000001</v>
      </c>
      <c r="D101" s="654">
        <v>183.9</v>
      </c>
      <c r="E101" s="92">
        <v>165994.58185000002</v>
      </c>
      <c r="F101" s="92">
        <v>125.25439874228405</v>
      </c>
      <c r="G101" s="92">
        <v>181626.11754864999</v>
      </c>
      <c r="H101" s="93">
        <v>109.41689513262264</v>
      </c>
      <c r="I101" s="92">
        <v>199572.33425967826</v>
      </c>
      <c r="J101" s="93">
        <v>109.88085686862807</v>
      </c>
      <c r="K101" s="92">
        <v>217210.25915844817</v>
      </c>
      <c r="L101" s="93">
        <v>108.83786070058183</v>
      </c>
    </row>
    <row r="102" spans="1:12">
      <c r="A102" s="656" t="s">
        <v>1634</v>
      </c>
      <c r="B102" s="653" t="s">
        <v>1623</v>
      </c>
      <c r="C102" s="654">
        <v>42814.23</v>
      </c>
      <c r="D102" s="654">
        <v>106.5</v>
      </c>
      <c r="E102" s="92">
        <v>52965.836049999991</v>
      </c>
      <c r="F102" s="92">
        <v>123.71082242983229</v>
      </c>
      <c r="G102" s="92">
        <v>58191.661127999992</v>
      </c>
      <c r="H102" s="93">
        <v>109.86640723100605</v>
      </c>
      <c r="I102" s="92">
        <v>64020.042599280998</v>
      </c>
      <c r="J102" s="93">
        <v>110.01583621828689</v>
      </c>
      <c r="K102" s="92">
        <v>69732.003276545292</v>
      </c>
      <c r="L102" s="93">
        <v>108.92214444938287</v>
      </c>
    </row>
    <row r="103" spans="1:12" ht="40.5">
      <c r="A103" s="656" t="s">
        <v>1635</v>
      </c>
      <c r="B103" s="653" t="s">
        <v>1623</v>
      </c>
      <c r="C103" s="654">
        <v>81810.8</v>
      </c>
      <c r="D103" s="654">
        <v>135.6</v>
      </c>
      <c r="E103" s="92">
        <v>101774.80839999999</v>
      </c>
      <c r="F103" s="92">
        <v>124.40265637299719</v>
      </c>
      <c r="G103" s="92">
        <v>111012.76887799999</v>
      </c>
      <c r="H103" s="93">
        <v>109.0768635414105</v>
      </c>
      <c r="I103" s="92">
        <v>121091.876395588</v>
      </c>
      <c r="J103" s="93">
        <v>109.07923261392089</v>
      </c>
      <c r="K103" s="92">
        <v>132535.65331921584</v>
      </c>
      <c r="L103" s="93">
        <v>109.45049103561897</v>
      </c>
    </row>
    <row r="104" spans="1:12" ht="40.5">
      <c r="A104" s="656" t="s">
        <v>1636</v>
      </c>
      <c r="B104" s="653" t="s">
        <v>1532</v>
      </c>
      <c r="C104" s="654">
        <v>1.4</v>
      </c>
      <c r="D104" s="654">
        <v>0</v>
      </c>
      <c r="E104" s="92">
        <v>1.7542</v>
      </c>
      <c r="F104" s="92">
        <v>125.3</v>
      </c>
      <c r="G104" s="92">
        <v>1.9190948000000001</v>
      </c>
      <c r="H104" s="93">
        <v>109.4</v>
      </c>
      <c r="I104" s="92">
        <v>2.1110042800000004</v>
      </c>
      <c r="J104" s="93">
        <v>110</v>
      </c>
      <c r="K104" s="92">
        <v>2.2925506480800006</v>
      </c>
      <c r="L104" s="93">
        <v>108.6</v>
      </c>
    </row>
    <row r="105" spans="1:12">
      <c r="A105" s="656" t="s">
        <v>1637</v>
      </c>
      <c r="B105" s="653" t="s">
        <v>1532</v>
      </c>
      <c r="C105" s="654">
        <v>5.62</v>
      </c>
      <c r="D105" s="654">
        <v>0</v>
      </c>
      <c r="E105" s="92">
        <v>7.0025199999999996</v>
      </c>
      <c r="F105" s="92">
        <v>124.6</v>
      </c>
      <c r="G105" s="92">
        <v>7.7377846000000003</v>
      </c>
      <c r="H105" s="93">
        <v>110.5</v>
      </c>
      <c r="I105" s="92">
        <v>8.4883497062000011</v>
      </c>
      <c r="J105" s="93">
        <v>109.7</v>
      </c>
      <c r="K105" s="92">
        <v>9.3371846768200015</v>
      </c>
      <c r="L105" s="93">
        <v>110</v>
      </c>
    </row>
    <row r="106" spans="1:12">
      <c r="A106" s="656" t="s">
        <v>1638</v>
      </c>
      <c r="B106" s="653" t="s">
        <v>1532</v>
      </c>
      <c r="C106" s="654">
        <v>8036.53</v>
      </c>
      <c r="D106" s="654">
        <v>101.4</v>
      </c>
      <c r="E106" s="92">
        <v>10089.599049999999</v>
      </c>
      <c r="F106" s="92">
        <v>125.54671045836947</v>
      </c>
      <c r="G106" s="92">
        <v>10990.464807319999</v>
      </c>
      <c r="H106" s="93">
        <v>108.92865764888843</v>
      </c>
      <c r="I106" s="92">
        <v>12052.325664944939</v>
      </c>
      <c r="J106" s="93">
        <v>109.66165559183364</v>
      </c>
      <c r="K106" s="92">
        <v>13148.771070790668</v>
      </c>
      <c r="L106" s="93">
        <v>109.09737619383138</v>
      </c>
    </row>
    <row r="107" spans="1:12">
      <c r="A107" s="656" t="s">
        <v>1639</v>
      </c>
      <c r="B107" s="653" t="s">
        <v>1532</v>
      </c>
      <c r="C107" s="654">
        <v>8501.92</v>
      </c>
      <c r="D107" s="654">
        <v>153.1</v>
      </c>
      <c r="E107" s="92">
        <v>10550.924909999998</v>
      </c>
      <c r="F107" s="92">
        <v>124.10049624084908</v>
      </c>
      <c r="G107" s="92">
        <v>11558.040287620004</v>
      </c>
      <c r="H107" s="93">
        <v>109.54528049636178</v>
      </c>
      <c r="I107" s="92">
        <v>12669.093164180435</v>
      </c>
      <c r="J107" s="93">
        <v>109.6128136683387</v>
      </c>
      <c r="K107" s="92">
        <v>13828.114188661297</v>
      </c>
      <c r="L107" s="93">
        <v>109.14841346149214</v>
      </c>
    </row>
    <row r="108" spans="1:12">
      <c r="A108" s="656" t="s">
        <v>1640</v>
      </c>
      <c r="B108" s="653" t="s">
        <v>1532</v>
      </c>
      <c r="C108" s="654">
        <v>33238.160000000003</v>
      </c>
      <c r="D108" s="654">
        <v>187.2</v>
      </c>
      <c r="E108" s="92">
        <v>41275.30083</v>
      </c>
      <c r="F108" s="92">
        <v>124.18046254666322</v>
      </c>
      <c r="G108" s="92">
        <v>45208.713488480003</v>
      </c>
      <c r="H108" s="93">
        <v>109.5297007638551</v>
      </c>
      <c r="I108" s="92">
        <v>49539.103882187643</v>
      </c>
      <c r="J108" s="93">
        <v>109.57866318140441</v>
      </c>
      <c r="K108" s="92">
        <v>54100.216415290204</v>
      </c>
      <c r="L108" s="93">
        <v>109.20709535632631</v>
      </c>
    </row>
    <row r="109" spans="1:12" ht="40.5">
      <c r="A109" s="656" t="s">
        <v>1641</v>
      </c>
      <c r="B109" s="653" t="s">
        <v>1532</v>
      </c>
      <c r="C109" s="654">
        <v>52.99</v>
      </c>
      <c r="D109" s="654">
        <v>37.700000000000003</v>
      </c>
      <c r="E109" s="92">
        <v>64.912750000000003</v>
      </c>
      <c r="F109" s="92">
        <v>122.5</v>
      </c>
      <c r="G109" s="92">
        <v>70.689984750000008</v>
      </c>
      <c r="H109" s="93">
        <v>108.9</v>
      </c>
      <c r="I109" s="92">
        <v>76.76932343850001</v>
      </c>
      <c r="J109" s="93">
        <v>108.6</v>
      </c>
      <c r="K109" s="92">
        <v>84.215947812034514</v>
      </c>
      <c r="L109" s="93">
        <v>109.7</v>
      </c>
    </row>
    <row r="110" spans="1:12">
      <c r="A110" s="656" t="s">
        <v>1642</v>
      </c>
      <c r="B110" s="653" t="s">
        <v>1532</v>
      </c>
      <c r="C110" s="654">
        <v>5102.05</v>
      </c>
      <c r="D110" s="654">
        <v>152.1</v>
      </c>
      <c r="E110" s="92">
        <v>6339.2668599999997</v>
      </c>
      <c r="F110" s="92">
        <v>124.24940680706773</v>
      </c>
      <c r="G110" s="92">
        <v>6961.9567950399987</v>
      </c>
      <c r="H110" s="93">
        <v>109.82274368301319</v>
      </c>
      <c r="I110" s="92">
        <v>7649.1855934143014</v>
      </c>
      <c r="J110" s="93">
        <v>109.87120171248282</v>
      </c>
      <c r="K110" s="92">
        <v>8330.3181948832298</v>
      </c>
      <c r="L110" s="93">
        <v>108.90464211059752</v>
      </c>
    </row>
    <row r="111" spans="1:12">
      <c r="A111" s="656" t="s">
        <v>1643</v>
      </c>
      <c r="B111" s="653" t="s">
        <v>1532</v>
      </c>
      <c r="C111" s="654">
        <v>564.24</v>
      </c>
      <c r="D111" s="654">
        <v>101.1</v>
      </c>
      <c r="E111" s="92">
        <v>703.05719999999997</v>
      </c>
      <c r="F111" s="92">
        <v>124.60250957039555</v>
      </c>
      <c r="G111" s="92">
        <v>776.8560809999999</v>
      </c>
      <c r="H111" s="93">
        <v>110.49685302988148</v>
      </c>
      <c r="I111" s="92">
        <v>852.25006085699988</v>
      </c>
      <c r="J111" s="93">
        <v>109.70501251144869</v>
      </c>
      <c r="K111" s="92">
        <v>937.44279541769993</v>
      </c>
      <c r="L111" s="93">
        <v>109.99621337369369</v>
      </c>
    </row>
    <row r="112" spans="1:12">
      <c r="A112" s="656" t="s">
        <v>1644</v>
      </c>
      <c r="B112" s="653" t="s">
        <v>1532</v>
      </c>
      <c r="C112" s="654">
        <v>2835.6400000000003</v>
      </c>
      <c r="D112" s="654">
        <v>172.9</v>
      </c>
      <c r="E112" s="92">
        <v>3562.9167299999999</v>
      </c>
      <c r="F112" s="92">
        <v>125.64771021709382</v>
      </c>
      <c r="G112" s="92">
        <v>3890.3980252300003</v>
      </c>
      <c r="H112" s="93">
        <v>109.19138223109695</v>
      </c>
      <c r="I112" s="92">
        <v>4262.2671326541604</v>
      </c>
      <c r="J112" s="93">
        <v>109.55863911642243</v>
      </c>
      <c r="K112" s="92">
        <v>4649.4069139399935</v>
      </c>
      <c r="L112" s="93">
        <v>109.08295442863893</v>
      </c>
    </row>
    <row r="113" spans="1:12">
      <c r="A113" s="656" t="s">
        <v>1645</v>
      </c>
      <c r="B113" s="653" t="s">
        <v>1646</v>
      </c>
      <c r="C113" s="654">
        <v>2011925.12</v>
      </c>
      <c r="D113" s="654">
        <v>92.3</v>
      </c>
      <c r="E113" s="92">
        <v>2520236.6153599997</v>
      </c>
      <c r="F113" s="92">
        <v>125.26493110041787</v>
      </c>
      <c r="G113" s="92">
        <v>2757277.36055884</v>
      </c>
      <c r="H113" s="93">
        <v>109.4054956488671</v>
      </c>
      <c r="I113" s="92">
        <v>3032475.9537692997</v>
      </c>
      <c r="J113" s="93">
        <v>109.98080922677589</v>
      </c>
      <c r="K113" s="92">
        <v>3294277.6294696145</v>
      </c>
      <c r="L113" s="93">
        <v>108.63326468837786</v>
      </c>
    </row>
    <row r="114" spans="1:12">
      <c r="A114" s="656" t="s">
        <v>1647</v>
      </c>
      <c r="B114" s="653" t="s">
        <v>1646</v>
      </c>
      <c r="C114" s="654">
        <v>23964.11</v>
      </c>
      <c r="D114" s="654">
        <v>74.900000000000006</v>
      </c>
      <c r="E114" s="92">
        <v>29642.42585</v>
      </c>
      <c r="F114" s="92">
        <v>123.69508339763087</v>
      </c>
      <c r="G114" s="92">
        <v>32574.895435000002</v>
      </c>
      <c r="H114" s="93">
        <v>109.89281241636301</v>
      </c>
      <c r="I114" s="92">
        <v>35815.005147500007</v>
      </c>
      <c r="J114" s="93">
        <v>109.94664654861388</v>
      </c>
      <c r="K114" s="92">
        <v>38887.017828580007</v>
      </c>
      <c r="L114" s="93">
        <v>108.57744587339376</v>
      </c>
    </row>
    <row r="115" spans="1:12">
      <c r="A115" s="656" t="s">
        <v>1648</v>
      </c>
      <c r="B115" s="653" t="s">
        <v>1646</v>
      </c>
      <c r="C115" s="654">
        <v>453.59</v>
      </c>
      <c r="D115" s="654">
        <v>67</v>
      </c>
      <c r="E115" s="92">
        <v>567.98506999999995</v>
      </c>
      <c r="F115" s="92">
        <v>125.21992768800017</v>
      </c>
      <c r="G115" s="92">
        <v>621.94484752000005</v>
      </c>
      <c r="H115" s="93">
        <v>109.50021054602723</v>
      </c>
      <c r="I115" s="92">
        <v>681.04483893632005</v>
      </c>
      <c r="J115" s="93">
        <v>109.50244891520215</v>
      </c>
      <c r="K115" s="92">
        <v>744.98170518765914</v>
      </c>
      <c r="L115" s="93">
        <v>109.38805532264189</v>
      </c>
    </row>
    <row r="116" spans="1:12" ht="40.5">
      <c r="A116" s="656" t="s">
        <v>1649</v>
      </c>
      <c r="B116" s="653" t="s">
        <v>1650</v>
      </c>
      <c r="C116" s="654">
        <v>2985.27</v>
      </c>
      <c r="D116" s="654">
        <v>115.7</v>
      </c>
      <c r="E116" s="92">
        <v>3736.0709499999994</v>
      </c>
      <c r="F116" s="92">
        <v>125.15018574534295</v>
      </c>
      <c r="G116" s="92">
        <v>4087.2928389100002</v>
      </c>
      <c r="H116" s="93">
        <v>109.40083562679668</v>
      </c>
      <c r="I116" s="92">
        <v>4492.3519097930985</v>
      </c>
      <c r="J116" s="93">
        <v>109.9102043050852</v>
      </c>
      <c r="K116" s="92">
        <v>4884.2783267565155</v>
      </c>
      <c r="L116" s="93">
        <v>108.72430354596747</v>
      </c>
    </row>
    <row r="117" spans="1:12" ht="40.5">
      <c r="A117" s="656" t="s">
        <v>1651</v>
      </c>
      <c r="B117" s="653" t="s">
        <v>1646</v>
      </c>
      <c r="C117" s="654">
        <v>13908.330000000002</v>
      </c>
      <c r="D117" s="654">
        <v>69.099999999999994</v>
      </c>
      <c r="E117" s="92">
        <v>17350.349829999999</v>
      </c>
      <c r="F117" s="92">
        <v>124.74790165318193</v>
      </c>
      <c r="G117" s="92">
        <v>19004.504056250003</v>
      </c>
      <c r="H117" s="93">
        <v>109.53383789063349</v>
      </c>
      <c r="I117" s="92">
        <v>20908.413414015246</v>
      </c>
      <c r="J117" s="93">
        <v>110.0182006966875</v>
      </c>
      <c r="K117" s="92">
        <v>22781.113443869777</v>
      </c>
      <c r="L117" s="93">
        <v>108.95668166097782</v>
      </c>
    </row>
    <row r="118" spans="1:12" ht="40.5">
      <c r="A118" s="656" t="s">
        <v>1652</v>
      </c>
      <c r="B118" s="653" t="s">
        <v>1646</v>
      </c>
      <c r="C118" s="654">
        <v>6262.76</v>
      </c>
      <c r="D118" s="654">
        <v>63.9</v>
      </c>
      <c r="E118" s="92">
        <v>7858.14516</v>
      </c>
      <c r="F118" s="92">
        <v>125.47415452611948</v>
      </c>
      <c r="G118" s="92">
        <v>8539.5897612600002</v>
      </c>
      <c r="H118" s="93">
        <v>108.67182506030468</v>
      </c>
      <c r="I118" s="92">
        <v>9385.7636720984392</v>
      </c>
      <c r="J118" s="93">
        <v>109.90883560562969</v>
      </c>
      <c r="K118" s="92">
        <v>10212.98510067562</v>
      </c>
      <c r="L118" s="93">
        <v>108.81357615082837</v>
      </c>
    </row>
    <row r="119" spans="1:12" ht="40.5">
      <c r="A119" s="656" t="s">
        <v>1653</v>
      </c>
      <c r="B119" s="653" t="s">
        <v>1646</v>
      </c>
      <c r="C119" s="654">
        <v>6245</v>
      </c>
      <c r="D119" s="654">
        <v>0</v>
      </c>
      <c r="E119" s="92">
        <v>7650.125</v>
      </c>
      <c r="F119" s="92">
        <v>122.5</v>
      </c>
      <c r="G119" s="92">
        <v>8453.3881249999995</v>
      </c>
      <c r="H119" s="93">
        <v>110.5</v>
      </c>
      <c r="I119" s="92">
        <v>9340.9938781249984</v>
      </c>
      <c r="J119" s="93">
        <v>110.5</v>
      </c>
      <c r="K119" s="92">
        <v>10134.978357765624</v>
      </c>
      <c r="L119" s="93">
        <v>108.5</v>
      </c>
    </row>
    <row r="120" spans="1:12">
      <c r="A120" s="656" t="s">
        <v>1654</v>
      </c>
      <c r="B120" s="653" t="s">
        <v>1646</v>
      </c>
      <c r="C120" s="654">
        <v>17120.05</v>
      </c>
      <c r="D120" s="654">
        <v>103.5</v>
      </c>
      <c r="E120" s="92">
        <v>21397.712650000001</v>
      </c>
      <c r="F120" s="92">
        <v>124.986274280741</v>
      </c>
      <c r="G120" s="92">
        <v>23397.692314999997</v>
      </c>
      <c r="H120" s="93">
        <v>109.34669839582128</v>
      </c>
      <c r="I120" s="92">
        <v>25698.776607339998</v>
      </c>
      <c r="J120" s="93">
        <v>109.83466344185064</v>
      </c>
      <c r="K120" s="92">
        <v>28110.33886287174</v>
      </c>
      <c r="L120" s="93">
        <v>109.3839574248175</v>
      </c>
    </row>
    <row r="121" spans="1:12">
      <c r="A121" s="656" t="s">
        <v>1655</v>
      </c>
      <c r="B121" s="653" t="s">
        <v>1646</v>
      </c>
      <c r="C121" s="654">
        <v>19006036.110000007</v>
      </c>
      <c r="D121" s="654">
        <v>104.6</v>
      </c>
      <c r="E121" s="92">
        <v>23675529.357669998</v>
      </c>
      <c r="F121" s="92">
        <v>124.56847509204269</v>
      </c>
      <c r="G121" s="92">
        <v>26149298.237008512</v>
      </c>
      <c r="H121" s="93">
        <v>110.44863175799323</v>
      </c>
      <c r="I121" s="92">
        <v>28681269.936718542</v>
      </c>
      <c r="J121" s="93">
        <v>109.68275200642512</v>
      </c>
      <c r="K121" s="92">
        <v>31541998.773456365</v>
      </c>
      <c r="L121" s="93">
        <v>109.97420561589372</v>
      </c>
    </row>
    <row r="122" spans="1:12" ht="60.75">
      <c r="A122" s="656" t="s">
        <v>1656</v>
      </c>
      <c r="B122" s="653" t="s">
        <v>1657</v>
      </c>
      <c r="C122" s="654">
        <v>783</v>
      </c>
      <c r="D122" s="654">
        <v>46.9</v>
      </c>
      <c r="E122" s="92">
        <v>975.61799999999994</v>
      </c>
      <c r="F122" s="92">
        <v>124.6</v>
      </c>
      <c r="G122" s="92">
        <v>1078.0578899999998</v>
      </c>
      <c r="H122" s="93">
        <v>110.5</v>
      </c>
      <c r="I122" s="92">
        <v>1182.6295053299998</v>
      </c>
      <c r="J122" s="93">
        <v>109.7</v>
      </c>
      <c r="K122" s="92">
        <v>1300.8924558629997</v>
      </c>
      <c r="L122" s="93">
        <v>110</v>
      </c>
    </row>
    <row r="123" spans="1:12">
      <c r="A123" s="656" t="s">
        <v>1658</v>
      </c>
      <c r="B123" s="653" t="s">
        <v>1623</v>
      </c>
      <c r="C123" s="654">
        <v>17.2</v>
      </c>
      <c r="D123" s="654">
        <v>0.2</v>
      </c>
      <c r="E123" s="92">
        <v>21.07</v>
      </c>
      <c r="F123" s="92">
        <v>122.5</v>
      </c>
      <c r="G123" s="92">
        <v>22.945230000000002</v>
      </c>
      <c r="H123" s="93">
        <v>108.9</v>
      </c>
      <c r="I123" s="92">
        <v>24.91851978</v>
      </c>
      <c r="J123" s="93">
        <v>108.6</v>
      </c>
      <c r="K123" s="92">
        <v>27.335616198659999</v>
      </c>
      <c r="L123" s="93">
        <v>109.7</v>
      </c>
    </row>
    <row r="124" spans="1:12" ht="40.5">
      <c r="A124" s="656" t="s">
        <v>1659</v>
      </c>
      <c r="B124" s="653" t="s">
        <v>1660</v>
      </c>
      <c r="C124" s="654">
        <v>286.12</v>
      </c>
      <c r="D124" s="654">
        <v>74.400000000000006</v>
      </c>
      <c r="E124" s="92">
        <v>357.63839999999999</v>
      </c>
      <c r="F124" s="92">
        <v>124.99594575702501</v>
      </c>
      <c r="G124" s="92">
        <v>388.42420959999998</v>
      </c>
      <c r="H124" s="93">
        <v>108.60808280095202</v>
      </c>
      <c r="I124" s="92">
        <v>429.1771271312</v>
      </c>
      <c r="J124" s="93">
        <v>110.49185826320338</v>
      </c>
      <c r="K124" s="92">
        <v>466.12105211553273</v>
      </c>
      <c r="L124" s="93">
        <v>108.6080833876869</v>
      </c>
    </row>
    <row r="125" spans="1:12">
      <c r="A125" s="656" t="s">
        <v>1661</v>
      </c>
      <c r="B125" s="653" t="s">
        <v>1532</v>
      </c>
      <c r="C125" s="654">
        <v>6489.06</v>
      </c>
      <c r="D125" s="654">
        <v>106</v>
      </c>
      <c r="E125" s="92">
        <v>7957.0494600000002</v>
      </c>
      <c r="F125" s="92">
        <v>122.62252868674352</v>
      </c>
      <c r="G125" s="92">
        <v>8790.3116176200019</v>
      </c>
      <c r="H125" s="93">
        <v>110.47199922293811</v>
      </c>
      <c r="I125" s="92">
        <v>9710.8501823291408</v>
      </c>
      <c r="J125" s="93">
        <v>110.47219489766367</v>
      </c>
      <c r="K125" s="92">
        <v>10540.964614658977</v>
      </c>
      <c r="L125" s="93">
        <v>108.54831880570455</v>
      </c>
    </row>
    <row r="126" spans="1:12">
      <c r="A126" s="656" t="s">
        <v>1662</v>
      </c>
      <c r="B126" s="653" t="s">
        <v>1663</v>
      </c>
      <c r="C126" s="654">
        <v>37721.97</v>
      </c>
      <c r="D126" s="654">
        <v>74.7</v>
      </c>
      <c r="E126" s="92">
        <v>46936.415620000007</v>
      </c>
      <c r="F126" s="92">
        <v>124.42726511897445</v>
      </c>
      <c r="G126" s="92">
        <v>51174.372655500003</v>
      </c>
      <c r="H126" s="93">
        <v>109.02914502421903</v>
      </c>
      <c r="I126" s="92">
        <v>56152.728672078192</v>
      </c>
      <c r="J126" s="93">
        <v>109.72822090090271</v>
      </c>
      <c r="K126" s="92">
        <v>61301.05824460258</v>
      </c>
      <c r="L126" s="93">
        <v>109.1684405981225</v>
      </c>
    </row>
    <row r="127" spans="1:12" ht="40.5">
      <c r="A127" s="656" t="s">
        <v>1664</v>
      </c>
      <c r="B127" s="653" t="s">
        <v>1663</v>
      </c>
      <c r="C127" s="654">
        <v>3135.33</v>
      </c>
      <c r="D127" s="654">
        <v>8.8000000000000007</v>
      </c>
      <c r="E127" s="92">
        <v>3938.2058399999996</v>
      </c>
      <c r="F127" s="92">
        <v>125.60737912755596</v>
      </c>
      <c r="G127" s="92">
        <v>4289.5515392399993</v>
      </c>
      <c r="H127" s="93">
        <v>108.92146610701283</v>
      </c>
      <c r="I127" s="92">
        <v>4735.0201368601993</v>
      </c>
      <c r="J127" s="93">
        <v>110.38496900072509</v>
      </c>
      <c r="K127" s="92">
        <v>5161.9080525970076</v>
      </c>
      <c r="L127" s="93">
        <v>109.01554594063201</v>
      </c>
    </row>
    <row r="128" spans="1:12">
      <c r="A128" s="656" t="s">
        <v>1665</v>
      </c>
      <c r="B128" s="653" t="s">
        <v>1666</v>
      </c>
      <c r="C128" s="654">
        <v>4265</v>
      </c>
      <c r="D128" s="654">
        <v>151.80000000000001</v>
      </c>
      <c r="E128" s="92">
        <v>5267.2749999999996</v>
      </c>
      <c r="F128" s="92">
        <v>123.5</v>
      </c>
      <c r="G128" s="92">
        <v>5778.200675</v>
      </c>
      <c r="H128" s="93">
        <v>109.7</v>
      </c>
      <c r="I128" s="92">
        <v>6292.4605350750007</v>
      </c>
      <c r="J128" s="93">
        <v>108.9</v>
      </c>
      <c r="K128" s="92">
        <v>6953.1688912578757</v>
      </c>
      <c r="L128" s="93">
        <v>110.5</v>
      </c>
    </row>
    <row r="129" spans="1:12" ht="40.5">
      <c r="A129" s="656" t="s">
        <v>810</v>
      </c>
      <c r="B129" s="653" t="s">
        <v>1666</v>
      </c>
      <c r="C129" s="654">
        <v>4265</v>
      </c>
      <c r="D129" s="654">
        <v>151.80000000000001</v>
      </c>
      <c r="E129" s="92">
        <v>5267.2749999999996</v>
      </c>
      <c r="F129" s="92">
        <v>123.5</v>
      </c>
      <c r="G129" s="92">
        <v>5778.200675</v>
      </c>
      <c r="H129" s="93">
        <v>109.7</v>
      </c>
      <c r="I129" s="92">
        <v>6292.4605350750007</v>
      </c>
      <c r="J129" s="93">
        <v>108.9</v>
      </c>
      <c r="K129" s="92">
        <v>6953.1688912578757</v>
      </c>
      <c r="L129" s="93">
        <v>110.5</v>
      </c>
    </row>
    <row r="130" spans="1:12">
      <c r="A130" s="656" t="s">
        <v>1667</v>
      </c>
      <c r="B130" s="653" t="s">
        <v>1666</v>
      </c>
      <c r="C130" s="654">
        <v>6953.5300000000007</v>
      </c>
      <c r="D130" s="654">
        <v>64.3</v>
      </c>
      <c r="E130" s="92">
        <v>8580.3317299999999</v>
      </c>
      <c r="F130" s="92">
        <v>123.39533632557851</v>
      </c>
      <c r="G130" s="92">
        <v>9444.1624176300029</v>
      </c>
      <c r="H130" s="93">
        <v>110.06756748820949</v>
      </c>
      <c r="I130" s="92">
        <v>10402.761104227429</v>
      </c>
      <c r="J130" s="93">
        <v>110.15017154732485</v>
      </c>
      <c r="K130" s="92">
        <v>11319.02220554503</v>
      </c>
      <c r="L130" s="93">
        <v>108.80786449037319</v>
      </c>
    </row>
    <row r="131" spans="1:12" ht="40.5">
      <c r="A131" s="656" t="s">
        <v>1668</v>
      </c>
      <c r="B131" s="653" t="s">
        <v>1532</v>
      </c>
      <c r="C131" s="654">
        <v>43394.87</v>
      </c>
      <c r="D131" s="654">
        <v>141.80000000000001</v>
      </c>
      <c r="E131" s="92">
        <v>54229.383290000005</v>
      </c>
      <c r="F131" s="92">
        <v>124.96726753646226</v>
      </c>
      <c r="G131" s="92">
        <v>59366.520181379994</v>
      </c>
      <c r="H131" s="93">
        <v>109.47297678807881</v>
      </c>
      <c r="I131" s="92">
        <v>65103.49049151146</v>
      </c>
      <c r="J131" s="93">
        <v>109.66364592804756</v>
      </c>
      <c r="K131" s="92">
        <v>71162.975221721426</v>
      </c>
      <c r="L131" s="93">
        <v>109.30746521340515</v>
      </c>
    </row>
    <row r="132" spans="1:12">
      <c r="A132" s="656" t="s">
        <v>1669</v>
      </c>
      <c r="B132" s="653" t="s">
        <v>1532</v>
      </c>
      <c r="C132" s="654">
        <v>1029.3600000000001</v>
      </c>
      <c r="D132" s="654">
        <v>178.9</v>
      </c>
      <c r="E132" s="92">
        <v>1277.5521099999999</v>
      </c>
      <c r="F132" s="92">
        <v>124.11130313981499</v>
      </c>
      <c r="G132" s="92">
        <v>1399.5134276700001</v>
      </c>
      <c r="H132" s="93">
        <v>109.54648477469935</v>
      </c>
      <c r="I132" s="92">
        <v>1533.49909686309</v>
      </c>
      <c r="J132" s="93">
        <v>109.57373230896097</v>
      </c>
      <c r="K132" s="92">
        <v>1678.3750124157821</v>
      </c>
      <c r="L132" s="93">
        <v>109.44740794755268</v>
      </c>
    </row>
    <row r="133" spans="1:12">
      <c r="A133" s="656" t="s">
        <v>1670</v>
      </c>
      <c r="B133" s="653" t="s">
        <v>1532</v>
      </c>
      <c r="C133" s="654">
        <v>808.7</v>
      </c>
      <c r="D133" s="654">
        <v>154.5</v>
      </c>
      <c r="E133" s="92">
        <v>1007.97502</v>
      </c>
      <c r="F133" s="92">
        <v>124.64140225052553</v>
      </c>
      <c r="G133" s="92">
        <v>1105.1288288800001</v>
      </c>
      <c r="H133" s="93">
        <v>109.63851354967112</v>
      </c>
      <c r="I133" s="92">
        <v>1211.4223076659603</v>
      </c>
      <c r="J133" s="93">
        <v>109.61819798816433</v>
      </c>
      <c r="K133" s="92">
        <v>1325.396408065164</v>
      </c>
      <c r="L133" s="93">
        <v>109.40828806585185</v>
      </c>
    </row>
    <row r="134" spans="1:12">
      <c r="A134" s="656" t="s">
        <v>1671</v>
      </c>
      <c r="B134" s="653" t="s">
        <v>1532</v>
      </c>
      <c r="C134" s="654">
        <v>1105.6300000000001</v>
      </c>
      <c r="D134" s="654">
        <v>150.6</v>
      </c>
      <c r="E134" s="92">
        <v>1374.4506299999998</v>
      </c>
      <c r="F134" s="92">
        <v>124.31379665891842</v>
      </c>
      <c r="G134" s="92">
        <v>1502.6816283999999</v>
      </c>
      <c r="H134" s="93">
        <v>109.32961836541193</v>
      </c>
      <c r="I134" s="92">
        <v>1645.0069584379798</v>
      </c>
      <c r="J134" s="93">
        <v>109.47142277832482</v>
      </c>
      <c r="K134" s="92">
        <v>1798.6412336977185</v>
      </c>
      <c r="L134" s="93">
        <v>109.33943011436391</v>
      </c>
    </row>
    <row r="135" spans="1:12" ht="40.5">
      <c r="A135" s="656" t="s">
        <v>1672</v>
      </c>
      <c r="B135" s="653" t="s">
        <v>1532</v>
      </c>
      <c r="C135" s="654">
        <v>60190.77</v>
      </c>
      <c r="D135" s="654">
        <v>136.19999999999999</v>
      </c>
      <c r="E135" s="92">
        <v>75021.851880000002</v>
      </c>
      <c r="F135" s="92">
        <v>124.64012651773686</v>
      </c>
      <c r="G135" s="92">
        <v>82057.996928759996</v>
      </c>
      <c r="H135" s="93">
        <v>109.37879414122507</v>
      </c>
      <c r="I135" s="92">
        <v>89852.805482719399</v>
      </c>
      <c r="J135" s="93">
        <v>109.49914553815712</v>
      </c>
      <c r="K135" s="92">
        <v>98169.962491915547</v>
      </c>
      <c r="L135" s="93">
        <v>109.25642439822951</v>
      </c>
    </row>
    <row r="136" spans="1:12">
      <c r="A136" s="656" t="s">
        <v>1673</v>
      </c>
      <c r="B136" s="653" t="s">
        <v>1532</v>
      </c>
      <c r="C136" s="654">
        <v>453.48</v>
      </c>
      <c r="D136" s="654">
        <v>94.5</v>
      </c>
      <c r="E136" s="92">
        <v>567.90223000000003</v>
      </c>
      <c r="F136" s="92">
        <v>125.23203448884183</v>
      </c>
      <c r="G136" s="92">
        <v>621.00000091999993</v>
      </c>
      <c r="H136" s="93">
        <v>109.34980849080304</v>
      </c>
      <c r="I136" s="92">
        <v>680.85989424399997</v>
      </c>
      <c r="J136" s="93">
        <v>109.63927427299818</v>
      </c>
      <c r="K136" s="92">
        <v>742.43322920692538</v>
      </c>
      <c r="L136" s="93">
        <v>109.04346628189843</v>
      </c>
    </row>
    <row r="137" spans="1:12">
      <c r="A137" s="656" t="s">
        <v>1674</v>
      </c>
      <c r="B137" s="653" t="s">
        <v>1532</v>
      </c>
      <c r="C137" s="654">
        <v>3.8</v>
      </c>
      <c r="D137" s="654">
        <v>62.9</v>
      </c>
      <c r="E137" s="92">
        <v>4.7917999999999994</v>
      </c>
      <c r="F137" s="92">
        <v>126.1</v>
      </c>
      <c r="G137" s="92">
        <v>5.2566045999999993</v>
      </c>
      <c r="H137" s="93">
        <v>109.7</v>
      </c>
      <c r="I137" s="92">
        <v>5.7664952461999999</v>
      </c>
      <c r="J137" s="93">
        <v>109.7</v>
      </c>
      <c r="K137" s="92">
        <v>6.3373782755738004</v>
      </c>
      <c r="L137" s="93">
        <v>109.9</v>
      </c>
    </row>
    <row r="138" spans="1:12">
      <c r="A138" s="656" t="s">
        <v>1675</v>
      </c>
      <c r="B138" s="653" t="s">
        <v>1676</v>
      </c>
      <c r="C138" s="654">
        <v>183995</v>
      </c>
      <c r="D138" s="654">
        <v>51.4</v>
      </c>
      <c r="E138" s="92">
        <v>226879.83499999999</v>
      </c>
      <c r="F138" s="92">
        <v>123.30760890241584</v>
      </c>
      <c r="G138" s="92">
        <v>246403.78020999997</v>
      </c>
      <c r="H138" s="93">
        <v>108.60541229237053</v>
      </c>
      <c r="I138" s="92">
        <v>267608.01264805999</v>
      </c>
      <c r="J138" s="93">
        <v>108.60548179089969</v>
      </c>
      <c r="K138" s="92">
        <v>291430.43222873728</v>
      </c>
      <c r="L138" s="93">
        <v>108.90198292082043</v>
      </c>
    </row>
    <row r="139" spans="1:12">
      <c r="A139" s="656" t="s">
        <v>1675</v>
      </c>
      <c r="B139" s="653" t="s">
        <v>1677</v>
      </c>
      <c r="C139" s="654">
        <v>289722</v>
      </c>
      <c r="D139" s="654">
        <v>0</v>
      </c>
      <c r="E139" s="92">
        <v>363020.27100000001</v>
      </c>
      <c r="F139" s="92">
        <v>125.29951850394517</v>
      </c>
      <c r="G139" s="92">
        <v>397147.66397400008</v>
      </c>
      <c r="H139" s="93">
        <v>109.40096069015388</v>
      </c>
      <c r="I139" s="92">
        <v>436865.62724640017</v>
      </c>
      <c r="J139" s="93">
        <v>110.00080495878235</v>
      </c>
      <c r="K139" s="92">
        <v>474441.72326459049</v>
      </c>
      <c r="L139" s="93">
        <v>108.60129377882978</v>
      </c>
    </row>
    <row r="140" spans="1:12">
      <c r="A140" s="656" t="s">
        <v>1678</v>
      </c>
      <c r="B140" s="653" t="s">
        <v>1676</v>
      </c>
      <c r="C140" s="654">
        <v>5677</v>
      </c>
      <c r="D140" s="654">
        <v>75</v>
      </c>
      <c r="E140" s="92">
        <v>7011.0950000000003</v>
      </c>
      <c r="F140" s="92">
        <v>123.5</v>
      </c>
      <c r="G140" s="92">
        <v>7691.1712150000003</v>
      </c>
      <c r="H140" s="93">
        <v>109.7</v>
      </c>
      <c r="I140" s="92">
        <v>8375.6854531350018</v>
      </c>
      <c r="J140" s="93">
        <v>108.9</v>
      </c>
      <c r="K140" s="92">
        <v>9255.1324257141769</v>
      </c>
      <c r="L140" s="93">
        <v>110.5</v>
      </c>
    </row>
    <row r="141" spans="1:12">
      <c r="A141" s="656" t="s">
        <v>1678</v>
      </c>
      <c r="B141" s="653" t="s">
        <v>1677</v>
      </c>
      <c r="C141" s="654">
        <v>670</v>
      </c>
      <c r="D141" s="654">
        <v>140.80000000000001</v>
      </c>
      <c r="E141" s="92">
        <v>838.38</v>
      </c>
      <c r="F141" s="92">
        <v>125.13134328358208</v>
      </c>
      <c r="G141" s="92">
        <v>910.48067999999989</v>
      </c>
      <c r="H141" s="93">
        <v>108.59999999999998</v>
      </c>
      <c r="I141" s="92">
        <v>1004.8760389199999</v>
      </c>
      <c r="J141" s="93">
        <v>110.36763997232759</v>
      </c>
      <c r="K141" s="92">
        <v>1091.65494000888</v>
      </c>
      <c r="L141" s="93">
        <v>108.63578170120829</v>
      </c>
    </row>
    <row r="142" spans="1:12">
      <c r="A142" s="656" t="s">
        <v>1679</v>
      </c>
      <c r="B142" s="653" t="s">
        <v>1677</v>
      </c>
      <c r="C142" s="654">
        <v>76346</v>
      </c>
      <c r="D142" s="654">
        <v>386.8</v>
      </c>
      <c r="E142" s="92">
        <v>95668.385999999999</v>
      </c>
      <c r="F142" s="92">
        <v>125.30896969061902</v>
      </c>
      <c r="G142" s="92">
        <v>104736.618564</v>
      </c>
      <c r="H142" s="93">
        <v>109.4788183883441</v>
      </c>
      <c r="I142" s="92">
        <v>115221.89058265799</v>
      </c>
      <c r="J142" s="93">
        <v>110.01108510320188</v>
      </c>
      <c r="K142" s="92">
        <v>125330.6215173697</v>
      </c>
      <c r="L142" s="93">
        <v>108.77327292894911</v>
      </c>
    </row>
    <row r="143" spans="1:12">
      <c r="A143" s="656" t="s">
        <v>1680</v>
      </c>
      <c r="B143" s="653" t="s">
        <v>1677</v>
      </c>
      <c r="C143" s="654">
        <v>28772</v>
      </c>
      <c r="D143" s="654">
        <v>95</v>
      </c>
      <c r="E143" s="92">
        <v>36009.26</v>
      </c>
      <c r="F143" s="92">
        <v>125.1538301126095</v>
      </c>
      <c r="G143" s="92">
        <v>39186.613945000005</v>
      </c>
      <c r="H143" s="93">
        <v>108.82371352535432</v>
      </c>
      <c r="I143" s="92">
        <v>42845.829697020003</v>
      </c>
      <c r="J143" s="93">
        <v>109.33792278443821</v>
      </c>
      <c r="K143" s="92">
        <v>46764.533395969382</v>
      </c>
      <c r="L143" s="93">
        <v>109.1460562828637</v>
      </c>
    </row>
    <row r="144" spans="1:12">
      <c r="A144" s="656" t="s">
        <v>1681</v>
      </c>
      <c r="B144" s="653" t="s">
        <v>1666</v>
      </c>
      <c r="C144" s="654">
        <v>678.22</v>
      </c>
      <c r="D144" s="654">
        <v>1.9</v>
      </c>
      <c r="E144" s="92">
        <v>842.02541999999994</v>
      </c>
      <c r="F144" s="92">
        <v>124.15225443071569</v>
      </c>
      <c r="G144" s="92">
        <v>916.59841473999995</v>
      </c>
      <c r="H144" s="93">
        <v>108.85638283224277</v>
      </c>
      <c r="I144" s="92">
        <v>997.78455958338009</v>
      </c>
      <c r="J144" s="93">
        <v>108.85732983363377</v>
      </c>
      <c r="K144" s="92">
        <v>1091.41399827283</v>
      </c>
      <c r="L144" s="93">
        <v>109.38373297022599</v>
      </c>
    </row>
    <row r="145" spans="1:12">
      <c r="A145" s="656" t="s">
        <v>1682</v>
      </c>
      <c r="B145" s="653" t="s">
        <v>1666</v>
      </c>
      <c r="C145" s="654">
        <v>35.72</v>
      </c>
      <c r="D145" s="654">
        <v>89300</v>
      </c>
      <c r="E145" s="92">
        <v>44.758039999999994</v>
      </c>
      <c r="F145" s="92">
        <v>125.30246360582305</v>
      </c>
      <c r="G145" s="92">
        <v>48.963083440000005</v>
      </c>
      <c r="H145" s="93">
        <v>109.39505715621152</v>
      </c>
      <c r="I145" s="92">
        <v>53.860893396200005</v>
      </c>
      <c r="J145" s="93">
        <v>110.00306682523751</v>
      </c>
      <c r="K145" s="92">
        <v>58.493925797161801</v>
      </c>
      <c r="L145" s="93">
        <v>108.60184840767731</v>
      </c>
    </row>
    <row r="146" spans="1:12" ht="40.5">
      <c r="A146" s="656" t="s">
        <v>1683</v>
      </c>
      <c r="B146" s="653" t="s">
        <v>1532</v>
      </c>
      <c r="C146" s="654">
        <v>3514.02</v>
      </c>
      <c r="D146" s="654">
        <v>106</v>
      </c>
      <c r="E146" s="92">
        <v>4357.1710700000003</v>
      </c>
      <c r="F146" s="92">
        <v>123.99391779215827</v>
      </c>
      <c r="G146" s="92">
        <v>4748.4787853300004</v>
      </c>
      <c r="H146" s="93">
        <v>108.98077465960041</v>
      </c>
      <c r="I146" s="92">
        <v>5182.6173239542595</v>
      </c>
      <c r="J146" s="93">
        <v>109.14268670559278</v>
      </c>
      <c r="K146" s="92">
        <v>5659.2726034328825</v>
      </c>
      <c r="L146" s="93">
        <v>109.19719226182308</v>
      </c>
    </row>
    <row r="147" spans="1:12" ht="40.5">
      <c r="A147" s="656" t="s">
        <v>1684</v>
      </c>
      <c r="B147" s="653" t="s">
        <v>1532</v>
      </c>
      <c r="C147" s="654">
        <v>1143.6500000000001</v>
      </c>
      <c r="D147" s="654">
        <v>72.5</v>
      </c>
      <c r="E147" s="92">
        <v>1435.7433999999998</v>
      </c>
      <c r="F147" s="92">
        <v>125.54045381016917</v>
      </c>
      <c r="G147" s="92">
        <v>1559.2173324</v>
      </c>
      <c r="H147" s="93">
        <v>108.60000000000001</v>
      </c>
      <c r="I147" s="92">
        <v>1714.4707435206001</v>
      </c>
      <c r="J147" s="93">
        <v>109.95713733387178</v>
      </c>
      <c r="K147" s="92">
        <v>1864.4406992470583</v>
      </c>
      <c r="L147" s="93">
        <v>108.74730328838977</v>
      </c>
    </row>
    <row r="148" spans="1:12" ht="40.5">
      <c r="A148" s="656" t="s">
        <v>1685</v>
      </c>
      <c r="B148" s="653" t="s">
        <v>1686</v>
      </c>
      <c r="C148" s="654">
        <v>257.98</v>
      </c>
      <c r="D148" s="654">
        <v>63.7</v>
      </c>
      <c r="E148" s="92">
        <v>322.09704999999997</v>
      </c>
      <c r="F148" s="92">
        <v>124.85349639506937</v>
      </c>
      <c r="G148" s="92">
        <v>354.32146899999998</v>
      </c>
      <c r="H148" s="93">
        <v>110.00456818837677</v>
      </c>
      <c r="I148" s="92">
        <v>389.40576648740006</v>
      </c>
      <c r="J148" s="93">
        <v>109.90182660577084</v>
      </c>
      <c r="K148" s="92">
        <v>427.27701306325753</v>
      </c>
      <c r="L148" s="93">
        <v>109.72539439194023</v>
      </c>
    </row>
    <row r="149" spans="1:12" ht="40.5">
      <c r="A149" s="656" t="s">
        <v>1687</v>
      </c>
      <c r="B149" s="653" t="s">
        <v>1688</v>
      </c>
      <c r="C149" s="654">
        <v>4395.8900000000003</v>
      </c>
      <c r="D149" s="654">
        <v>68.5</v>
      </c>
      <c r="E149" s="92">
        <v>5408.5692500000005</v>
      </c>
      <c r="F149" s="92">
        <v>123.03695611127668</v>
      </c>
      <c r="G149" s="92">
        <v>5961.8935512500002</v>
      </c>
      <c r="H149" s="93">
        <v>110.2305115396276</v>
      </c>
      <c r="I149" s="92">
        <v>6571.8593571312504</v>
      </c>
      <c r="J149" s="93">
        <v>110.23107508776909</v>
      </c>
      <c r="K149" s="92">
        <v>7126.9401387474063</v>
      </c>
      <c r="L149" s="93">
        <v>108.44632776588298</v>
      </c>
    </row>
    <row r="150" spans="1:12">
      <c r="A150" s="656" t="s">
        <v>1689</v>
      </c>
      <c r="B150" s="652"/>
      <c r="C150" s="654">
        <v>24513</v>
      </c>
      <c r="D150" s="654">
        <v>75.599999999999994</v>
      </c>
      <c r="E150" s="92">
        <v>30589.885000000002</v>
      </c>
      <c r="F150" s="92">
        <v>124.7904581242606</v>
      </c>
      <c r="G150" s="92">
        <v>33357.276364999998</v>
      </c>
      <c r="H150" s="93">
        <v>109.04675308521099</v>
      </c>
      <c r="I150" s="92">
        <v>36375.320046684996</v>
      </c>
      <c r="J150" s="93">
        <v>109.04763221271767</v>
      </c>
      <c r="K150" s="92">
        <v>39917.231830079545</v>
      </c>
      <c r="L150" s="93">
        <v>109.73712885233387</v>
      </c>
    </row>
    <row r="151" spans="1:12" ht="40.5">
      <c r="A151" s="656" t="s">
        <v>1690</v>
      </c>
      <c r="B151" s="653" t="s">
        <v>1686</v>
      </c>
      <c r="C151" s="654">
        <v>431.07000000000005</v>
      </c>
      <c r="D151" s="654">
        <v>71.2</v>
      </c>
      <c r="E151" s="92">
        <v>539.21058000000005</v>
      </c>
      <c r="F151" s="92">
        <v>125.08654742849188</v>
      </c>
      <c r="G151" s="92">
        <v>590.17913778000002</v>
      </c>
      <c r="H151" s="93">
        <v>109.45244022845398</v>
      </c>
      <c r="I151" s="92">
        <v>648.25657374365994</v>
      </c>
      <c r="J151" s="93">
        <v>109.84064536440957</v>
      </c>
      <c r="K151" s="92">
        <v>706.43900371197833</v>
      </c>
      <c r="L151" s="93">
        <v>108.97521634563871</v>
      </c>
    </row>
    <row r="152" spans="1:12" ht="40.5">
      <c r="A152" s="656" t="s">
        <v>1691</v>
      </c>
      <c r="B152" s="653" t="s">
        <v>1686</v>
      </c>
      <c r="C152" s="654">
        <v>44.19</v>
      </c>
      <c r="D152" s="654">
        <v>104.8</v>
      </c>
      <c r="E152" s="92">
        <v>55.723589999999994</v>
      </c>
      <c r="F152" s="92">
        <v>126.1</v>
      </c>
      <c r="G152" s="92">
        <v>60.515818739999993</v>
      </c>
      <c r="H152" s="93">
        <v>108.6</v>
      </c>
      <c r="I152" s="92">
        <v>66.204305701560003</v>
      </c>
      <c r="J152" s="93">
        <v>109.4</v>
      </c>
      <c r="K152" s="92">
        <v>72.09648890899885</v>
      </c>
      <c r="L152" s="93">
        <v>108.9</v>
      </c>
    </row>
    <row r="153" spans="1:12" ht="40.5">
      <c r="A153" s="656" t="s">
        <v>1692</v>
      </c>
      <c r="B153" s="653" t="s">
        <v>1686</v>
      </c>
      <c r="C153" s="654">
        <v>104.29</v>
      </c>
      <c r="D153" s="654">
        <v>114.1</v>
      </c>
      <c r="E153" s="92">
        <v>130.51947999999999</v>
      </c>
      <c r="F153" s="92">
        <v>125.15052258126376</v>
      </c>
      <c r="G153" s="92">
        <v>142.92666444999998</v>
      </c>
      <c r="H153" s="93">
        <v>109.50600205425273</v>
      </c>
      <c r="I153" s="92">
        <v>157.27106306165001</v>
      </c>
      <c r="J153" s="93">
        <v>110.03619490236416</v>
      </c>
      <c r="K153" s="92">
        <v>171.24876100331477</v>
      </c>
      <c r="L153" s="93">
        <v>108.88764765084949</v>
      </c>
    </row>
    <row r="154" spans="1:12" ht="40.5">
      <c r="A154" s="656" t="s">
        <v>1693</v>
      </c>
      <c r="B154" s="653" t="s">
        <v>1686</v>
      </c>
      <c r="C154" s="654">
        <v>24.6</v>
      </c>
      <c r="D154" s="654">
        <v>30.7</v>
      </c>
      <c r="E154" s="92">
        <v>30.599399999999999</v>
      </c>
      <c r="F154" s="92">
        <v>124.38780487804877</v>
      </c>
      <c r="G154" s="92">
        <v>33.273945900000001</v>
      </c>
      <c r="H154" s="93">
        <v>108.7405174611267</v>
      </c>
      <c r="I154" s="92">
        <v>36.276832074599994</v>
      </c>
      <c r="J154" s="93">
        <v>109.02473720317009</v>
      </c>
      <c r="K154" s="92">
        <v>39.6410732368794</v>
      </c>
      <c r="L154" s="93">
        <v>109.27380085273475</v>
      </c>
    </row>
    <row r="155" spans="1:12" ht="40.5">
      <c r="A155" s="656" t="s">
        <v>1694</v>
      </c>
      <c r="B155" s="653" t="s">
        <v>1695</v>
      </c>
      <c r="C155" s="654">
        <v>27012.52</v>
      </c>
      <c r="D155" s="654">
        <v>128.69999999999999</v>
      </c>
      <c r="E155" s="92">
        <v>33461.656920000001</v>
      </c>
      <c r="F155" s="92">
        <v>123.87462154586095</v>
      </c>
      <c r="G155" s="92">
        <v>36739.047000480001</v>
      </c>
      <c r="H155" s="93">
        <v>109.79446441733465</v>
      </c>
      <c r="I155" s="92">
        <v>40375.331441026559</v>
      </c>
      <c r="J155" s="93">
        <v>109.8976014279822</v>
      </c>
      <c r="K155" s="92">
        <v>43904.424030983064</v>
      </c>
      <c r="L155" s="93">
        <v>108.74071484740927</v>
      </c>
    </row>
    <row r="156" spans="1:12">
      <c r="A156" s="656" t="s">
        <v>1696</v>
      </c>
      <c r="B156" s="653" t="s">
        <v>1532</v>
      </c>
      <c r="C156" s="654">
        <v>142.80000000000001</v>
      </c>
      <c r="D156" s="654">
        <v>197.6</v>
      </c>
      <c r="E156" s="92">
        <v>180.07080000000002</v>
      </c>
      <c r="F156" s="92">
        <v>126.1</v>
      </c>
      <c r="G156" s="92">
        <v>197.53766760000002</v>
      </c>
      <c r="H156" s="93">
        <v>109.7</v>
      </c>
      <c r="I156" s="92">
        <v>216.69882135720002</v>
      </c>
      <c r="J156" s="93">
        <v>109.7</v>
      </c>
      <c r="K156" s="92">
        <v>238.15200467156282</v>
      </c>
      <c r="L156" s="93">
        <v>109.9</v>
      </c>
    </row>
    <row r="157" spans="1:12" ht="40.5">
      <c r="A157" s="656" t="s">
        <v>1697</v>
      </c>
      <c r="B157" s="653" t="s">
        <v>1686</v>
      </c>
      <c r="C157" s="654">
        <v>2261.0000000000005</v>
      </c>
      <c r="D157" s="654">
        <v>101.2</v>
      </c>
      <c r="E157" s="92">
        <v>2842.0755700000004</v>
      </c>
      <c r="F157" s="92">
        <v>125.69993675364881</v>
      </c>
      <c r="G157" s="92">
        <v>3086.4968090100006</v>
      </c>
      <c r="H157" s="93">
        <v>108.60009640806278</v>
      </c>
      <c r="I157" s="92">
        <v>3410.5775455784501</v>
      </c>
      <c r="J157" s="93">
        <v>110.49995372172113</v>
      </c>
      <c r="K157" s="92">
        <v>3714.1210107572501</v>
      </c>
      <c r="L157" s="93">
        <v>108.90006050653565</v>
      </c>
    </row>
    <row r="158" spans="1:12">
      <c r="A158" s="656" t="s">
        <v>1698</v>
      </c>
      <c r="B158" s="653" t="s">
        <v>1663</v>
      </c>
      <c r="C158" s="654">
        <v>216838.68999999997</v>
      </c>
      <c r="D158" s="654">
        <v>84.1</v>
      </c>
      <c r="E158" s="92">
        <v>269640.88867999997</v>
      </c>
      <c r="F158" s="92">
        <v>124.35091204434043</v>
      </c>
      <c r="G158" s="92">
        <v>296394.03438914003</v>
      </c>
      <c r="H158" s="93">
        <v>109.92176885342109</v>
      </c>
      <c r="I158" s="92">
        <v>325740.71775607759</v>
      </c>
      <c r="J158" s="93">
        <v>109.90123955342767</v>
      </c>
      <c r="K158" s="92">
        <v>356148.36035157938</v>
      </c>
      <c r="L158" s="93">
        <v>109.33492220590972</v>
      </c>
    </row>
    <row r="159" spans="1:12">
      <c r="A159" s="656" t="s">
        <v>1699</v>
      </c>
      <c r="B159" s="653" t="s">
        <v>1677</v>
      </c>
      <c r="C159" s="654">
        <v>1038325</v>
      </c>
      <c r="D159" s="654">
        <v>102.8</v>
      </c>
      <c r="E159" s="92">
        <v>1295042.8549999995</v>
      </c>
      <c r="F159" s="92">
        <v>124.72422940794064</v>
      </c>
      <c r="G159" s="92">
        <v>1416988.2395339997</v>
      </c>
      <c r="H159" s="93">
        <v>109.41632039921956</v>
      </c>
      <c r="I159" s="92">
        <v>1552508.1844898816</v>
      </c>
      <c r="J159" s="93">
        <v>109.56394281722832</v>
      </c>
      <c r="K159" s="92">
        <v>1697686.4651656528</v>
      </c>
      <c r="L159" s="93">
        <v>109.35120871671755</v>
      </c>
    </row>
    <row r="160" spans="1:12">
      <c r="A160" s="656" t="s">
        <v>1700</v>
      </c>
      <c r="B160" s="653" t="s">
        <v>1666</v>
      </c>
      <c r="C160" s="654">
        <v>653</v>
      </c>
      <c r="D160" s="654">
        <v>170.1</v>
      </c>
      <c r="E160" s="92">
        <v>799.92499999999995</v>
      </c>
      <c r="F160" s="92">
        <v>122.5</v>
      </c>
      <c r="G160" s="92">
        <v>883.91712499999994</v>
      </c>
      <c r="H160" s="93">
        <v>110.5</v>
      </c>
      <c r="I160" s="92">
        <v>976.72842312499995</v>
      </c>
      <c r="J160" s="93">
        <v>110.5</v>
      </c>
      <c r="K160" s="92">
        <v>1059.7503390906249</v>
      </c>
      <c r="L160" s="93">
        <v>108.5</v>
      </c>
    </row>
    <row r="161" spans="1:12">
      <c r="A161" s="656" t="s">
        <v>1701</v>
      </c>
      <c r="B161" s="653" t="s">
        <v>1677</v>
      </c>
      <c r="C161" s="654">
        <v>3229</v>
      </c>
      <c r="D161" s="654">
        <v>93.2</v>
      </c>
      <c r="E161" s="92">
        <v>4031.4330000000004</v>
      </c>
      <c r="F161" s="92">
        <v>124.85082068751936</v>
      </c>
      <c r="G161" s="92">
        <v>4417.2541609999998</v>
      </c>
      <c r="H161" s="93">
        <v>109.5703230340179</v>
      </c>
      <c r="I161" s="92">
        <v>4847.8717507110005</v>
      </c>
      <c r="J161" s="93">
        <v>109.74853549322403</v>
      </c>
      <c r="K161" s="92">
        <v>5291.4212388851993</v>
      </c>
      <c r="L161" s="93">
        <v>109.14936514376947</v>
      </c>
    </row>
    <row r="162" spans="1:12">
      <c r="A162" s="656" t="s">
        <v>1702</v>
      </c>
      <c r="B162" s="653" t="s">
        <v>1677</v>
      </c>
      <c r="C162" s="654">
        <v>5531</v>
      </c>
      <c r="D162" s="654">
        <v>58.6</v>
      </c>
      <c r="E162" s="92">
        <v>6824.646999999999</v>
      </c>
      <c r="F162" s="92">
        <v>123.3890254926776</v>
      </c>
      <c r="G162" s="92">
        <v>7473.8260549999995</v>
      </c>
      <c r="H162" s="93">
        <v>109.51227301573255</v>
      </c>
      <c r="I162" s="92">
        <v>8189.8958896879994</v>
      </c>
      <c r="J162" s="93">
        <v>109.5810342576671</v>
      </c>
      <c r="K162" s="92">
        <v>8931.3753638860708</v>
      </c>
      <c r="L162" s="93">
        <v>109.05358852157909</v>
      </c>
    </row>
    <row r="163" spans="1:12">
      <c r="A163" s="656" t="s">
        <v>1703</v>
      </c>
      <c r="B163" s="653" t="s">
        <v>1677</v>
      </c>
      <c r="C163" s="654">
        <v>3531</v>
      </c>
      <c r="D163" s="654">
        <v>79.400000000000006</v>
      </c>
      <c r="E163" s="92">
        <v>4389.2479999999996</v>
      </c>
      <c r="F163" s="92">
        <v>124.30608892664966</v>
      </c>
      <c r="G163" s="92">
        <v>4798.3775920000007</v>
      </c>
      <c r="H163" s="93">
        <v>109.32117738619465</v>
      </c>
      <c r="I163" s="92">
        <v>5263.5154986300004</v>
      </c>
      <c r="J163" s="93">
        <v>109.69364952448701</v>
      </c>
      <c r="K163" s="92">
        <v>5764.8248945573505</v>
      </c>
      <c r="L163" s="93">
        <v>109.52423140119625</v>
      </c>
    </row>
    <row r="164" spans="1:12">
      <c r="A164" s="656" t="s">
        <v>1704</v>
      </c>
      <c r="B164" s="653" t="s">
        <v>1677</v>
      </c>
      <c r="C164" s="654">
        <v>5718</v>
      </c>
      <c r="D164" s="654">
        <v>91.5</v>
      </c>
      <c r="E164" s="92">
        <v>7181.3379999999997</v>
      </c>
      <c r="F164" s="92">
        <v>125.59178034277718</v>
      </c>
      <c r="G164" s="92">
        <v>7846.7189960000005</v>
      </c>
      <c r="H164" s="93">
        <v>109.26541817137698</v>
      </c>
      <c r="I164" s="92">
        <v>8618.3277961660006</v>
      </c>
      <c r="J164" s="93">
        <v>109.83352150828061</v>
      </c>
      <c r="K164" s="92">
        <v>9391.8360483061606</v>
      </c>
      <c r="L164" s="93">
        <v>108.9751546986211</v>
      </c>
    </row>
    <row r="165" spans="1:12">
      <c r="A165" s="656" t="s">
        <v>1705</v>
      </c>
      <c r="B165" s="653" t="s">
        <v>1677</v>
      </c>
      <c r="C165" s="654">
        <v>210</v>
      </c>
      <c r="D165" s="654">
        <v>135.5</v>
      </c>
      <c r="E165" s="92">
        <v>261.66000000000003</v>
      </c>
      <c r="F165" s="92">
        <v>124.6</v>
      </c>
      <c r="G165" s="92">
        <v>289.13430000000005</v>
      </c>
      <c r="H165" s="93">
        <v>110.5</v>
      </c>
      <c r="I165" s="92">
        <v>317.18032710000006</v>
      </c>
      <c r="J165" s="93">
        <v>109.7</v>
      </c>
      <c r="K165" s="92">
        <v>348.89835981000004</v>
      </c>
      <c r="L165" s="93">
        <v>110</v>
      </c>
    </row>
    <row r="166" spans="1:12">
      <c r="A166" s="656" t="s">
        <v>1706</v>
      </c>
      <c r="B166" s="653" t="s">
        <v>1677</v>
      </c>
      <c r="C166" s="654">
        <v>3747</v>
      </c>
      <c r="D166" s="654">
        <v>62.9</v>
      </c>
      <c r="E166" s="92">
        <v>4678.8320000000003</v>
      </c>
      <c r="F166" s="92">
        <v>124.86874833199894</v>
      </c>
      <c r="G166" s="92">
        <v>5112.7420729999994</v>
      </c>
      <c r="H166" s="93">
        <v>109.27389726752317</v>
      </c>
      <c r="I166" s="92">
        <v>5609.7004189519994</v>
      </c>
      <c r="J166" s="93">
        <v>109.71999641007511</v>
      </c>
      <c r="K166" s="92">
        <v>6115.625340255051</v>
      </c>
      <c r="L166" s="93">
        <v>109.01875115458604</v>
      </c>
    </row>
    <row r="167" spans="1:12" ht="40.5">
      <c r="A167" s="656" t="s">
        <v>1707</v>
      </c>
      <c r="B167" s="653" t="s">
        <v>1677</v>
      </c>
      <c r="C167" s="654">
        <v>1601</v>
      </c>
      <c r="D167" s="654">
        <v>0</v>
      </c>
      <c r="E167" s="92">
        <v>2001.25</v>
      </c>
      <c r="F167" s="92">
        <v>125</v>
      </c>
      <c r="G167" s="92">
        <v>2201.375</v>
      </c>
      <c r="H167" s="93">
        <v>110</v>
      </c>
      <c r="I167" s="92">
        <v>2432.5193749999999</v>
      </c>
      <c r="J167" s="93">
        <v>110.5</v>
      </c>
      <c r="K167" s="92">
        <v>2661.17619625</v>
      </c>
      <c r="L167" s="93">
        <v>109.4</v>
      </c>
    </row>
    <row r="168" spans="1:12">
      <c r="A168" s="656" t="s">
        <v>1708</v>
      </c>
      <c r="B168" s="653" t="s">
        <v>1677</v>
      </c>
      <c r="C168" s="654">
        <v>13660</v>
      </c>
      <c r="D168" s="654">
        <v>76.7</v>
      </c>
      <c r="E168" s="92">
        <v>16870.099999999999</v>
      </c>
      <c r="F168" s="92">
        <v>123.5</v>
      </c>
      <c r="G168" s="92">
        <v>18506.4997</v>
      </c>
      <c r="H168" s="93">
        <v>109.7</v>
      </c>
      <c r="I168" s="92">
        <v>20153.578173300004</v>
      </c>
      <c r="J168" s="93">
        <v>108.9</v>
      </c>
      <c r="K168" s="92">
        <v>22269.703881496502</v>
      </c>
      <c r="L168" s="93">
        <v>110.5</v>
      </c>
    </row>
    <row r="169" spans="1:12">
      <c r="A169" s="656" t="s">
        <v>1709</v>
      </c>
      <c r="B169" s="653" t="s">
        <v>1710</v>
      </c>
      <c r="C169" s="654">
        <v>14.520000000000003</v>
      </c>
      <c r="D169" s="654">
        <v>0.9</v>
      </c>
      <c r="E169" s="92">
        <v>18.183219999999999</v>
      </c>
      <c r="F169" s="92">
        <v>125.22878787878784</v>
      </c>
      <c r="G169" s="92">
        <v>19.944290769999999</v>
      </c>
      <c r="H169" s="93">
        <v>109.68514251051245</v>
      </c>
      <c r="I169" s="92">
        <v>21.93564703733</v>
      </c>
      <c r="J169" s="93">
        <v>109.98459303614536</v>
      </c>
      <c r="K169" s="92">
        <v>23.982228596546829</v>
      </c>
      <c r="L169" s="93">
        <v>109.32993476661055</v>
      </c>
    </row>
    <row r="170" spans="1:12">
      <c r="A170" s="656" t="s">
        <v>1711</v>
      </c>
      <c r="B170" s="653" t="s">
        <v>1710</v>
      </c>
      <c r="C170" s="654">
        <v>128.57</v>
      </c>
      <c r="D170" s="654">
        <v>212.1</v>
      </c>
      <c r="E170" s="92">
        <v>160.34360000000001</v>
      </c>
      <c r="F170" s="92">
        <v>124.71307458971768</v>
      </c>
      <c r="G170" s="92">
        <v>174.52303910000001</v>
      </c>
      <c r="H170" s="93">
        <v>108.84315875407562</v>
      </c>
      <c r="I170" s="92">
        <v>192.14147846789999</v>
      </c>
      <c r="J170" s="93">
        <v>110.09519399774193</v>
      </c>
      <c r="K170" s="92">
        <v>209.49533515606407</v>
      </c>
      <c r="L170" s="93">
        <v>109.03181178085049</v>
      </c>
    </row>
    <row r="171" spans="1:12">
      <c r="A171" s="656" t="s">
        <v>1712</v>
      </c>
      <c r="B171" s="653" t="s">
        <v>1710</v>
      </c>
      <c r="C171" s="654">
        <v>0.33</v>
      </c>
      <c r="D171" s="654">
        <v>253.8</v>
      </c>
      <c r="E171" s="92">
        <v>0.40755000000000002</v>
      </c>
      <c r="F171" s="92">
        <v>123.5</v>
      </c>
      <c r="G171" s="92">
        <v>0.44830500000000001</v>
      </c>
      <c r="H171" s="93">
        <v>110</v>
      </c>
      <c r="I171" s="92">
        <v>0.4931355</v>
      </c>
      <c r="J171" s="93">
        <v>110</v>
      </c>
      <c r="K171" s="92">
        <v>0.53455888200000001</v>
      </c>
      <c r="L171" s="93">
        <v>108.4</v>
      </c>
    </row>
    <row r="172" spans="1:12">
      <c r="A172" s="656" t="s">
        <v>1713</v>
      </c>
      <c r="B172" s="653" t="s">
        <v>1657</v>
      </c>
      <c r="C172" s="654">
        <v>54781</v>
      </c>
      <c r="D172" s="654">
        <v>549.20000000000005</v>
      </c>
      <c r="E172" s="92">
        <v>69078.841</v>
      </c>
      <c r="F172" s="92">
        <v>126.1</v>
      </c>
      <c r="G172" s="92">
        <v>75779.488577000011</v>
      </c>
      <c r="H172" s="93">
        <v>109.7</v>
      </c>
      <c r="I172" s="92">
        <v>83130.098968969018</v>
      </c>
      <c r="J172" s="93">
        <v>109.7</v>
      </c>
      <c r="K172" s="92">
        <v>91359.978766896951</v>
      </c>
      <c r="L172" s="93">
        <v>109.9</v>
      </c>
    </row>
    <row r="173" spans="1:12" ht="40.5">
      <c r="A173" s="656" t="s">
        <v>1714</v>
      </c>
      <c r="B173" s="653" t="s">
        <v>1695</v>
      </c>
      <c r="C173" s="654">
        <v>5340.77</v>
      </c>
      <c r="D173" s="654">
        <v>104.9</v>
      </c>
      <c r="E173" s="92">
        <v>6706.2762899999998</v>
      </c>
      <c r="F173" s="92">
        <v>125.56759212622896</v>
      </c>
      <c r="G173" s="92">
        <v>7330.0766009400004</v>
      </c>
      <c r="H173" s="93">
        <v>109.3017389079268</v>
      </c>
      <c r="I173" s="92">
        <v>8027.6718066741023</v>
      </c>
      <c r="J173" s="93">
        <v>109.51688834526836</v>
      </c>
      <c r="K173" s="92">
        <v>8723.7444940539444</v>
      </c>
      <c r="L173" s="93">
        <v>108.67091610298687</v>
      </c>
    </row>
    <row r="174" spans="1:12">
      <c r="A174" s="656" t="s">
        <v>1715</v>
      </c>
      <c r="B174" s="653" t="s">
        <v>1716</v>
      </c>
      <c r="C174" s="654">
        <v>7897.38</v>
      </c>
      <c r="D174" s="654">
        <v>123.5</v>
      </c>
      <c r="E174" s="92">
        <v>9840.135479999999</v>
      </c>
      <c r="F174" s="92">
        <v>124.6</v>
      </c>
      <c r="G174" s="92">
        <v>10873.349705399998</v>
      </c>
      <c r="H174" s="93">
        <v>110.5</v>
      </c>
      <c r="I174" s="92">
        <v>11928.064626823798</v>
      </c>
      <c r="J174" s="93">
        <v>109.7</v>
      </c>
      <c r="K174" s="92">
        <v>13120.871089506178</v>
      </c>
      <c r="L174" s="93">
        <v>110</v>
      </c>
    </row>
    <row r="175" spans="1:12" ht="40.5">
      <c r="A175" s="656" t="s">
        <v>1717</v>
      </c>
      <c r="B175" s="653" t="s">
        <v>1536</v>
      </c>
      <c r="C175" s="654">
        <v>222.74</v>
      </c>
      <c r="D175" s="654">
        <v>8.9</v>
      </c>
      <c r="E175" s="92">
        <v>278.36547999999999</v>
      </c>
      <c r="F175" s="92">
        <v>124.97327826165035</v>
      </c>
      <c r="G175" s="92">
        <v>302.52887006999998</v>
      </c>
      <c r="H175" s="93">
        <v>108.68045494362303</v>
      </c>
      <c r="I175" s="92">
        <v>334.06215855654</v>
      </c>
      <c r="J175" s="93">
        <v>110.42323282377771</v>
      </c>
      <c r="K175" s="92">
        <v>363.05163915453721</v>
      </c>
      <c r="L175" s="93">
        <v>108.67787022728308</v>
      </c>
    </row>
    <row r="176" spans="1:12">
      <c r="A176" s="656" t="s">
        <v>1718</v>
      </c>
      <c r="B176" s="653" t="s">
        <v>1719</v>
      </c>
      <c r="C176" s="654">
        <v>3525</v>
      </c>
      <c r="D176" s="654">
        <v>273.8</v>
      </c>
      <c r="E176" s="92">
        <v>4402.1055999999999</v>
      </c>
      <c r="F176" s="92">
        <v>124.88242836879434</v>
      </c>
      <c r="G176" s="92">
        <v>4825.3089703999995</v>
      </c>
      <c r="H176" s="93">
        <v>109.6136578459181</v>
      </c>
      <c r="I176" s="92">
        <v>5308.7942456264</v>
      </c>
      <c r="J176" s="93">
        <v>110.01977859225708</v>
      </c>
      <c r="K176" s="92">
        <v>5791.8991318690114</v>
      </c>
      <c r="L176" s="93">
        <v>109.10008683498353</v>
      </c>
    </row>
    <row r="177" spans="1:12">
      <c r="A177" s="656" t="s">
        <v>1720</v>
      </c>
      <c r="B177" s="653" t="s">
        <v>1532</v>
      </c>
      <c r="C177" s="654">
        <v>1310.1200000000001</v>
      </c>
      <c r="D177" s="654">
        <v>196.4</v>
      </c>
      <c r="E177" s="92">
        <v>1622.5926199999999</v>
      </c>
      <c r="F177" s="92">
        <v>123.85068695997312</v>
      </c>
      <c r="G177" s="92">
        <v>1767.0334260999998</v>
      </c>
      <c r="H177" s="93">
        <v>108.90185277066031</v>
      </c>
      <c r="I177" s="92">
        <v>1925.9668451087</v>
      </c>
      <c r="J177" s="93">
        <v>108.99436403755421</v>
      </c>
      <c r="K177" s="92">
        <v>2107.5471771300763</v>
      </c>
      <c r="L177" s="93">
        <v>109.42800923507735</v>
      </c>
    </row>
    <row r="178" spans="1:12">
      <c r="A178" s="656" t="s">
        <v>1721</v>
      </c>
      <c r="B178" s="653" t="s">
        <v>1722</v>
      </c>
      <c r="C178" s="654">
        <v>5307.43</v>
      </c>
      <c r="D178" s="654">
        <v>158.5</v>
      </c>
      <c r="E178" s="92">
        <v>6597.9597300000005</v>
      </c>
      <c r="F178" s="92">
        <v>124.3155299269138</v>
      </c>
      <c r="G178" s="92">
        <v>7277.1847076499998</v>
      </c>
      <c r="H178" s="93">
        <v>110.2944698883453</v>
      </c>
      <c r="I178" s="92">
        <v>7968.1954332740506</v>
      </c>
      <c r="J178" s="93">
        <v>109.49557766340105</v>
      </c>
      <c r="K178" s="92">
        <v>8775.1400841130817</v>
      </c>
      <c r="L178" s="93">
        <v>110.12706901576918</v>
      </c>
    </row>
    <row r="179" spans="1:12">
      <c r="A179" s="656" t="s">
        <v>1723</v>
      </c>
      <c r="B179" s="653" t="s">
        <v>1623</v>
      </c>
      <c r="C179" s="654">
        <v>172694</v>
      </c>
      <c r="D179" s="654">
        <v>1367.8</v>
      </c>
      <c r="E179" s="92">
        <v>215250.875</v>
      </c>
      <c r="F179" s="92">
        <v>124.64293779749151</v>
      </c>
      <c r="G179" s="92">
        <v>235261.41100000002</v>
      </c>
      <c r="H179" s="93">
        <v>109.29637847000623</v>
      </c>
      <c r="I179" s="92">
        <v>258346.72626949998</v>
      </c>
      <c r="J179" s="93">
        <v>109.81262297602217</v>
      </c>
      <c r="K179" s="92">
        <v>282318.96436813299</v>
      </c>
      <c r="L179" s="93">
        <v>109.27909497627071</v>
      </c>
    </row>
    <row r="180" spans="1:12" ht="40.5">
      <c r="A180" s="656" t="s">
        <v>1724</v>
      </c>
      <c r="B180" s="653" t="s">
        <v>1623</v>
      </c>
      <c r="C180" s="654">
        <v>14962</v>
      </c>
      <c r="D180" s="654">
        <v>41.6</v>
      </c>
      <c r="E180" s="92">
        <v>18683.486000000001</v>
      </c>
      <c r="F180" s="92">
        <v>124.87291805908301</v>
      </c>
      <c r="G180" s="92">
        <v>20578.579750000001</v>
      </c>
      <c r="H180" s="93">
        <v>110.14314860727809</v>
      </c>
      <c r="I180" s="92">
        <v>22689.05311959</v>
      </c>
      <c r="J180" s="93">
        <v>110.25568039791473</v>
      </c>
      <c r="K180" s="92">
        <v>24863.019753579149</v>
      </c>
      <c r="L180" s="93">
        <v>109.58156615232268</v>
      </c>
    </row>
    <row r="181" spans="1:12">
      <c r="A181" s="656" t="s">
        <v>1725</v>
      </c>
      <c r="B181" s="653" t="s">
        <v>1677</v>
      </c>
      <c r="C181" s="654">
        <v>44250</v>
      </c>
      <c r="D181" s="654">
        <v>113.3</v>
      </c>
      <c r="E181" s="92">
        <v>55799.25</v>
      </c>
      <c r="F181" s="92">
        <v>126.1</v>
      </c>
      <c r="G181" s="92">
        <v>60597.985499999995</v>
      </c>
      <c r="H181" s="93">
        <v>108.6</v>
      </c>
      <c r="I181" s="92">
        <v>66294.196136999992</v>
      </c>
      <c r="J181" s="93">
        <v>109.4</v>
      </c>
      <c r="K181" s="92">
        <v>72194.379593192993</v>
      </c>
      <c r="L181" s="93">
        <v>108.9</v>
      </c>
    </row>
    <row r="182" spans="1:12" ht="40.5">
      <c r="A182" s="656" t="s">
        <v>1726</v>
      </c>
      <c r="B182" s="653" t="s">
        <v>1666</v>
      </c>
      <c r="C182" s="654">
        <v>2620.71</v>
      </c>
      <c r="D182" s="654">
        <v>102.7</v>
      </c>
      <c r="E182" s="92">
        <v>3292.7454500000003</v>
      </c>
      <c r="F182" s="92">
        <v>125.64325888785865</v>
      </c>
      <c r="G182" s="92">
        <v>3610.2242735500004</v>
      </c>
      <c r="H182" s="93">
        <v>109.64176637310364</v>
      </c>
      <c r="I182" s="92">
        <v>3960.2283373563505</v>
      </c>
      <c r="J182" s="93">
        <v>109.69480113384161</v>
      </c>
      <c r="K182" s="92">
        <v>4345.7357235321206</v>
      </c>
      <c r="L182" s="93">
        <v>109.73447370545092</v>
      </c>
    </row>
    <row r="183" spans="1:12">
      <c r="A183" s="656" t="s">
        <v>1727</v>
      </c>
      <c r="B183" s="653" t="s">
        <v>1666</v>
      </c>
      <c r="C183" s="654">
        <v>13542.82</v>
      </c>
      <c r="D183" s="654">
        <v>138.1</v>
      </c>
      <c r="E183" s="92">
        <v>16972.718400000002</v>
      </c>
      <c r="F183" s="92">
        <v>125.32632346881965</v>
      </c>
      <c r="G183" s="92">
        <v>18541.905378930005</v>
      </c>
      <c r="H183" s="93">
        <v>109.24534857615976</v>
      </c>
      <c r="I183" s="92">
        <v>20376.774892983554</v>
      </c>
      <c r="J183" s="93">
        <v>109.89579806689443</v>
      </c>
      <c r="K183" s="92">
        <v>22219.661206823712</v>
      </c>
      <c r="L183" s="93">
        <v>109.04405296480321</v>
      </c>
    </row>
    <row r="184" spans="1:12">
      <c r="A184" s="656" t="s">
        <v>1728</v>
      </c>
      <c r="B184" s="653" t="s">
        <v>1677</v>
      </c>
      <c r="C184" s="654">
        <v>222</v>
      </c>
      <c r="D184" s="654">
        <v>68.3</v>
      </c>
      <c r="E184" s="92">
        <v>277.5</v>
      </c>
      <c r="F184" s="92">
        <v>125</v>
      </c>
      <c r="G184" s="92">
        <v>301.36500000000001</v>
      </c>
      <c r="H184" s="93">
        <v>108.6</v>
      </c>
      <c r="I184" s="92">
        <v>333.00832500000001</v>
      </c>
      <c r="J184" s="93">
        <v>110.5</v>
      </c>
      <c r="K184" s="92">
        <v>361.64704095000002</v>
      </c>
      <c r="L184" s="93">
        <v>108.6</v>
      </c>
    </row>
    <row r="185" spans="1:12">
      <c r="A185" s="656" t="s">
        <v>1729</v>
      </c>
      <c r="B185" s="653" t="s">
        <v>1730</v>
      </c>
      <c r="C185" s="654">
        <v>93020.01</v>
      </c>
      <c r="D185" s="654">
        <v>82.7</v>
      </c>
      <c r="E185" s="92">
        <v>114930.35644999999</v>
      </c>
      <c r="F185" s="92">
        <v>123.554444307198</v>
      </c>
      <c r="G185" s="92">
        <v>126416.02337845</v>
      </c>
      <c r="H185" s="93">
        <v>109.99358853763479</v>
      </c>
      <c r="I185" s="92">
        <v>139049.54223423963</v>
      </c>
      <c r="J185" s="93">
        <v>109.99360565074004</v>
      </c>
      <c r="K185" s="92">
        <v>150774.04168098935</v>
      </c>
      <c r="L185" s="93">
        <v>108.43188640419893</v>
      </c>
    </row>
    <row r="186" spans="1:12">
      <c r="A186" s="656" t="s">
        <v>1731</v>
      </c>
      <c r="B186" s="653" t="s">
        <v>1730</v>
      </c>
      <c r="C186" s="654">
        <v>1096</v>
      </c>
      <c r="D186" s="654">
        <v>109.5</v>
      </c>
      <c r="E186" s="92">
        <v>1373.2879999999998</v>
      </c>
      <c r="F186" s="92">
        <v>125.3</v>
      </c>
      <c r="G186" s="92">
        <v>1510.6167999999996</v>
      </c>
      <c r="H186" s="93">
        <v>110</v>
      </c>
      <c r="I186" s="92">
        <v>1661.6784799999994</v>
      </c>
      <c r="J186" s="93">
        <v>110</v>
      </c>
      <c r="K186" s="92">
        <v>1817.8762571199995</v>
      </c>
      <c r="L186" s="93">
        <v>109.4</v>
      </c>
    </row>
    <row r="187" spans="1:12">
      <c r="A187" s="656" t="s">
        <v>1732</v>
      </c>
      <c r="B187" s="653" t="s">
        <v>1532</v>
      </c>
      <c r="C187" s="654">
        <v>1405852.5</v>
      </c>
      <c r="D187" s="654">
        <v>114.6</v>
      </c>
      <c r="E187" s="92">
        <v>1757836.7564999999</v>
      </c>
      <c r="F187" s="92">
        <v>125.03706871809098</v>
      </c>
      <c r="G187" s="92">
        <v>1931622.3097585</v>
      </c>
      <c r="H187" s="93">
        <v>109.88633060583632</v>
      </c>
      <c r="I187" s="92">
        <v>2131661.1031643325</v>
      </c>
      <c r="J187" s="93">
        <v>110.35599932736551</v>
      </c>
      <c r="K187" s="92">
        <v>2331518.5322907958</v>
      </c>
      <c r="L187" s="93">
        <v>109.37566618022846</v>
      </c>
    </row>
    <row r="188" spans="1:12">
      <c r="A188" s="656" t="s">
        <v>1733</v>
      </c>
      <c r="B188" s="653" t="s">
        <v>1532</v>
      </c>
      <c r="C188" s="654">
        <v>61228.11</v>
      </c>
      <c r="D188" s="654">
        <v>70.400000000000006</v>
      </c>
      <c r="E188" s="92">
        <v>75648.526179999986</v>
      </c>
      <c r="F188" s="92">
        <v>123.5519538003051</v>
      </c>
      <c r="G188" s="92">
        <v>83169.830723169987</v>
      </c>
      <c r="H188" s="93">
        <v>109.94243367712626</v>
      </c>
      <c r="I188" s="92">
        <v>91439.487636112084</v>
      </c>
      <c r="J188" s="93">
        <v>109.94309696320963</v>
      </c>
      <c r="K188" s="92">
        <v>99182.053992614965</v>
      </c>
      <c r="L188" s="93">
        <v>108.46742097606101</v>
      </c>
    </row>
    <row r="189" spans="1:12">
      <c r="A189" s="656" t="s">
        <v>1734</v>
      </c>
      <c r="B189" s="653" t="s">
        <v>1735</v>
      </c>
      <c r="C189" s="654">
        <v>53.11999999999999</v>
      </c>
      <c r="D189" s="654">
        <v>4.7</v>
      </c>
      <c r="E189" s="92">
        <v>66.616710000000012</v>
      </c>
      <c r="F189" s="92">
        <v>125.4079631024097</v>
      </c>
      <c r="G189" s="92">
        <v>72.733698540000006</v>
      </c>
      <c r="H189" s="93">
        <v>109.18236361417426</v>
      </c>
      <c r="I189" s="92">
        <v>80.334616781000008</v>
      </c>
      <c r="J189" s="93">
        <v>110.45033924243501</v>
      </c>
      <c r="K189" s="92">
        <v>87.606038560997007</v>
      </c>
      <c r="L189" s="93">
        <v>109.05141777151886</v>
      </c>
    </row>
    <row r="190" spans="1:12">
      <c r="A190" s="656" t="s">
        <v>1736</v>
      </c>
      <c r="B190" s="653" t="s">
        <v>1532</v>
      </c>
      <c r="C190" s="654">
        <v>1308</v>
      </c>
      <c r="D190" s="654">
        <v>0</v>
      </c>
      <c r="E190" s="92">
        <v>1649.3</v>
      </c>
      <c r="F190" s="92">
        <v>126.09327217125382</v>
      </c>
      <c r="G190" s="92">
        <v>1791.1397999999997</v>
      </c>
      <c r="H190" s="93">
        <v>108.59999999999998</v>
      </c>
      <c r="I190" s="92">
        <v>1959.6264011999999</v>
      </c>
      <c r="J190" s="93">
        <v>109.4066694961499</v>
      </c>
      <c r="K190" s="92">
        <v>2133.9971500068</v>
      </c>
      <c r="L190" s="93">
        <v>108.89816286920926</v>
      </c>
    </row>
    <row r="191" spans="1:12">
      <c r="A191" s="656" t="s">
        <v>1737</v>
      </c>
      <c r="B191" s="653" t="s">
        <v>1532</v>
      </c>
      <c r="C191" s="654">
        <v>9623.25</v>
      </c>
      <c r="D191" s="654">
        <v>117.9</v>
      </c>
      <c r="E191" s="92">
        <v>11902.322970000001</v>
      </c>
      <c r="F191" s="92">
        <v>123.68298620528408</v>
      </c>
      <c r="G191" s="92">
        <v>13079.035401809999</v>
      </c>
      <c r="H191" s="93">
        <v>109.88640986113316</v>
      </c>
      <c r="I191" s="92">
        <v>14372.205922001251</v>
      </c>
      <c r="J191" s="93">
        <v>109.88735392529246</v>
      </c>
      <c r="K191" s="92">
        <v>15601.730828293472</v>
      </c>
      <c r="L191" s="93">
        <v>108.55487955686776</v>
      </c>
    </row>
    <row r="192" spans="1:12">
      <c r="A192" s="656" t="s">
        <v>1738</v>
      </c>
      <c r="B192" s="653" t="s">
        <v>1666</v>
      </c>
      <c r="C192" s="654">
        <v>71036.81</v>
      </c>
      <c r="D192" s="654">
        <v>128.30000000000001</v>
      </c>
      <c r="E192" s="92">
        <v>88265.900690000009</v>
      </c>
      <c r="F192" s="92">
        <v>124.25375054144465</v>
      </c>
      <c r="G192" s="92">
        <v>96548.35369762998</v>
      </c>
      <c r="H192" s="93">
        <v>109.38352516983755</v>
      </c>
      <c r="I192" s="92">
        <v>105680.54195798717</v>
      </c>
      <c r="J192" s="93">
        <v>109.45866802551328</v>
      </c>
      <c r="K192" s="92">
        <v>115698.00533772347</v>
      </c>
      <c r="L192" s="93">
        <v>109.47900454912383</v>
      </c>
    </row>
    <row r="193" spans="1:12">
      <c r="A193" s="656" t="s">
        <v>1739</v>
      </c>
      <c r="B193" s="653" t="s">
        <v>1666</v>
      </c>
      <c r="C193" s="654">
        <v>4782.6100000000006</v>
      </c>
      <c r="D193" s="654">
        <v>182.2</v>
      </c>
      <c r="E193" s="92">
        <v>5971.2033299999994</v>
      </c>
      <c r="F193" s="92">
        <v>124.85239921298201</v>
      </c>
      <c r="G193" s="92">
        <v>6529.8167045599985</v>
      </c>
      <c r="H193" s="93">
        <v>109.35512230430109</v>
      </c>
      <c r="I193" s="92">
        <v>7156.0170466663403</v>
      </c>
      <c r="J193" s="93">
        <v>109.58986094769007</v>
      </c>
      <c r="K193" s="92">
        <v>7821.4160482927473</v>
      </c>
      <c r="L193" s="93">
        <v>109.29845467509591</v>
      </c>
    </row>
    <row r="194" spans="1:12">
      <c r="A194" s="656" t="s">
        <v>1740</v>
      </c>
      <c r="B194" s="653" t="s">
        <v>1666</v>
      </c>
      <c r="C194" s="654">
        <v>26218.000000000004</v>
      </c>
      <c r="D194" s="654">
        <v>70.2</v>
      </c>
      <c r="E194" s="92">
        <v>32757.381279999994</v>
      </c>
      <c r="F194" s="92">
        <v>124.94233457929663</v>
      </c>
      <c r="G194" s="92">
        <v>35844.385651030017</v>
      </c>
      <c r="H194" s="93">
        <v>109.42384357480613</v>
      </c>
      <c r="I194" s="92">
        <v>39399.117876519806</v>
      </c>
      <c r="J194" s="93">
        <v>109.91712414908592</v>
      </c>
      <c r="K194" s="92">
        <v>43071.933521912419</v>
      </c>
      <c r="L194" s="93">
        <v>109.32207583150347</v>
      </c>
    </row>
    <row r="195" spans="1:12">
      <c r="A195" s="656" t="s">
        <v>1741</v>
      </c>
      <c r="B195" s="653" t="s">
        <v>1666</v>
      </c>
      <c r="C195" s="654">
        <v>45336.710000000006</v>
      </c>
      <c r="D195" s="654">
        <v>94.7</v>
      </c>
      <c r="E195" s="92">
        <v>56356.311560000002</v>
      </c>
      <c r="F195" s="93">
        <v>124.30613416809466</v>
      </c>
      <c r="G195" s="92">
        <v>61598.866340920009</v>
      </c>
      <c r="H195" s="93">
        <v>109.30251578891657</v>
      </c>
      <c r="I195" s="92">
        <v>67600.23249625988</v>
      </c>
      <c r="J195" s="93">
        <v>109.74265682443765</v>
      </c>
      <c r="K195" s="92">
        <v>73814.619340528559</v>
      </c>
      <c r="L195" s="93">
        <v>109.19284833023688</v>
      </c>
    </row>
    <row r="196" spans="1:12" ht="40.5">
      <c r="A196" s="656" t="s">
        <v>1742</v>
      </c>
      <c r="B196" s="652" t="s">
        <v>1538</v>
      </c>
      <c r="C196" s="654">
        <v>80968.53</v>
      </c>
      <c r="D196" s="654">
        <v>138.6</v>
      </c>
      <c r="E196" s="92">
        <v>101051.66611999999</v>
      </c>
      <c r="F196" s="93">
        <v>124.8036318801885</v>
      </c>
      <c r="G196" s="92">
        <v>110327.50400209999</v>
      </c>
      <c r="H196" s="93">
        <v>109.17930227007324</v>
      </c>
      <c r="I196" s="92">
        <v>121356.55823049265</v>
      </c>
      <c r="J196" s="93">
        <v>109.99664981832883</v>
      </c>
      <c r="K196" s="92">
        <v>132314.27111210374</v>
      </c>
      <c r="L196" s="93">
        <v>109.02935370068678</v>
      </c>
    </row>
    <row r="197" spans="1:12">
      <c r="A197" s="656" t="s">
        <v>1743</v>
      </c>
      <c r="B197" s="653" t="s">
        <v>1532</v>
      </c>
      <c r="C197" s="654">
        <v>72</v>
      </c>
      <c r="D197" s="654">
        <v>800</v>
      </c>
      <c r="E197" s="92">
        <v>89.64</v>
      </c>
      <c r="F197" s="93">
        <v>124.5</v>
      </c>
      <c r="G197" s="92">
        <v>98.603999999999999</v>
      </c>
      <c r="H197" s="93">
        <v>110</v>
      </c>
      <c r="I197" s="92">
        <v>108.46440000000001</v>
      </c>
      <c r="J197" s="93">
        <v>110</v>
      </c>
      <c r="K197" s="92">
        <v>117.57540960000001</v>
      </c>
      <c r="L197" s="93">
        <v>108.4</v>
      </c>
    </row>
    <row r="198" spans="1:12">
      <c r="A198" s="656" t="s">
        <v>1744</v>
      </c>
      <c r="B198" s="652" t="s">
        <v>1745</v>
      </c>
      <c r="C198" s="654">
        <v>12.6</v>
      </c>
      <c r="D198" s="654">
        <v>81.8</v>
      </c>
      <c r="E198" s="92">
        <v>15.838199999999999</v>
      </c>
      <c r="F198" s="93">
        <v>125.7</v>
      </c>
      <c r="G198" s="92">
        <v>17.2002852</v>
      </c>
      <c r="H198" s="93">
        <v>108.6</v>
      </c>
      <c r="I198" s="92">
        <v>18.679509727199999</v>
      </c>
      <c r="J198" s="93">
        <v>108.6</v>
      </c>
      <c r="K198" s="92">
        <v>20.341986092920799</v>
      </c>
      <c r="L198" s="93">
        <v>108.9</v>
      </c>
    </row>
    <row r="199" spans="1:12" ht="40.5">
      <c r="A199" s="656" t="s">
        <v>1746</v>
      </c>
      <c r="B199" s="652" t="s">
        <v>1538</v>
      </c>
      <c r="C199" s="654">
        <v>3234.78</v>
      </c>
      <c r="D199" s="654">
        <v>112.4</v>
      </c>
      <c r="E199" s="92">
        <v>4027.9999200000002</v>
      </c>
      <c r="F199" s="93">
        <v>124.52160332387365</v>
      </c>
      <c r="G199" s="92">
        <v>4423.2136098199999</v>
      </c>
      <c r="H199" s="93">
        <v>109.81166081602105</v>
      </c>
      <c r="I199" s="92">
        <v>4865.8271213305998</v>
      </c>
      <c r="J199" s="93">
        <v>110.00660493827274</v>
      </c>
      <c r="K199" s="92">
        <v>5311.3935835798693</v>
      </c>
      <c r="L199" s="93">
        <v>109.15705492897632</v>
      </c>
    </row>
    <row r="200" spans="1:12" ht="40.5">
      <c r="A200" s="656" t="s">
        <v>1747</v>
      </c>
      <c r="B200" s="652" t="s">
        <v>1538</v>
      </c>
      <c r="C200" s="654">
        <v>7917.29</v>
      </c>
      <c r="D200" s="654">
        <v>316.7</v>
      </c>
      <c r="E200" s="92">
        <v>9819.1527299999998</v>
      </c>
      <c r="F200" s="93">
        <v>124.02163783314745</v>
      </c>
      <c r="G200" s="92">
        <v>10723.107434709998</v>
      </c>
      <c r="H200" s="93">
        <v>109.2060356892931</v>
      </c>
      <c r="I200" s="92">
        <v>11766.86006174867</v>
      </c>
      <c r="J200" s="93">
        <v>109.73367685993811</v>
      </c>
      <c r="K200" s="92">
        <v>12853.060672339512</v>
      </c>
      <c r="L200" s="93">
        <v>109.23101494273591</v>
      </c>
    </row>
    <row r="201" spans="1:12" ht="40.5">
      <c r="A201" s="656" t="s">
        <v>1748</v>
      </c>
      <c r="B201" s="652" t="s">
        <v>1538</v>
      </c>
      <c r="C201" s="654">
        <v>1130.4000000000001</v>
      </c>
      <c r="D201" s="654">
        <v>116</v>
      </c>
      <c r="E201" s="92">
        <v>1410.886</v>
      </c>
      <c r="F201" s="93">
        <v>124.81298655343241</v>
      </c>
      <c r="G201" s="92">
        <v>1543.3354959999999</v>
      </c>
      <c r="H201" s="93">
        <v>109.38768234995597</v>
      </c>
      <c r="I201" s="92">
        <v>1700.99104358</v>
      </c>
      <c r="J201" s="93">
        <v>110.215247947618</v>
      </c>
      <c r="K201" s="92">
        <v>1857.0944979886199</v>
      </c>
      <c r="L201" s="93">
        <v>109.17720613508205</v>
      </c>
    </row>
    <row r="202" spans="1:12">
      <c r="A202" s="656" t="s">
        <v>1749</v>
      </c>
      <c r="B202" s="653" t="s">
        <v>1532</v>
      </c>
      <c r="C202" s="654">
        <v>14229.4</v>
      </c>
      <c r="D202" s="654">
        <v>170.5</v>
      </c>
      <c r="E202" s="92">
        <v>17928.1924</v>
      </c>
      <c r="F202" s="93">
        <v>125.99401520794974</v>
      </c>
      <c r="G202" s="92">
        <v>19796.942601999999</v>
      </c>
      <c r="H202" s="93">
        <v>110.42352826378637</v>
      </c>
      <c r="I202" s="92">
        <v>21702.206164394</v>
      </c>
      <c r="J202" s="93">
        <v>109.62402932966791</v>
      </c>
      <c r="K202" s="92">
        <v>23882.663292352154</v>
      </c>
      <c r="L202" s="93">
        <v>110.04716806872634</v>
      </c>
    </row>
    <row r="203" spans="1:12">
      <c r="A203" s="656" t="s">
        <v>1750</v>
      </c>
      <c r="B203" s="653" t="s">
        <v>1532</v>
      </c>
      <c r="C203" s="654">
        <v>241.77999999999997</v>
      </c>
      <c r="D203" s="654">
        <v>179.5</v>
      </c>
      <c r="E203" s="92">
        <v>299.16050000000001</v>
      </c>
      <c r="F203" s="93">
        <v>123.73252543634712</v>
      </c>
      <c r="G203" s="92">
        <v>325.51577660000004</v>
      </c>
      <c r="H203" s="93">
        <v>108.80974480253911</v>
      </c>
      <c r="I203" s="92">
        <v>357.91555181980004</v>
      </c>
      <c r="J203" s="93">
        <v>109.95336556593797</v>
      </c>
      <c r="K203" s="92">
        <v>389.77542077656523</v>
      </c>
      <c r="L203" s="93">
        <v>108.90150450148801</v>
      </c>
    </row>
    <row r="204" spans="1:12">
      <c r="A204" s="656" t="s">
        <v>1751</v>
      </c>
      <c r="B204" s="653" t="s">
        <v>1532</v>
      </c>
      <c r="C204" s="654">
        <v>649.21</v>
      </c>
      <c r="D204" s="654">
        <v>183.8</v>
      </c>
      <c r="E204" s="92">
        <v>815.63692999999989</v>
      </c>
      <c r="F204" s="93">
        <v>125.63529982594228</v>
      </c>
      <c r="G204" s="92">
        <v>886.97840456999984</v>
      </c>
      <c r="H204" s="93">
        <v>108.74671952016691</v>
      </c>
      <c r="I204" s="92">
        <v>964.56816785552974</v>
      </c>
      <c r="J204" s="93">
        <v>108.74764964803678</v>
      </c>
      <c r="K204" s="92">
        <v>1052.5404166078529</v>
      </c>
      <c r="L204" s="93">
        <v>109.12037652537371</v>
      </c>
    </row>
    <row r="205" spans="1:12" ht="40.5">
      <c r="A205" s="656" t="s">
        <v>1752</v>
      </c>
      <c r="B205" s="652" t="s">
        <v>1695</v>
      </c>
      <c r="C205" s="654">
        <v>137667.18</v>
      </c>
      <c r="D205" s="654">
        <v>128.1</v>
      </c>
      <c r="E205" s="92">
        <v>171604.96396000002</v>
      </c>
      <c r="F205" s="93">
        <v>124.65205138944519</v>
      </c>
      <c r="G205" s="92">
        <v>187580.67483427003</v>
      </c>
      <c r="H205" s="93">
        <v>109.30958551874632</v>
      </c>
      <c r="I205" s="92">
        <v>206066.252094436</v>
      </c>
      <c r="J205" s="93">
        <v>109.85473438375153</v>
      </c>
      <c r="K205" s="92">
        <v>225215.47020338327</v>
      </c>
      <c r="L205" s="93">
        <v>109.29274828571715</v>
      </c>
    </row>
    <row r="206" spans="1:12" ht="40.5">
      <c r="A206" s="656" t="s">
        <v>1753</v>
      </c>
      <c r="B206" s="652" t="s">
        <v>1695</v>
      </c>
      <c r="C206" s="654">
        <v>405.6</v>
      </c>
      <c r="D206" s="654">
        <v>52.5</v>
      </c>
      <c r="E206" s="92">
        <v>505.61760000000004</v>
      </c>
      <c r="F206" s="93">
        <v>124.65917159763313</v>
      </c>
      <c r="G206" s="92">
        <v>550.15071360000002</v>
      </c>
      <c r="H206" s="93">
        <v>108.80766682172455</v>
      </c>
      <c r="I206" s="92">
        <v>607.50403852800002</v>
      </c>
      <c r="J206" s="93">
        <v>110.42502054622436</v>
      </c>
      <c r="K206" s="92">
        <v>662.02564795699209</v>
      </c>
      <c r="L206" s="93">
        <v>108.9746908614961</v>
      </c>
    </row>
    <row r="207" spans="1:12">
      <c r="A207" s="656" t="s">
        <v>1754</v>
      </c>
      <c r="B207" s="653" t="s">
        <v>1755</v>
      </c>
      <c r="C207" s="654">
        <v>33124.61</v>
      </c>
      <c r="D207" s="654">
        <v>73.2</v>
      </c>
      <c r="E207" s="92">
        <v>41319.523849999998</v>
      </c>
      <c r="F207" s="93">
        <v>124.73965384045276</v>
      </c>
      <c r="G207" s="92">
        <v>45517.194342100003</v>
      </c>
      <c r="H207" s="93">
        <v>110.1590485585908</v>
      </c>
      <c r="I207" s="92">
        <v>50010.1894816684</v>
      </c>
      <c r="J207" s="93">
        <v>109.87098437087259</v>
      </c>
      <c r="K207" s="92">
        <v>54910.409007485599</v>
      </c>
      <c r="L207" s="93">
        <v>109.79844223068463</v>
      </c>
    </row>
    <row r="208" spans="1:12">
      <c r="A208" s="656" t="s">
        <v>1756</v>
      </c>
      <c r="B208" s="653" t="s">
        <v>1677</v>
      </c>
      <c r="C208" s="654">
        <v>1206</v>
      </c>
      <c r="D208" s="654">
        <v>0</v>
      </c>
      <c r="E208" s="92">
        <v>1501.47</v>
      </c>
      <c r="F208" s="93">
        <v>124.5</v>
      </c>
      <c r="G208" s="92">
        <v>1651.6170000000002</v>
      </c>
      <c r="H208" s="93">
        <v>110</v>
      </c>
      <c r="I208" s="92">
        <v>1816.7787000000003</v>
      </c>
      <c r="J208" s="93">
        <v>110</v>
      </c>
      <c r="K208" s="92">
        <v>1969.3881108000005</v>
      </c>
      <c r="L208" s="93">
        <v>108.4</v>
      </c>
    </row>
    <row r="209" spans="1:12" ht="40.5">
      <c r="A209" s="656" t="s">
        <v>1757</v>
      </c>
      <c r="B209" s="653" t="s">
        <v>1758</v>
      </c>
      <c r="C209" s="654">
        <v>368.57</v>
      </c>
      <c r="D209" s="654">
        <v>109.8</v>
      </c>
      <c r="E209" s="92">
        <v>461.43770999999998</v>
      </c>
      <c r="F209" s="93">
        <v>125.19676316574871</v>
      </c>
      <c r="G209" s="92">
        <v>504.88168573999997</v>
      </c>
      <c r="H209" s="93">
        <v>109.41491663956116</v>
      </c>
      <c r="I209" s="92">
        <v>553.55882960055999</v>
      </c>
      <c r="J209" s="93">
        <v>109.64129720594131</v>
      </c>
      <c r="K209" s="92">
        <v>605.15839824590955</v>
      </c>
      <c r="L209" s="93">
        <v>109.32142455077143</v>
      </c>
    </row>
    <row r="210" spans="1:12">
      <c r="A210" s="656" t="s">
        <v>1759</v>
      </c>
      <c r="B210" s="653" t="s">
        <v>1760</v>
      </c>
      <c r="C210" s="654">
        <v>23248.639999999999</v>
      </c>
      <c r="D210" s="654">
        <v>93.7</v>
      </c>
      <c r="E210" s="92">
        <v>28479.583999999999</v>
      </c>
      <c r="F210" s="93">
        <v>122.5</v>
      </c>
      <c r="G210" s="92">
        <v>31327.542399999998</v>
      </c>
      <c r="H210" s="93">
        <v>110</v>
      </c>
      <c r="I210" s="92">
        <v>34616.934351999997</v>
      </c>
      <c r="J210" s="93">
        <v>110.5</v>
      </c>
      <c r="K210" s="92">
        <v>37870.926181087998</v>
      </c>
      <c r="L210" s="93">
        <v>109.4</v>
      </c>
    </row>
    <row r="211" spans="1:12">
      <c r="A211" s="656" t="s">
        <v>1761</v>
      </c>
      <c r="B211" s="653" t="s">
        <v>1716</v>
      </c>
      <c r="C211" s="654">
        <v>44220.6</v>
      </c>
      <c r="D211" s="654">
        <v>126.5</v>
      </c>
      <c r="E211" s="92">
        <v>55275.75</v>
      </c>
      <c r="F211" s="93">
        <v>125</v>
      </c>
      <c r="G211" s="92">
        <v>60637.497750000002</v>
      </c>
      <c r="H211" s="93">
        <v>109.7</v>
      </c>
      <c r="I211" s="92">
        <v>66034.235049750001</v>
      </c>
      <c r="J211" s="93">
        <v>108.9</v>
      </c>
      <c r="K211" s="92">
        <v>72967.829729973746</v>
      </c>
      <c r="L211" s="93">
        <v>110.5</v>
      </c>
    </row>
    <row r="212" spans="1:12">
      <c r="A212" s="656" t="s">
        <v>1762</v>
      </c>
      <c r="B212" s="653" t="s">
        <v>1623</v>
      </c>
      <c r="C212" s="654">
        <v>6827.98</v>
      </c>
      <c r="D212" s="654">
        <v>104.2</v>
      </c>
      <c r="E212" s="92">
        <v>8359.5401499999989</v>
      </c>
      <c r="F212" s="93">
        <v>122.43064786364342</v>
      </c>
      <c r="G212" s="92">
        <v>9619.6797425000004</v>
      </c>
      <c r="H212" s="93">
        <v>115.074269276642</v>
      </c>
      <c r="I212" s="92">
        <v>10596.548284750001</v>
      </c>
      <c r="J212" s="93">
        <v>110.1548967158872</v>
      </c>
      <c r="K212" s="92">
        <v>12194.970868262501</v>
      </c>
      <c r="L212" s="93">
        <v>115.08437031153689</v>
      </c>
    </row>
    <row r="213" spans="1:12">
      <c r="A213" s="656" t="s">
        <v>1763</v>
      </c>
      <c r="B213" s="653" t="s">
        <v>1623</v>
      </c>
      <c r="C213" s="654">
        <v>5927.2</v>
      </c>
      <c r="D213" s="654">
        <v>44.1</v>
      </c>
      <c r="E213" s="92">
        <v>7260.82</v>
      </c>
      <c r="F213" s="93">
        <v>122.5</v>
      </c>
      <c r="G213" s="92">
        <v>8349.9429999999993</v>
      </c>
      <c r="H213" s="93">
        <v>115</v>
      </c>
      <c r="I213" s="92">
        <v>9226.6870149999995</v>
      </c>
      <c r="J213" s="93">
        <v>110.5</v>
      </c>
      <c r="K213" s="92">
        <v>10610.69006725</v>
      </c>
      <c r="L213" s="93">
        <v>115</v>
      </c>
    </row>
    <row r="214" spans="1:12">
      <c r="A214" s="656" t="s">
        <v>1764</v>
      </c>
      <c r="B214" s="653" t="s">
        <v>1765</v>
      </c>
      <c r="C214" s="654">
        <v>185.91</v>
      </c>
      <c r="D214" s="654">
        <v>126.8</v>
      </c>
      <c r="E214" s="92">
        <v>233.13531</v>
      </c>
      <c r="F214" s="93">
        <v>125.40224302081653</v>
      </c>
      <c r="G214" s="92">
        <v>254.16306352000001</v>
      </c>
      <c r="H214" s="93">
        <v>109.01954899924856</v>
      </c>
      <c r="I214" s="92">
        <v>277.08991951406</v>
      </c>
      <c r="J214" s="93">
        <v>109.02053023619456</v>
      </c>
      <c r="K214" s="92">
        <v>302.1983622613634</v>
      </c>
      <c r="L214" s="93">
        <v>109.06147823469607</v>
      </c>
    </row>
    <row r="215" spans="1:12">
      <c r="A215" s="656" t="s">
        <v>1766</v>
      </c>
      <c r="B215" s="653" t="s">
        <v>1532</v>
      </c>
      <c r="C215" s="654">
        <v>15402.54</v>
      </c>
      <c r="D215" s="654">
        <v>156.80000000000001</v>
      </c>
      <c r="E215" s="92">
        <v>19127.990740000001</v>
      </c>
      <c r="F215" s="93">
        <v>124.18724924590362</v>
      </c>
      <c r="G215" s="92">
        <v>20988.95599364</v>
      </c>
      <c r="H215" s="93">
        <v>109.72901586442319</v>
      </c>
      <c r="I215" s="92">
        <v>23006.741066972201</v>
      </c>
      <c r="J215" s="93">
        <v>109.61355616707959</v>
      </c>
      <c r="K215" s="92">
        <v>25232.049662227349</v>
      </c>
      <c r="L215" s="93">
        <v>109.67241987371143</v>
      </c>
    </row>
    <row r="216" spans="1:12">
      <c r="A216" s="656" t="s">
        <v>1767</v>
      </c>
      <c r="B216" s="653" t="s">
        <v>1532</v>
      </c>
      <c r="C216" s="654">
        <v>41.53</v>
      </c>
      <c r="D216" s="654">
        <v>1913.8</v>
      </c>
      <c r="E216" s="92">
        <v>51.289549999999998</v>
      </c>
      <c r="F216" s="93">
        <v>123.5</v>
      </c>
      <c r="G216" s="92">
        <v>55.700451299999997</v>
      </c>
      <c r="H216" s="93">
        <v>108.6</v>
      </c>
      <c r="I216" s="92">
        <v>60.936293722199999</v>
      </c>
      <c r="J216" s="93">
        <v>109.4</v>
      </c>
      <c r="K216" s="92">
        <v>66.359623863475804</v>
      </c>
      <c r="L216" s="93">
        <v>108.9</v>
      </c>
    </row>
    <row r="217" spans="1:12">
      <c r="A217" s="656" t="s">
        <v>1768</v>
      </c>
      <c r="B217" s="652" t="s">
        <v>1666</v>
      </c>
      <c r="C217" s="654">
        <v>2.5</v>
      </c>
      <c r="D217" s="654">
        <v>0</v>
      </c>
      <c r="E217" s="92">
        <v>3.1524999999999999</v>
      </c>
      <c r="F217" s="93">
        <v>126.1</v>
      </c>
      <c r="G217" s="92">
        <v>3.4488350000000003</v>
      </c>
      <c r="H217" s="93">
        <v>109.4</v>
      </c>
      <c r="I217" s="92">
        <v>3.7833719950000004</v>
      </c>
      <c r="J217" s="93">
        <v>109.7</v>
      </c>
      <c r="K217" s="92">
        <v>4.1390089625300002</v>
      </c>
      <c r="L217" s="93">
        <v>109.4</v>
      </c>
    </row>
    <row r="218" spans="1:12" ht="40.5">
      <c r="A218" s="656" t="s">
        <v>1769</v>
      </c>
      <c r="B218" s="652" t="s">
        <v>1666</v>
      </c>
      <c r="C218" s="654">
        <v>250.3</v>
      </c>
      <c r="D218" s="654">
        <v>4.5</v>
      </c>
      <c r="E218" s="92">
        <v>314.62710000000004</v>
      </c>
      <c r="F218" s="93">
        <v>125.7</v>
      </c>
      <c r="G218" s="92">
        <v>345.14592870000007</v>
      </c>
      <c r="H218" s="93">
        <v>109.7</v>
      </c>
      <c r="I218" s="92">
        <v>378.6250837839001</v>
      </c>
      <c r="J218" s="93">
        <v>109.7</v>
      </c>
      <c r="K218" s="92">
        <v>416.10896707850623</v>
      </c>
      <c r="L218" s="93">
        <v>109.9</v>
      </c>
    </row>
    <row r="219" spans="1:12">
      <c r="A219" s="656" t="s">
        <v>1770</v>
      </c>
      <c r="B219" s="652" t="s">
        <v>1666</v>
      </c>
      <c r="C219" s="654">
        <v>5521.38</v>
      </c>
      <c r="D219" s="654">
        <v>259.2</v>
      </c>
      <c r="E219" s="92">
        <v>6940.3746600000004</v>
      </c>
      <c r="F219" s="93">
        <v>125.7</v>
      </c>
      <c r="G219" s="92">
        <v>7537.2468807599998</v>
      </c>
      <c r="H219" s="93">
        <v>108.6</v>
      </c>
      <c r="I219" s="92">
        <v>8185.4501125053594</v>
      </c>
      <c r="J219" s="93">
        <v>108.6</v>
      </c>
      <c r="K219" s="92">
        <v>8913.9551725183373</v>
      </c>
      <c r="L219" s="93">
        <v>108.9</v>
      </c>
    </row>
    <row r="220" spans="1:12">
      <c r="A220" s="656" t="s">
        <v>1771</v>
      </c>
      <c r="B220" s="653" t="s">
        <v>1532</v>
      </c>
      <c r="C220" s="654">
        <v>8771.880000000001</v>
      </c>
      <c r="D220" s="654">
        <v>169.5</v>
      </c>
      <c r="E220" s="92">
        <v>10910.493750000001</v>
      </c>
      <c r="F220" s="93">
        <v>124.38033523030411</v>
      </c>
      <c r="G220" s="92">
        <v>11958.2177175</v>
      </c>
      <c r="H220" s="93">
        <v>109.60290149563579</v>
      </c>
      <c r="I220" s="92">
        <v>13161.245044950001</v>
      </c>
      <c r="J220" s="93">
        <v>110.0602561006182</v>
      </c>
      <c r="K220" s="92">
        <v>14350.731675244802</v>
      </c>
      <c r="L220" s="93">
        <v>109.03779715545386</v>
      </c>
    </row>
    <row r="221" spans="1:12">
      <c r="A221" s="656" t="s">
        <v>1772</v>
      </c>
      <c r="B221" s="653" t="s">
        <v>1677</v>
      </c>
      <c r="C221" s="654">
        <v>26</v>
      </c>
      <c r="D221" s="654">
        <v>0</v>
      </c>
      <c r="E221" s="92">
        <v>32.786000000000001</v>
      </c>
      <c r="F221" s="93">
        <v>126.1</v>
      </c>
      <c r="G221" s="92">
        <v>36.228529999999999</v>
      </c>
      <c r="H221" s="93">
        <v>110.5</v>
      </c>
      <c r="I221" s="92">
        <v>39.742697409999998</v>
      </c>
      <c r="J221" s="93">
        <v>109.7</v>
      </c>
      <c r="K221" s="92">
        <v>43.716967150999999</v>
      </c>
      <c r="L221" s="93">
        <v>110</v>
      </c>
    </row>
    <row r="222" spans="1:12" ht="81">
      <c r="A222" s="656" t="s">
        <v>1773</v>
      </c>
      <c r="B222" s="653" t="s">
        <v>1663</v>
      </c>
      <c r="C222" s="654">
        <v>1088.0999999999999</v>
      </c>
      <c r="D222" s="654">
        <v>100.1</v>
      </c>
      <c r="E222" s="92">
        <v>1355.7725999999998</v>
      </c>
      <c r="F222" s="93">
        <v>124.6</v>
      </c>
      <c r="G222" s="92">
        <v>1476.4363613999999</v>
      </c>
      <c r="H222" s="93">
        <v>108.9</v>
      </c>
      <c r="I222" s="92">
        <v>1603.4098884803998</v>
      </c>
      <c r="J222" s="93">
        <v>108.6</v>
      </c>
      <c r="K222" s="92">
        <v>1758.9406476629986</v>
      </c>
      <c r="L222" s="93">
        <v>109.7</v>
      </c>
    </row>
    <row r="223" spans="1:12">
      <c r="A223" s="656" t="s">
        <v>1774</v>
      </c>
      <c r="B223" s="653" t="s">
        <v>1663</v>
      </c>
      <c r="C223" s="654">
        <v>84769.3</v>
      </c>
      <c r="D223" s="654">
        <v>100.1</v>
      </c>
      <c r="E223" s="92">
        <v>103842.3925</v>
      </c>
      <c r="F223" s="93">
        <v>122.5</v>
      </c>
      <c r="G223" s="92">
        <v>112772.83825500001</v>
      </c>
      <c r="H223" s="93">
        <v>108.6</v>
      </c>
      <c r="I223" s="92">
        <v>124613.98627177501</v>
      </c>
      <c r="J223" s="93">
        <v>110.5</v>
      </c>
      <c r="K223" s="92">
        <v>135330.78909114766</v>
      </c>
      <c r="L223" s="93">
        <v>108.6</v>
      </c>
    </row>
    <row r="224" spans="1:12">
      <c r="A224" s="656" t="s">
        <v>1775</v>
      </c>
      <c r="B224" s="653" t="s">
        <v>1532</v>
      </c>
      <c r="C224" s="654">
        <v>1501.97</v>
      </c>
      <c r="D224" s="654">
        <v>130.5</v>
      </c>
      <c r="E224" s="92">
        <v>1882.2201299999997</v>
      </c>
      <c r="F224" s="93">
        <v>125.3167593227561</v>
      </c>
      <c r="G224" s="92">
        <v>2050.1028836099999</v>
      </c>
      <c r="H224" s="93">
        <v>108.91940060220269</v>
      </c>
      <c r="I224" s="92">
        <v>2232.9634259952904</v>
      </c>
      <c r="J224" s="93">
        <v>108.91957880978606</v>
      </c>
      <c r="K224" s="92">
        <v>2447.6852135519371</v>
      </c>
      <c r="L224" s="93">
        <v>109.61600109777613</v>
      </c>
    </row>
    <row r="225" spans="1:13" ht="40.5">
      <c r="A225" s="656" t="s">
        <v>1776</v>
      </c>
      <c r="B225" s="653" t="s">
        <v>1532</v>
      </c>
      <c r="C225" s="654">
        <v>10580.26</v>
      </c>
      <c r="D225" s="654">
        <v>125.8</v>
      </c>
      <c r="E225" s="92">
        <v>13183.00396</v>
      </c>
      <c r="F225" s="93">
        <v>124.6</v>
      </c>
      <c r="G225" s="92">
        <v>14316.742300559999</v>
      </c>
      <c r="H225" s="93">
        <v>108.6</v>
      </c>
      <c r="I225" s="92">
        <v>15820.000242118798</v>
      </c>
      <c r="J225" s="93">
        <v>110.5</v>
      </c>
      <c r="K225" s="92">
        <v>17227.98026366737</v>
      </c>
      <c r="L225" s="93">
        <v>108.9</v>
      </c>
    </row>
    <row r="226" spans="1:13">
      <c r="A226" s="656" t="s">
        <v>1777</v>
      </c>
      <c r="B226" s="653" t="s">
        <v>1532</v>
      </c>
      <c r="C226" s="654">
        <v>6899.97</v>
      </c>
      <c r="D226" s="654">
        <v>163</v>
      </c>
      <c r="E226" s="92">
        <v>8483.3116799999989</v>
      </c>
      <c r="F226" s="93">
        <v>122.94708063948102</v>
      </c>
      <c r="G226" s="92">
        <v>9334.0254738999993</v>
      </c>
      <c r="H226" s="93">
        <v>110.02808603514613</v>
      </c>
      <c r="I226" s="92">
        <v>10299.270482568299</v>
      </c>
      <c r="J226" s="93">
        <v>110.34114392945828</v>
      </c>
      <c r="K226" s="92">
        <v>11278.997627000319</v>
      </c>
      <c r="L226" s="93">
        <v>109.51258777104869</v>
      </c>
    </row>
    <row r="227" spans="1:13" ht="40.5">
      <c r="A227" s="656" t="s">
        <v>1778</v>
      </c>
      <c r="B227" s="653" t="s">
        <v>1779</v>
      </c>
      <c r="C227" s="654">
        <v>27145.57</v>
      </c>
      <c r="D227" s="654">
        <v>119.5</v>
      </c>
      <c r="E227" s="92">
        <v>34198.741249999999</v>
      </c>
      <c r="F227" s="93">
        <v>125.9827708535868</v>
      </c>
      <c r="G227" s="92">
        <v>37401.848621500001</v>
      </c>
      <c r="H227" s="93">
        <v>109.36615575434374</v>
      </c>
      <c r="I227" s="92">
        <v>41027.068945011502</v>
      </c>
      <c r="J227" s="93">
        <v>109.69262337858774</v>
      </c>
      <c r="K227" s="92">
        <v>44874.4200643437</v>
      </c>
      <c r="L227" s="93">
        <v>109.37759196127024</v>
      </c>
    </row>
    <row r="228" spans="1:13">
      <c r="A228" s="656" t="s">
        <v>1780</v>
      </c>
      <c r="B228" s="653" t="s">
        <v>1532</v>
      </c>
      <c r="C228" s="654">
        <v>749.97</v>
      </c>
      <c r="D228" s="654">
        <v>0</v>
      </c>
      <c r="E228" s="92">
        <v>928.97301000000016</v>
      </c>
      <c r="F228" s="93">
        <v>123.86802272090884</v>
      </c>
      <c r="G228" s="92">
        <v>1024.7302360500003</v>
      </c>
      <c r="H228" s="93">
        <v>110.30785878806104</v>
      </c>
      <c r="I228" s="92">
        <v>1130.3688316552502</v>
      </c>
      <c r="J228" s="93">
        <v>110.30891759498111</v>
      </c>
      <c r="K228" s="92">
        <v>1230.2092048517516</v>
      </c>
      <c r="L228" s="93">
        <v>108.83254831525215</v>
      </c>
      <c r="M228" s="94"/>
    </row>
    <row r="229" spans="1:13" ht="40.5">
      <c r="A229" s="656" t="s">
        <v>1781</v>
      </c>
      <c r="B229" s="653" t="s">
        <v>1695</v>
      </c>
      <c r="C229" s="654">
        <v>124853.94999999998</v>
      </c>
      <c r="D229" s="654">
        <v>193.1</v>
      </c>
      <c r="E229" s="92">
        <v>155850.01811999999</v>
      </c>
      <c r="F229" s="93">
        <v>124.82586103202983</v>
      </c>
      <c r="G229" s="92">
        <v>171021.94587967999</v>
      </c>
      <c r="H229" s="93">
        <v>109.73495411979872</v>
      </c>
      <c r="I229" s="92">
        <v>187838.23742889357</v>
      </c>
      <c r="J229" s="93">
        <v>109.83282669526193</v>
      </c>
      <c r="K229" s="92">
        <v>205151.23595691728</v>
      </c>
      <c r="L229" s="93">
        <v>109.21697241467014</v>
      </c>
    </row>
    <row r="230" spans="1:13" ht="40.5">
      <c r="A230" s="656" t="s">
        <v>1782</v>
      </c>
      <c r="B230" s="653" t="s">
        <v>1695</v>
      </c>
      <c r="C230" s="654">
        <v>19260.34</v>
      </c>
      <c r="D230" s="654">
        <v>82.5</v>
      </c>
      <c r="E230" s="92">
        <v>23989.420550000003</v>
      </c>
      <c r="F230" s="93">
        <v>124.55346349026031</v>
      </c>
      <c r="G230" s="92">
        <v>26236.534688569991</v>
      </c>
      <c r="H230" s="93">
        <v>109.3671046946984</v>
      </c>
      <c r="I230" s="92">
        <v>28776.814564547349</v>
      </c>
      <c r="J230" s="93">
        <v>109.68222330475692</v>
      </c>
      <c r="K230" s="92">
        <v>31384.665201036889</v>
      </c>
      <c r="L230" s="93">
        <v>109.06233256165321</v>
      </c>
    </row>
    <row r="231" spans="1:13" ht="40.5">
      <c r="A231" s="656" t="s">
        <v>1783</v>
      </c>
      <c r="B231" s="653" t="s">
        <v>1695</v>
      </c>
      <c r="C231" s="654">
        <v>7593.52</v>
      </c>
      <c r="D231" s="654">
        <v>1363</v>
      </c>
      <c r="E231" s="92">
        <v>9463.1793600000001</v>
      </c>
      <c r="F231" s="93">
        <v>124.62177435497634</v>
      </c>
      <c r="G231" s="92">
        <v>10367.90772368</v>
      </c>
      <c r="H231" s="93">
        <v>109.560511634221</v>
      </c>
      <c r="I231" s="92">
        <v>11379.965641181921</v>
      </c>
      <c r="J231" s="93">
        <v>109.76144796495835</v>
      </c>
      <c r="K231" s="92">
        <v>12414.648693991356</v>
      </c>
      <c r="L231" s="93">
        <v>109.09214566575767</v>
      </c>
    </row>
    <row r="232" spans="1:13" ht="60.75">
      <c r="A232" s="656" t="s">
        <v>1784</v>
      </c>
      <c r="B232" s="653" t="s">
        <v>1663</v>
      </c>
      <c r="C232" s="654">
        <v>1073.48</v>
      </c>
      <c r="D232" s="654">
        <v>129.80000000000001</v>
      </c>
      <c r="E232" s="92">
        <v>1315.0129999999999</v>
      </c>
      <c r="F232" s="93">
        <v>122.5</v>
      </c>
      <c r="G232" s="92">
        <v>1446.5142999999998</v>
      </c>
      <c r="H232" s="93">
        <v>110</v>
      </c>
      <c r="I232" s="92">
        <v>1598.3983014999999</v>
      </c>
      <c r="J232" s="93">
        <v>110.5</v>
      </c>
      <c r="K232" s="92">
        <v>1748.6477418410002</v>
      </c>
      <c r="L232" s="93">
        <v>109.4</v>
      </c>
    </row>
    <row r="233" spans="1:13" ht="60.75">
      <c r="A233" s="656" t="s">
        <v>1785</v>
      </c>
      <c r="B233" s="653" t="s">
        <v>1663</v>
      </c>
      <c r="C233" s="654">
        <v>309.60000000000002</v>
      </c>
      <c r="D233" s="654">
        <v>0</v>
      </c>
      <c r="E233" s="92">
        <v>387</v>
      </c>
      <c r="F233" s="93">
        <v>125</v>
      </c>
      <c r="G233" s="92">
        <v>424.53899999999999</v>
      </c>
      <c r="H233" s="93">
        <v>109.7</v>
      </c>
      <c r="I233" s="92">
        <v>462.32297100000005</v>
      </c>
      <c r="J233" s="93">
        <v>108.9</v>
      </c>
      <c r="K233" s="92">
        <v>510.86688295500005</v>
      </c>
      <c r="L233" s="93">
        <v>110.5</v>
      </c>
    </row>
    <row r="234" spans="1:13" ht="40.5">
      <c r="A234" s="656" t="s">
        <v>1786</v>
      </c>
      <c r="B234" s="653" t="s">
        <v>1663</v>
      </c>
      <c r="C234" s="654">
        <v>675.98</v>
      </c>
      <c r="D234" s="654">
        <v>96.4</v>
      </c>
      <c r="E234" s="92">
        <v>834.31529999999998</v>
      </c>
      <c r="F234" s="93">
        <v>123.42307464717889</v>
      </c>
      <c r="G234" s="92">
        <v>906.06641579999996</v>
      </c>
      <c r="H234" s="93">
        <v>108.60000000000001</v>
      </c>
      <c r="I234" s="92">
        <v>991.99761908519986</v>
      </c>
      <c r="J234" s="93">
        <v>109.48398503539369</v>
      </c>
      <c r="K234" s="92">
        <v>1080.0560814507826</v>
      </c>
      <c r="L234" s="93">
        <v>108.87688243110789</v>
      </c>
    </row>
    <row r="235" spans="1:13">
      <c r="A235" s="656" t="s">
        <v>1787</v>
      </c>
      <c r="B235" s="653" t="s">
        <v>1788</v>
      </c>
      <c r="C235" s="654">
        <v>1856915.8</v>
      </c>
      <c r="D235" s="654">
        <v>115</v>
      </c>
      <c r="E235" s="92">
        <v>2302229.2485999996</v>
      </c>
      <c r="F235" s="93">
        <v>123.98134845963395</v>
      </c>
      <c r="G235" s="92">
        <v>2531016.1062186002</v>
      </c>
      <c r="H235" s="93">
        <v>109.93762275228356</v>
      </c>
      <c r="I235" s="92">
        <v>2789028.4069322343</v>
      </c>
      <c r="J235" s="93">
        <v>110.19402049950251</v>
      </c>
      <c r="K235" s="92">
        <v>3036950.8654859215</v>
      </c>
      <c r="L235" s="93">
        <v>108.88920521345236</v>
      </c>
    </row>
    <row r="236" spans="1:13">
      <c r="A236" s="656" t="s">
        <v>1789</v>
      </c>
      <c r="B236" s="653" t="s">
        <v>1790</v>
      </c>
      <c r="C236" s="654">
        <v>1057436.8</v>
      </c>
      <c r="D236" s="654">
        <v>523.4</v>
      </c>
      <c r="E236" s="92">
        <v>1326382.5684</v>
      </c>
      <c r="F236" s="93">
        <v>125.43374397410795</v>
      </c>
      <c r="G236" s="92">
        <v>1456101.9637940002</v>
      </c>
      <c r="H236" s="93">
        <v>109.77993819313225</v>
      </c>
      <c r="I236" s="92">
        <v>1598511.2348122541</v>
      </c>
      <c r="J236" s="93">
        <v>109.78017161979467</v>
      </c>
      <c r="K236" s="92">
        <v>1752429.0600056984</v>
      </c>
      <c r="L236" s="93">
        <v>109.62882348534274</v>
      </c>
    </row>
    <row r="237" spans="1:13" ht="40.5">
      <c r="A237" s="656" t="s">
        <v>1791</v>
      </c>
      <c r="B237" s="653" t="s">
        <v>1677</v>
      </c>
      <c r="C237" s="654">
        <v>39060</v>
      </c>
      <c r="D237" s="654">
        <v>115.7</v>
      </c>
      <c r="E237" s="92">
        <v>48239.1</v>
      </c>
      <c r="F237" s="93">
        <v>123.5</v>
      </c>
      <c r="G237" s="92">
        <v>52773.575400000002</v>
      </c>
      <c r="H237" s="93">
        <v>109.4</v>
      </c>
      <c r="I237" s="92">
        <v>58050.932939999999</v>
      </c>
      <c r="J237" s="93">
        <v>110</v>
      </c>
      <c r="K237" s="92">
        <v>63043.313172839989</v>
      </c>
      <c r="L237" s="93">
        <v>108.6</v>
      </c>
    </row>
    <row r="238" spans="1:13">
      <c r="A238" s="656" t="s">
        <v>1792</v>
      </c>
      <c r="B238" s="653" t="s">
        <v>1677</v>
      </c>
      <c r="C238" s="654">
        <v>1113</v>
      </c>
      <c r="D238" s="654">
        <v>0</v>
      </c>
      <c r="E238" s="92">
        <v>1403.306</v>
      </c>
      <c r="F238" s="93">
        <v>126.08319856244385</v>
      </c>
      <c r="G238" s="92">
        <v>1550.4831299999998</v>
      </c>
      <c r="H238" s="93">
        <v>110.48788574979369</v>
      </c>
      <c r="I238" s="92">
        <v>1700.6935036100001</v>
      </c>
      <c r="J238" s="93">
        <v>109.68797213614316</v>
      </c>
      <c r="K238" s="92">
        <v>1870.88978372725</v>
      </c>
      <c r="L238" s="93">
        <v>110.00746341160124</v>
      </c>
    </row>
    <row r="239" spans="1:13" ht="40.5">
      <c r="A239" s="656" t="s">
        <v>1793</v>
      </c>
      <c r="B239" s="652" t="s">
        <v>1695</v>
      </c>
      <c r="C239" s="654">
        <v>944</v>
      </c>
      <c r="D239" s="654">
        <v>423.3</v>
      </c>
      <c r="E239" s="92">
        <v>1165.8399999999999</v>
      </c>
      <c r="F239" s="93">
        <v>123.5</v>
      </c>
      <c r="G239" s="92">
        <v>1266.1022399999999</v>
      </c>
      <c r="H239" s="93">
        <v>108.6</v>
      </c>
      <c r="I239" s="92">
        <v>1385.1158505600001</v>
      </c>
      <c r="J239" s="93">
        <v>109.4</v>
      </c>
      <c r="K239" s="92">
        <v>1508.3911612598404</v>
      </c>
      <c r="L239" s="93">
        <v>108.9</v>
      </c>
    </row>
    <row r="240" spans="1:13" ht="60.75">
      <c r="A240" s="656" t="s">
        <v>1794</v>
      </c>
      <c r="B240" s="653" t="s">
        <v>1795</v>
      </c>
      <c r="C240" s="654">
        <v>4707</v>
      </c>
      <c r="D240" s="654">
        <v>156.9</v>
      </c>
      <c r="E240" s="92">
        <v>5935.5269999999991</v>
      </c>
      <c r="F240" s="93">
        <v>126.1</v>
      </c>
      <c r="G240" s="92">
        <v>6493.4665379999997</v>
      </c>
      <c r="H240" s="93">
        <v>109.4</v>
      </c>
      <c r="I240" s="92">
        <v>7123.332792186</v>
      </c>
      <c r="J240" s="93">
        <v>109.7</v>
      </c>
      <c r="K240" s="92">
        <v>7792.9260746514847</v>
      </c>
      <c r="L240" s="93">
        <v>109.4</v>
      </c>
    </row>
    <row r="241" spans="1:12" ht="40.5">
      <c r="A241" s="656" t="s">
        <v>1796</v>
      </c>
      <c r="B241" s="653" t="s">
        <v>1765</v>
      </c>
      <c r="C241" s="654">
        <v>1877.37</v>
      </c>
      <c r="D241" s="654">
        <v>507.4</v>
      </c>
      <c r="E241" s="92">
        <v>2314.9971299999997</v>
      </c>
      <c r="F241" s="93">
        <v>123.31064893974015</v>
      </c>
      <c r="G241" s="92">
        <v>2557.9880621700004</v>
      </c>
      <c r="H241" s="93">
        <v>110.49638157305191</v>
      </c>
      <c r="I241" s="92">
        <v>2826.4849168692899</v>
      </c>
      <c r="J241" s="93">
        <v>110.49640765217323</v>
      </c>
      <c r="K241" s="92">
        <v>3066.9125441410579</v>
      </c>
      <c r="L241" s="93">
        <v>108.50624129769189</v>
      </c>
    </row>
    <row r="242" spans="1:12" ht="40.5">
      <c r="A242" s="656" t="s">
        <v>1797</v>
      </c>
      <c r="B242" s="653" t="s">
        <v>1532</v>
      </c>
      <c r="C242" s="654">
        <v>234.59</v>
      </c>
      <c r="D242" s="654">
        <v>366.5</v>
      </c>
      <c r="E242" s="92">
        <v>292.82099999999997</v>
      </c>
      <c r="F242" s="93">
        <v>124.82245620017902</v>
      </c>
      <c r="G242" s="92">
        <v>318.42641831999993</v>
      </c>
      <c r="H242" s="93">
        <v>108.74439275871606</v>
      </c>
      <c r="I242" s="92">
        <v>350.69087588843996</v>
      </c>
      <c r="J242" s="93">
        <v>110.1324688255031</v>
      </c>
      <c r="K242" s="92">
        <v>381.71259996532882</v>
      </c>
      <c r="L242" s="93">
        <v>108.84588856162809</v>
      </c>
    </row>
    <row r="243" spans="1:12" ht="40.5">
      <c r="A243" s="656" t="s">
        <v>1798</v>
      </c>
      <c r="B243" s="653" t="s">
        <v>1765</v>
      </c>
      <c r="C243" s="654">
        <v>2758.1299999999997</v>
      </c>
      <c r="D243" s="654">
        <v>114.8</v>
      </c>
      <c r="E243" s="92">
        <v>3408.0438000000004</v>
      </c>
      <c r="F243" s="93">
        <v>123.56356661941246</v>
      </c>
      <c r="G243" s="92">
        <v>3725.9941127000002</v>
      </c>
      <c r="H243" s="93">
        <v>109.32940805220872</v>
      </c>
      <c r="I243" s="92">
        <v>4085.9866551927007</v>
      </c>
      <c r="J243" s="93">
        <v>109.66165086696383</v>
      </c>
      <c r="K243" s="92">
        <v>4467.9118729168749</v>
      </c>
      <c r="L243" s="93">
        <v>109.34719689401831</v>
      </c>
    </row>
    <row r="244" spans="1:12">
      <c r="A244" s="656" t="s">
        <v>1799</v>
      </c>
      <c r="B244" s="652" t="s">
        <v>1730</v>
      </c>
      <c r="C244" s="654">
        <v>25554.6</v>
      </c>
      <c r="D244" s="654">
        <v>883.3</v>
      </c>
      <c r="E244" s="92">
        <v>32122.132199999996</v>
      </c>
      <c r="F244" s="93">
        <v>125.7</v>
      </c>
      <c r="G244" s="92">
        <v>35237.979023399996</v>
      </c>
      <c r="H244" s="93">
        <v>109.7</v>
      </c>
      <c r="I244" s="92">
        <v>38656.062988669801</v>
      </c>
      <c r="J244" s="93">
        <v>109.7</v>
      </c>
      <c r="K244" s="92">
        <v>42483.013224548107</v>
      </c>
      <c r="L244" s="93">
        <v>109.9</v>
      </c>
    </row>
    <row r="245" spans="1:12">
      <c r="A245" s="656" t="s">
        <v>1800</v>
      </c>
      <c r="B245" s="653" t="s">
        <v>1663</v>
      </c>
      <c r="C245" s="654">
        <v>53705.209999999992</v>
      </c>
      <c r="D245" s="654">
        <v>92.1</v>
      </c>
      <c r="E245" s="92">
        <v>66821.258990000002</v>
      </c>
      <c r="F245" s="93">
        <v>124.42230277099749</v>
      </c>
      <c r="G245" s="92">
        <v>73077.818957240001</v>
      </c>
      <c r="H245" s="93">
        <v>109.36312793534213</v>
      </c>
      <c r="I245" s="92">
        <v>80073.487682420673</v>
      </c>
      <c r="J245" s="93">
        <v>109.5729030025842</v>
      </c>
      <c r="K245" s="92">
        <v>87544.616513546978</v>
      </c>
      <c r="L245" s="93">
        <v>109.33034022541585</v>
      </c>
    </row>
    <row r="246" spans="1:12">
      <c r="A246" s="656" t="s">
        <v>1801</v>
      </c>
      <c r="B246" s="653" t="s">
        <v>1677</v>
      </c>
      <c r="C246" s="654">
        <v>6607</v>
      </c>
      <c r="D246" s="654">
        <v>175</v>
      </c>
      <c r="E246" s="92">
        <v>8187.1659999999993</v>
      </c>
      <c r="F246" s="93">
        <v>123.91654306039048</v>
      </c>
      <c r="G246" s="92">
        <v>8936.6535409999997</v>
      </c>
      <c r="H246" s="93">
        <v>109.1544197467109</v>
      </c>
      <c r="I246" s="92">
        <v>9809.7049795910007</v>
      </c>
      <c r="J246" s="93">
        <v>109.76933294533097</v>
      </c>
      <c r="K246" s="92">
        <v>10701.021710768811</v>
      </c>
      <c r="L246" s="93">
        <v>109.08607071295403</v>
      </c>
    </row>
    <row r="247" spans="1:12">
      <c r="A247" s="656" t="s">
        <v>1802</v>
      </c>
      <c r="B247" s="653" t="s">
        <v>1677</v>
      </c>
      <c r="C247" s="654">
        <v>257</v>
      </c>
      <c r="D247" s="654">
        <v>190.2</v>
      </c>
      <c r="E247" s="92">
        <v>320.02499999999998</v>
      </c>
      <c r="F247" s="93">
        <v>124.52334630350195</v>
      </c>
      <c r="G247" s="92">
        <v>349.84391999999997</v>
      </c>
      <c r="H247" s="93">
        <v>109.31768455589408</v>
      </c>
      <c r="I247" s="92">
        <v>384.93255053999997</v>
      </c>
      <c r="J247" s="93">
        <v>110.02979572719171</v>
      </c>
      <c r="K247" s="92">
        <v>419.09404697676001</v>
      </c>
      <c r="L247" s="93">
        <v>108.87467074136413</v>
      </c>
    </row>
    <row r="248" spans="1:12" ht="40.5">
      <c r="A248" s="656" t="s">
        <v>1803</v>
      </c>
      <c r="B248" s="653" t="s">
        <v>1677</v>
      </c>
      <c r="C248" s="654">
        <v>594</v>
      </c>
      <c r="D248" s="654">
        <v>53.9</v>
      </c>
      <c r="E248" s="92">
        <v>743.91499999999996</v>
      </c>
      <c r="F248" s="93">
        <v>125.23821548821547</v>
      </c>
      <c r="G248" s="92">
        <v>814.06268</v>
      </c>
      <c r="H248" s="93">
        <v>109.42952891123315</v>
      </c>
      <c r="I248" s="92">
        <v>890.85561108999991</v>
      </c>
      <c r="J248" s="93">
        <v>109.43329463156324</v>
      </c>
      <c r="K248" s="92">
        <v>973.93746690845012</v>
      </c>
      <c r="L248" s="93">
        <v>109.32607425762251</v>
      </c>
    </row>
    <row r="249" spans="1:12">
      <c r="A249" s="656" t="s">
        <v>1804</v>
      </c>
      <c r="B249" s="653" t="s">
        <v>1677</v>
      </c>
      <c r="C249" s="654">
        <v>89</v>
      </c>
      <c r="D249" s="654">
        <v>0</v>
      </c>
      <c r="E249" s="92">
        <v>109.02500000000001</v>
      </c>
      <c r="F249" s="93">
        <v>122.5</v>
      </c>
      <c r="G249" s="92">
        <v>119.92749999999999</v>
      </c>
      <c r="H249" s="93">
        <v>110</v>
      </c>
      <c r="I249" s="92">
        <v>132.51988749999998</v>
      </c>
      <c r="J249" s="93">
        <v>110.5</v>
      </c>
      <c r="K249" s="92">
        <v>144.97675692499999</v>
      </c>
      <c r="L249" s="93">
        <v>109.4</v>
      </c>
    </row>
    <row r="250" spans="1:12">
      <c r="A250" s="656" t="s">
        <v>1805</v>
      </c>
      <c r="B250" s="653" t="s">
        <v>1677</v>
      </c>
      <c r="C250" s="654">
        <v>588</v>
      </c>
      <c r="D250" s="654">
        <v>187.9</v>
      </c>
      <c r="E250" s="92">
        <v>733.096</v>
      </c>
      <c r="F250" s="93">
        <v>124.67619047619047</v>
      </c>
      <c r="G250" s="92">
        <v>799.46154400000012</v>
      </c>
      <c r="H250" s="93">
        <v>109.05277671682838</v>
      </c>
      <c r="I250" s="92">
        <v>868.67597678400011</v>
      </c>
      <c r="J250" s="93">
        <v>108.65763128989228</v>
      </c>
      <c r="K250" s="92">
        <v>954.27553549204799</v>
      </c>
      <c r="L250" s="93">
        <v>109.85402624174705</v>
      </c>
    </row>
    <row r="251" spans="1:12">
      <c r="A251" s="656" t="s">
        <v>1806</v>
      </c>
      <c r="B251" s="653" t="s">
        <v>1677</v>
      </c>
      <c r="C251" s="654">
        <v>9341</v>
      </c>
      <c r="D251" s="654">
        <v>131.69999999999999</v>
      </c>
      <c r="E251" s="92">
        <v>11738.213</v>
      </c>
      <c r="F251" s="93">
        <v>125.66334439567497</v>
      </c>
      <c r="G251" s="92">
        <v>12835.397402000001</v>
      </c>
      <c r="H251" s="93">
        <v>109.34711614110257</v>
      </c>
      <c r="I251" s="92">
        <v>14092.231886194</v>
      </c>
      <c r="J251" s="93">
        <v>109.79194055961339</v>
      </c>
      <c r="K251" s="92">
        <v>15399.504461490236</v>
      </c>
      <c r="L251" s="93">
        <v>109.27654743303619</v>
      </c>
    </row>
    <row r="252" spans="1:12" ht="40.5">
      <c r="A252" s="656" t="s">
        <v>1397</v>
      </c>
      <c r="B252" s="653" t="s">
        <v>1677</v>
      </c>
      <c r="C252" s="654">
        <v>949</v>
      </c>
      <c r="D252" s="654">
        <v>0</v>
      </c>
      <c r="E252" s="92">
        <v>1162.5250000000001</v>
      </c>
      <c r="F252" s="93">
        <v>122.5</v>
      </c>
      <c r="G252" s="92">
        <v>1262.50215</v>
      </c>
      <c r="H252" s="93">
        <v>108.6</v>
      </c>
      <c r="I252" s="92">
        <v>1395.0648757500001</v>
      </c>
      <c r="J252" s="93">
        <v>110.5</v>
      </c>
      <c r="K252" s="92">
        <v>1515.0404550645001</v>
      </c>
      <c r="L252" s="93">
        <v>108.6</v>
      </c>
    </row>
    <row r="253" spans="1:12">
      <c r="A253" s="656" t="s">
        <v>1807</v>
      </c>
      <c r="B253" s="653" t="s">
        <v>1677</v>
      </c>
      <c r="C253" s="654">
        <v>77</v>
      </c>
      <c r="D253" s="654">
        <v>0</v>
      </c>
      <c r="E253" s="92">
        <v>96.789000000000001</v>
      </c>
      <c r="F253" s="93">
        <v>125.7</v>
      </c>
      <c r="G253" s="92">
        <v>106.177533</v>
      </c>
      <c r="H253" s="93">
        <v>109.7</v>
      </c>
      <c r="I253" s="92">
        <v>116.47675370099999</v>
      </c>
      <c r="J253" s="93">
        <v>109.7</v>
      </c>
      <c r="K253" s="92">
        <v>128.007952317399</v>
      </c>
      <c r="L253" s="93">
        <v>109.9</v>
      </c>
    </row>
    <row r="254" spans="1:12">
      <c r="A254" s="656" t="s">
        <v>1808</v>
      </c>
      <c r="B254" s="653" t="s">
        <v>1677</v>
      </c>
      <c r="C254" s="654">
        <v>4400</v>
      </c>
      <c r="D254" s="654">
        <v>756</v>
      </c>
      <c r="E254" s="92">
        <v>5530.8</v>
      </c>
      <c r="F254" s="93">
        <v>125.7</v>
      </c>
      <c r="G254" s="92">
        <v>6006.4488000000001</v>
      </c>
      <c r="H254" s="93">
        <v>108.6</v>
      </c>
      <c r="I254" s="92">
        <v>6523.0033967999998</v>
      </c>
      <c r="J254" s="93">
        <v>108.6</v>
      </c>
      <c r="K254" s="92">
        <v>7103.5506991151997</v>
      </c>
      <c r="L254" s="93">
        <v>108.9</v>
      </c>
    </row>
    <row r="255" spans="1:12">
      <c r="A255" s="656" t="s">
        <v>1809</v>
      </c>
      <c r="B255" s="652" t="s">
        <v>1810</v>
      </c>
      <c r="C255" s="654">
        <v>681.64</v>
      </c>
      <c r="D255" s="654">
        <v>47.6</v>
      </c>
      <c r="E255" s="92">
        <v>845.12064999999996</v>
      </c>
      <c r="F255" s="93">
        <v>123.98342966962032</v>
      </c>
      <c r="G255" s="92">
        <v>919.73207287999992</v>
      </c>
      <c r="H255" s="93">
        <v>108.82849364525644</v>
      </c>
      <c r="I255" s="92">
        <v>1003.2889078720798</v>
      </c>
      <c r="J255" s="93">
        <v>109.08491042727633</v>
      </c>
      <c r="K255" s="92">
        <v>1096.777364015933</v>
      </c>
      <c r="L255" s="93">
        <v>109.31819891661488</v>
      </c>
    </row>
    <row r="256" spans="1:12">
      <c r="A256" s="656" t="s">
        <v>1811</v>
      </c>
      <c r="B256" s="653" t="s">
        <v>1812</v>
      </c>
      <c r="C256" s="654">
        <v>2617</v>
      </c>
      <c r="D256" s="654">
        <v>118.8</v>
      </c>
      <c r="E256" s="92">
        <v>3294.453</v>
      </c>
      <c r="F256" s="93">
        <v>125.8866259075277</v>
      </c>
      <c r="G256" s="92">
        <v>3606.7386120000001</v>
      </c>
      <c r="H256" s="93">
        <v>109.47913392602658</v>
      </c>
      <c r="I256" s="92">
        <v>3958.0261238640005</v>
      </c>
      <c r="J256" s="93">
        <v>109.73975520974074</v>
      </c>
      <c r="K256" s="92">
        <v>4324.8230690072169</v>
      </c>
      <c r="L256" s="93">
        <v>109.26716837293466</v>
      </c>
    </row>
    <row r="257" spans="1:12" ht="40.5">
      <c r="A257" s="656" t="s">
        <v>1813</v>
      </c>
      <c r="B257" s="653" t="s">
        <v>1532</v>
      </c>
      <c r="C257" s="654">
        <v>5943.08</v>
      </c>
      <c r="D257" s="654">
        <v>343.1</v>
      </c>
      <c r="E257" s="92">
        <v>7470.4515599999995</v>
      </c>
      <c r="F257" s="93">
        <v>125.7</v>
      </c>
      <c r="G257" s="92">
        <v>8195.0853613199997</v>
      </c>
      <c r="H257" s="93">
        <v>109.7</v>
      </c>
      <c r="I257" s="92">
        <v>8990.0086413680401</v>
      </c>
      <c r="J257" s="93">
        <v>109.7</v>
      </c>
      <c r="K257" s="92">
        <v>9880.0194968634769</v>
      </c>
      <c r="L257" s="93">
        <v>109.9</v>
      </c>
    </row>
    <row r="258" spans="1:12">
      <c r="A258" s="656" t="s">
        <v>1814</v>
      </c>
      <c r="B258" s="653" t="s">
        <v>1532</v>
      </c>
      <c r="C258" s="654">
        <v>63.34</v>
      </c>
      <c r="D258" s="654">
        <v>93.8</v>
      </c>
      <c r="E258" s="92">
        <v>79.198180000000008</v>
      </c>
      <c r="F258" s="93">
        <v>125.03659614777392</v>
      </c>
      <c r="G258" s="92">
        <v>87.059783480000007</v>
      </c>
      <c r="H258" s="93">
        <v>109.92649512905473</v>
      </c>
      <c r="I258" s="92">
        <v>95.70239049928</v>
      </c>
      <c r="J258" s="93">
        <v>109.92720941152515</v>
      </c>
      <c r="K258" s="92">
        <v>104.65181848740592</v>
      </c>
      <c r="L258" s="93">
        <v>109.35131080993557</v>
      </c>
    </row>
    <row r="259" spans="1:12">
      <c r="A259" s="656" t="s">
        <v>1815</v>
      </c>
      <c r="B259" s="653" t="s">
        <v>1532</v>
      </c>
      <c r="C259" s="654">
        <v>1567.27</v>
      </c>
      <c r="D259" s="654">
        <v>88.2</v>
      </c>
      <c r="E259" s="92">
        <v>1935.57845</v>
      </c>
      <c r="F259" s="93">
        <v>123.5</v>
      </c>
      <c r="G259" s="92">
        <v>2117.5228243000001</v>
      </c>
      <c r="H259" s="93">
        <v>109.4</v>
      </c>
      <c r="I259" s="92">
        <v>2329.2751067300001</v>
      </c>
      <c r="J259" s="93">
        <v>110</v>
      </c>
      <c r="K259" s="92">
        <v>2529.5927659087802</v>
      </c>
      <c r="L259" s="93">
        <v>108.6</v>
      </c>
    </row>
    <row r="260" spans="1:12" ht="60.75">
      <c r="A260" s="656" t="s">
        <v>1816</v>
      </c>
      <c r="B260" s="653" t="s">
        <v>1666</v>
      </c>
      <c r="C260" s="654">
        <v>63316.05</v>
      </c>
      <c r="D260" s="654">
        <v>128.69999999999999</v>
      </c>
      <c r="E260" s="92">
        <v>79717.856520000001</v>
      </c>
      <c r="F260" s="93">
        <v>125.90465848706607</v>
      </c>
      <c r="G260" s="92">
        <v>87972.271203780008</v>
      </c>
      <c r="H260" s="93">
        <v>110.35453666733889</v>
      </c>
      <c r="I260" s="92">
        <v>96403.076888100099</v>
      </c>
      <c r="J260" s="93">
        <v>109.5834807592848</v>
      </c>
      <c r="K260" s="92">
        <v>106086.68037346801</v>
      </c>
      <c r="L260" s="93">
        <v>110.04491121855806</v>
      </c>
    </row>
    <row r="261" spans="1:12">
      <c r="A261" s="656" t="s">
        <v>1817</v>
      </c>
      <c r="B261" s="653" t="s">
        <v>1663</v>
      </c>
      <c r="C261" s="654">
        <v>2448.9899999999998</v>
      </c>
      <c r="D261" s="654">
        <v>86.1</v>
      </c>
      <c r="E261" s="92">
        <v>3056.7143099999998</v>
      </c>
      <c r="F261" s="93">
        <v>124.8153038599586</v>
      </c>
      <c r="G261" s="92">
        <v>3356.2752209400005</v>
      </c>
      <c r="H261" s="93">
        <v>109.80009515315157</v>
      </c>
      <c r="I261" s="92">
        <v>3687.0780144067803</v>
      </c>
      <c r="J261" s="93">
        <v>109.85624752710628</v>
      </c>
      <c r="K261" s="92">
        <v>4011.6812592719152</v>
      </c>
      <c r="L261" s="93">
        <v>108.8038073400343</v>
      </c>
    </row>
    <row r="262" spans="1:12">
      <c r="A262" s="656" t="s">
        <v>1818</v>
      </c>
      <c r="B262" s="653" t="s">
        <v>1819</v>
      </c>
      <c r="C262" s="654">
        <v>11003.399999999998</v>
      </c>
      <c r="D262" s="654">
        <v>115.4</v>
      </c>
      <c r="E262" s="92">
        <v>13696.741249999999</v>
      </c>
      <c r="F262" s="93">
        <v>124.47735472672086</v>
      </c>
      <c r="G262" s="92">
        <v>14937.931625759998</v>
      </c>
      <c r="H262" s="93">
        <v>109.06193928252823</v>
      </c>
      <c r="I262" s="92">
        <v>16391.606621238199</v>
      </c>
      <c r="J262" s="93">
        <v>109.73143425674397</v>
      </c>
      <c r="K262" s="92">
        <v>17871.121831641067</v>
      </c>
      <c r="L262" s="93">
        <v>109.02605366630684</v>
      </c>
    </row>
    <row r="263" spans="1:12" ht="40.5">
      <c r="A263" s="656" t="s">
        <v>1820</v>
      </c>
      <c r="B263" s="653" t="s">
        <v>1722</v>
      </c>
      <c r="C263" s="654">
        <v>1371.01</v>
      </c>
      <c r="D263" s="654">
        <v>68.7</v>
      </c>
      <c r="E263" s="92">
        <v>1693.89733</v>
      </c>
      <c r="F263" s="93">
        <v>123.55105579098623</v>
      </c>
      <c r="G263" s="92">
        <v>1852.9468935300001</v>
      </c>
      <c r="H263" s="93">
        <v>109.38956338811869</v>
      </c>
      <c r="I263" s="92">
        <v>2038.81867865715</v>
      </c>
      <c r="J263" s="93">
        <v>110.03114475520938</v>
      </c>
      <c r="K263" s="92">
        <v>2215.1401833164523</v>
      </c>
      <c r="L263" s="93">
        <v>108.64821901550535</v>
      </c>
    </row>
    <row r="264" spans="1:12" ht="40.5">
      <c r="A264" s="656" t="s">
        <v>1821</v>
      </c>
      <c r="B264" s="653" t="s">
        <v>1730</v>
      </c>
      <c r="C264" s="654">
        <v>177294.8</v>
      </c>
      <c r="D264" s="654">
        <v>153.69999999999999</v>
      </c>
      <c r="E264" s="92">
        <v>220732.02599999998</v>
      </c>
      <c r="F264" s="93">
        <v>124.5</v>
      </c>
      <c r="G264" s="92">
        <v>242805.2286</v>
      </c>
      <c r="H264" s="93">
        <v>110</v>
      </c>
      <c r="I264" s="92">
        <v>267085.75146</v>
      </c>
      <c r="J264" s="93">
        <v>110</v>
      </c>
      <c r="K264" s="92">
        <v>289520.95458264003</v>
      </c>
      <c r="L264" s="93">
        <v>108.4</v>
      </c>
    </row>
    <row r="265" spans="1:12">
      <c r="A265" s="656" t="s">
        <v>1822</v>
      </c>
      <c r="B265" s="653" t="s">
        <v>1730</v>
      </c>
      <c r="C265" s="654">
        <v>125945.46</v>
      </c>
      <c r="D265" s="654">
        <v>181.1</v>
      </c>
      <c r="E265" s="92">
        <v>158311.97322000001</v>
      </c>
      <c r="F265" s="93">
        <v>125.69883282811465</v>
      </c>
      <c r="G265" s="92">
        <v>173664.55080234003</v>
      </c>
      <c r="H265" s="93">
        <v>109.69767306292439</v>
      </c>
      <c r="I265" s="92">
        <v>190506.00055018702</v>
      </c>
      <c r="J265" s="93">
        <v>109.69768998338378</v>
      </c>
      <c r="K265" s="92">
        <v>209365.00242478101</v>
      </c>
      <c r="L265" s="93">
        <v>109.89942669528972</v>
      </c>
    </row>
    <row r="266" spans="1:12" ht="40.5">
      <c r="A266" s="656" t="s">
        <v>1823</v>
      </c>
      <c r="B266" s="653" t="s">
        <v>1695</v>
      </c>
      <c r="C266" s="654">
        <v>17744.37</v>
      </c>
      <c r="D266" s="654">
        <v>102.1</v>
      </c>
      <c r="E266" s="92">
        <v>22233.695609999999</v>
      </c>
      <c r="F266" s="93">
        <v>125.3</v>
      </c>
      <c r="G266" s="92">
        <v>24323.662997340001</v>
      </c>
      <c r="H266" s="93">
        <v>109.4</v>
      </c>
      <c r="I266" s="92">
        <v>26610.087319089962</v>
      </c>
      <c r="J266" s="93">
        <v>109.4</v>
      </c>
      <c r="K266" s="92">
        <v>28898.554828531695</v>
      </c>
      <c r="L266" s="93">
        <v>108.6</v>
      </c>
    </row>
    <row r="267" spans="1:12" ht="40.5">
      <c r="A267" s="656" t="s">
        <v>1824</v>
      </c>
      <c r="B267" s="653" t="s">
        <v>1666</v>
      </c>
      <c r="C267" s="654">
        <v>6917.81</v>
      </c>
      <c r="D267" s="654">
        <v>61</v>
      </c>
      <c r="E267" s="92">
        <v>8619.5912600000011</v>
      </c>
      <c r="F267" s="93">
        <v>124.6</v>
      </c>
      <c r="G267" s="92">
        <v>9360.8761083600002</v>
      </c>
      <c r="H267" s="93">
        <v>108.6</v>
      </c>
      <c r="I267" s="92">
        <v>10343.768099737801</v>
      </c>
      <c r="J267" s="93">
        <v>110.5</v>
      </c>
      <c r="K267" s="92">
        <v>11264.363460614468</v>
      </c>
      <c r="L267" s="93">
        <v>108.9</v>
      </c>
    </row>
    <row r="268" spans="1:12">
      <c r="A268" s="656" t="s">
        <v>1825</v>
      </c>
      <c r="B268" s="653" t="s">
        <v>1532</v>
      </c>
      <c r="C268" s="654">
        <v>797</v>
      </c>
      <c r="D268" s="654">
        <v>184.9</v>
      </c>
      <c r="E268" s="92">
        <v>976.32500000000005</v>
      </c>
      <c r="F268" s="93">
        <v>122.5</v>
      </c>
      <c r="G268" s="92">
        <v>1073.9575</v>
      </c>
      <c r="H268" s="93">
        <v>110</v>
      </c>
      <c r="I268" s="92">
        <v>1186.7230374999999</v>
      </c>
      <c r="J268" s="93">
        <v>110.5</v>
      </c>
      <c r="K268" s="92">
        <v>1298.2750030249999</v>
      </c>
      <c r="L268" s="93">
        <v>109.4</v>
      </c>
    </row>
    <row r="269" spans="1:12">
      <c r="A269" s="656" t="s">
        <v>1826</v>
      </c>
      <c r="B269" s="653" t="s">
        <v>1790</v>
      </c>
      <c r="C269" s="654">
        <v>54440.009999999995</v>
      </c>
      <c r="D269" s="654">
        <v>89.3</v>
      </c>
      <c r="E269" s="92">
        <v>67364.842960000009</v>
      </c>
      <c r="F269" s="93">
        <v>123.74142282486727</v>
      </c>
      <c r="G269" s="92">
        <v>73461.170990939994</v>
      </c>
      <c r="H269" s="93">
        <v>109.04971757235428</v>
      </c>
      <c r="I269" s="92">
        <v>80506.917007440847</v>
      </c>
      <c r="J269" s="93">
        <v>109.59111585271329</v>
      </c>
      <c r="K269" s="92">
        <v>88110.970851532285</v>
      </c>
      <c r="L269" s="93">
        <v>109.44521803435676</v>
      </c>
    </row>
    <row r="270" spans="1:12">
      <c r="A270" s="656" t="s">
        <v>1827</v>
      </c>
      <c r="B270" s="653" t="s">
        <v>1532</v>
      </c>
      <c r="C270" s="654">
        <v>2257.09</v>
      </c>
      <c r="D270" s="654">
        <v>110.2</v>
      </c>
      <c r="E270" s="92">
        <v>2810.0770500000003</v>
      </c>
      <c r="F270" s="93">
        <v>124.5</v>
      </c>
      <c r="G270" s="92">
        <v>3091.0847550000008</v>
      </c>
      <c r="H270" s="93">
        <v>110</v>
      </c>
      <c r="I270" s="92">
        <v>3400.1932305000005</v>
      </c>
      <c r="J270" s="93">
        <v>110</v>
      </c>
      <c r="K270" s="92">
        <v>3685.8094618620007</v>
      </c>
      <c r="L270" s="93">
        <v>108.4</v>
      </c>
    </row>
    <row r="271" spans="1:12">
      <c r="A271" s="656" t="s">
        <v>1828</v>
      </c>
      <c r="B271" s="653" t="s">
        <v>1532</v>
      </c>
      <c r="C271" s="654">
        <v>5.3</v>
      </c>
      <c r="D271" s="654">
        <v>8.5</v>
      </c>
      <c r="E271" s="92">
        <v>6.6621000000000006</v>
      </c>
      <c r="F271" s="93">
        <v>125.7</v>
      </c>
      <c r="G271" s="92">
        <v>7.3083237000000008</v>
      </c>
      <c r="H271" s="93">
        <v>109.7</v>
      </c>
      <c r="I271" s="92">
        <v>8.0172310989000017</v>
      </c>
      <c r="J271" s="93">
        <v>109.7</v>
      </c>
      <c r="K271" s="92">
        <v>8.8109369776911031</v>
      </c>
      <c r="L271" s="93">
        <v>109.9</v>
      </c>
    </row>
    <row r="272" spans="1:12">
      <c r="A272" s="656" t="s">
        <v>1829</v>
      </c>
      <c r="B272" s="653" t="s">
        <v>1532</v>
      </c>
      <c r="C272" s="654">
        <v>471.95</v>
      </c>
      <c r="D272" s="654">
        <v>264.8</v>
      </c>
      <c r="E272" s="92">
        <v>593.24114999999995</v>
      </c>
      <c r="F272" s="93">
        <v>125.7</v>
      </c>
      <c r="G272" s="92">
        <v>644.25988889999996</v>
      </c>
      <c r="H272" s="93">
        <v>108.6</v>
      </c>
      <c r="I272" s="92">
        <v>699.66623934539996</v>
      </c>
      <c r="J272" s="93">
        <v>108.6</v>
      </c>
      <c r="K272" s="92">
        <v>761.93653464714066</v>
      </c>
      <c r="L272" s="93">
        <v>108.9</v>
      </c>
    </row>
    <row r="273" spans="1:12">
      <c r="A273" s="656" t="s">
        <v>1830</v>
      </c>
      <c r="B273" s="653" t="s">
        <v>1532</v>
      </c>
      <c r="C273" s="654">
        <v>1900</v>
      </c>
      <c r="D273" s="654">
        <v>100</v>
      </c>
      <c r="E273" s="92">
        <v>2375</v>
      </c>
      <c r="F273" s="93">
        <v>125</v>
      </c>
      <c r="G273" s="92">
        <v>2612.5</v>
      </c>
      <c r="H273" s="93">
        <v>110</v>
      </c>
      <c r="I273" s="92">
        <v>2873.75</v>
      </c>
      <c r="J273" s="93">
        <v>110</v>
      </c>
      <c r="K273" s="92">
        <v>3143.8825000000002</v>
      </c>
      <c r="L273" s="93">
        <v>109.4</v>
      </c>
    </row>
    <row r="274" spans="1:12" ht="40.5">
      <c r="A274" s="656" t="s">
        <v>1831</v>
      </c>
      <c r="B274" s="653" t="s">
        <v>1832</v>
      </c>
      <c r="C274" s="654">
        <v>264.3</v>
      </c>
      <c r="D274" s="654">
        <v>208.1</v>
      </c>
      <c r="E274" s="92">
        <v>325.5265</v>
      </c>
      <c r="F274" s="93">
        <v>123.16553159288685</v>
      </c>
      <c r="G274" s="92">
        <v>356.77573100000006</v>
      </c>
      <c r="H274" s="93">
        <v>109.59959665342147</v>
      </c>
      <c r="I274" s="92">
        <v>393.04889910000009</v>
      </c>
      <c r="J274" s="93">
        <v>110.16693820466168</v>
      </c>
      <c r="K274" s="92">
        <v>427.90411638260002</v>
      </c>
      <c r="L274" s="93">
        <v>108.86790863997102</v>
      </c>
    </row>
    <row r="275" spans="1:12">
      <c r="A275" s="656" t="s">
        <v>1833</v>
      </c>
      <c r="B275" s="653" t="s">
        <v>1716</v>
      </c>
      <c r="C275" s="654">
        <v>5175.8999999999996</v>
      </c>
      <c r="D275" s="654">
        <v>0</v>
      </c>
      <c r="E275" s="92">
        <v>6469.875</v>
      </c>
      <c r="F275" s="93">
        <v>125</v>
      </c>
      <c r="G275" s="92">
        <v>7097.4528749999999</v>
      </c>
      <c r="H275" s="93">
        <v>109.7</v>
      </c>
      <c r="I275" s="92">
        <v>7729.1261808749996</v>
      </c>
      <c r="J275" s="93">
        <v>108.9</v>
      </c>
      <c r="K275" s="92">
        <v>8540.6844298668748</v>
      </c>
      <c r="L275" s="93">
        <v>110.5</v>
      </c>
    </row>
    <row r="276" spans="1:12">
      <c r="A276" s="656" t="s">
        <v>1834</v>
      </c>
      <c r="B276" s="653" t="s">
        <v>1542</v>
      </c>
      <c r="C276" s="654">
        <v>390</v>
      </c>
      <c r="D276" s="654">
        <v>764.7</v>
      </c>
      <c r="E276" s="92">
        <v>481.65</v>
      </c>
      <c r="F276" s="93">
        <v>123.5</v>
      </c>
      <c r="G276" s="92">
        <v>523.07189999999991</v>
      </c>
      <c r="H276" s="93">
        <v>108.6</v>
      </c>
      <c r="I276" s="92">
        <v>572.24065859999996</v>
      </c>
      <c r="J276" s="93">
        <v>109.4</v>
      </c>
      <c r="K276" s="92">
        <v>623.17007721540006</v>
      </c>
      <c r="L276" s="93">
        <v>108.9</v>
      </c>
    </row>
    <row r="277" spans="1:12" ht="40.5">
      <c r="A277" s="656" t="s">
        <v>1835</v>
      </c>
      <c r="B277" s="653" t="s">
        <v>1836</v>
      </c>
      <c r="C277" s="654">
        <v>68982.880000000005</v>
      </c>
      <c r="D277" s="654">
        <v>140.9</v>
      </c>
      <c r="E277" s="92">
        <v>86260.286280000015</v>
      </c>
      <c r="F277" s="93">
        <v>125.04593354177153</v>
      </c>
      <c r="G277" s="92">
        <v>94411.065851320003</v>
      </c>
      <c r="H277" s="93">
        <v>109.44905230764321</v>
      </c>
      <c r="I277" s="92">
        <v>103518.94417676804</v>
      </c>
      <c r="J277" s="93">
        <v>109.64704533660414</v>
      </c>
      <c r="K277" s="92">
        <v>112882.64978901132</v>
      </c>
      <c r="L277" s="93">
        <v>109.04540293248539</v>
      </c>
    </row>
    <row r="278" spans="1:12">
      <c r="A278" s="656" t="s">
        <v>1837</v>
      </c>
      <c r="B278" s="653" t="s">
        <v>1788</v>
      </c>
      <c r="C278" s="654">
        <v>22670</v>
      </c>
      <c r="D278" s="654">
        <v>204.4</v>
      </c>
      <c r="E278" s="92">
        <v>28251.07</v>
      </c>
      <c r="F278" s="93">
        <v>124.61874724305248</v>
      </c>
      <c r="G278" s="92">
        <v>30772.055710000001</v>
      </c>
      <c r="H278" s="93">
        <v>108.92350523360707</v>
      </c>
      <c r="I278" s="92">
        <v>33422.80056571</v>
      </c>
      <c r="J278" s="93">
        <v>108.61412991283707</v>
      </c>
      <c r="K278" s="92">
        <v>36668.256196630522</v>
      </c>
      <c r="L278" s="93">
        <v>109.71030427130091</v>
      </c>
    </row>
    <row r="279" spans="1:12">
      <c r="A279" s="656" t="s">
        <v>1838</v>
      </c>
      <c r="B279" s="653" t="s">
        <v>1839</v>
      </c>
      <c r="C279" s="654">
        <v>100</v>
      </c>
      <c r="D279" s="654">
        <v>182.5</v>
      </c>
      <c r="E279" s="92">
        <v>123.36</v>
      </c>
      <c r="F279" s="93">
        <v>123.36</v>
      </c>
      <c r="G279" s="92">
        <v>136.28167500000001</v>
      </c>
      <c r="H279" s="93">
        <v>110.4747689688716</v>
      </c>
      <c r="I279" s="92">
        <v>150.55701337500003</v>
      </c>
      <c r="J279" s="93">
        <v>110.47487740006132</v>
      </c>
      <c r="K279" s="92">
        <v>163.34682726187503</v>
      </c>
      <c r="L279" s="93">
        <v>108.49499707796326</v>
      </c>
    </row>
    <row r="280" spans="1:12">
      <c r="A280" s="656" t="s">
        <v>1840</v>
      </c>
      <c r="B280" s="653" t="s">
        <v>1841</v>
      </c>
      <c r="C280" s="654">
        <v>666.40000000000009</v>
      </c>
      <c r="D280" s="654">
        <v>194.2</v>
      </c>
      <c r="E280" s="92">
        <v>835.05560000000003</v>
      </c>
      <c r="F280" s="93">
        <v>125.30846338535413</v>
      </c>
      <c r="G280" s="92">
        <v>912.92287280000005</v>
      </c>
      <c r="H280" s="93">
        <v>109.32480098331176</v>
      </c>
      <c r="I280" s="92">
        <v>998.05420674160018</v>
      </c>
      <c r="J280" s="93">
        <v>109.32513977664907</v>
      </c>
      <c r="K280" s="92">
        <v>1085.21799291753</v>
      </c>
      <c r="L280" s="93">
        <v>108.73337195386389</v>
      </c>
    </row>
    <row r="281" spans="1:12" ht="40.5">
      <c r="A281" s="656" t="s">
        <v>1842</v>
      </c>
      <c r="B281" s="653" t="s">
        <v>1722</v>
      </c>
      <c r="C281" s="654">
        <v>6.64</v>
      </c>
      <c r="D281" s="654">
        <v>14.4</v>
      </c>
      <c r="E281" s="92">
        <v>8.3730399999999996</v>
      </c>
      <c r="F281" s="93">
        <v>126.1</v>
      </c>
      <c r="G281" s="92">
        <v>9.2522091999999994</v>
      </c>
      <c r="H281" s="93">
        <v>110.5</v>
      </c>
      <c r="I281" s="92">
        <v>10.1496734924</v>
      </c>
      <c r="J281" s="93">
        <v>109.7</v>
      </c>
      <c r="K281" s="92">
        <v>11.164640841640001</v>
      </c>
      <c r="L281" s="93">
        <v>110</v>
      </c>
    </row>
    <row r="282" spans="1:12">
      <c r="A282" s="656" t="s">
        <v>1843</v>
      </c>
      <c r="B282" s="653" t="s">
        <v>1722</v>
      </c>
      <c r="C282" s="654">
        <v>61.8</v>
      </c>
      <c r="D282" s="654">
        <v>113.8</v>
      </c>
      <c r="E282" s="92">
        <v>76.999939999999995</v>
      </c>
      <c r="F282" s="93">
        <v>124.59537216828478</v>
      </c>
      <c r="G282" s="92">
        <v>83.851971359999993</v>
      </c>
      <c r="H282" s="93">
        <v>108.89874896006413</v>
      </c>
      <c r="I282" s="92">
        <v>91.066030613759992</v>
      </c>
      <c r="J282" s="93">
        <v>108.60332695433961</v>
      </c>
      <c r="K282" s="92">
        <v>99.896383633115491</v>
      </c>
      <c r="L282" s="93">
        <v>109.69664864037813</v>
      </c>
    </row>
    <row r="283" spans="1:12">
      <c r="A283" s="656" t="s">
        <v>1844</v>
      </c>
      <c r="B283" s="653" t="s">
        <v>1788</v>
      </c>
      <c r="C283" s="654">
        <v>1529.4</v>
      </c>
      <c r="D283" s="654">
        <v>1285.2</v>
      </c>
      <c r="E283" s="92">
        <v>1928.5734</v>
      </c>
      <c r="F283" s="93">
        <v>126.1</v>
      </c>
      <c r="G283" s="92">
        <v>2109.8592996000002</v>
      </c>
      <c r="H283" s="93">
        <v>109.4</v>
      </c>
      <c r="I283" s="92">
        <v>2314.5156516612005</v>
      </c>
      <c r="J283" s="93">
        <v>109.7</v>
      </c>
      <c r="K283" s="92">
        <v>2532.0801229173535</v>
      </c>
      <c r="L283" s="93">
        <v>109.4</v>
      </c>
    </row>
    <row r="284" spans="1:12" ht="40.5">
      <c r="A284" s="656" t="s">
        <v>1845</v>
      </c>
      <c r="B284" s="653" t="s">
        <v>1532</v>
      </c>
      <c r="C284" s="654">
        <v>1153.7</v>
      </c>
      <c r="D284" s="654">
        <v>421.2</v>
      </c>
      <c r="E284" s="92">
        <v>1422.5120999999999</v>
      </c>
      <c r="F284" s="93">
        <v>123.3</v>
      </c>
      <c r="G284" s="92">
        <v>1571.8758705</v>
      </c>
      <c r="H284" s="93">
        <v>110.5</v>
      </c>
      <c r="I284" s="92">
        <v>1736.9228369025002</v>
      </c>
      <c r="J284" s="93">
        <v>110.5</v>
      </c>
      <c r="K284" s="92">
        <v>1884.5612780392125</v>
      </c>
      <c r="L284" s="93">
        <v>108.5</v>
      </c>
    </row>
    <row r="285" spans="1:12">
      <c r="A285" s="656" t="s">
        <v>1846</v>
      </c>
      <c r="B285" s="652" t="s">
        <v>1663</v>
      </c>
      <c r="C285" s="654">
        <v>2252.25</v>
      </c>
      <c r="D285" s="654">
        <v>232</v>
      </c>
      <c r="E285" s="92">
        <v>2805.2953000000002</v>
      </c>
      <c r="F285" s="93">
        <v>124.55523587523589</v>
      </c>
      <c r="G285" s="92">
        <v>3053.4493168000004</v>
      </c>
      <c r="H285" s="93">
        <v>108.84591425366163</v>
      </c>
      <c r="I285" s="92">
        <v>3366.7581770330003</v>
      </c>
      <c r="J285" s="93">
        <v>110.26081744698308</v>
      </c>
      <c r="K285" s="92">
        <v>3663.7404718467856</v>
      </c>
      <c r="L285" s="93">
        <v>108.82101651492846</v>
      </c>
    </row>
    <row r="286" spans="1:12">
      <c r="A286" s="656" t="s">
        <v>1847</v>
      </c>
      <c r="B286" s="653" t="s">
        <v>1538</v>
      </c>
      <c r="C286" s="654">
        <v>21755.3</v>
      </c>
      <c r="D286" s="654">
        <v>161.80000000000001</v>
      </c>
      <c r="E286" s="92">
        <v>27021.340499999998</v>
      </c>
      <c r="F286" s="93">
        <v>124.20578203931916</v>
      </c>
      <c r="G286" s="92">
        <v>29430.631946999998</v>
      </c>
      <c r="H286" s="93">
        <v>108.91625434718904</v>
      </c>
      <c r="I286" s="92">
        <v>32113.544719510999</v>
      </c>
      <c r="J286" s="93">
        <v>109.11605560268809</v>
      </c>
      <c r="K286" s="92">
        <v>35139.806560118064</v>
      </c>
      <c r="L286" s="93">
        <v>109.42363064258186</v>
      </c>
    </row>
    <row r="287" spans="1:12">
      <c r="A287" s="656" t="s">
        <v>1848</v>
      </c>
      <c r="B287" s="653" t="s">
        <v>1677</v>
      </c>
      <c r="C287" s="654">
        <v>3</v>
      </c>
      <c r="D287" s="654">
        <v>0</v>
      </c>
      <c r="E287" s="92">
        <v>3.6989999999999998</v>
      </c>
      <c r="F287" s="93">
        <v>123.3</v>
      </c>
      <c r="G287" s="92">
        <v>4.0873949999999999</v>
      </c>
      <c r="H287" s="93">
        <v>110.5</v>
      </c>
      <c r="I287" s="92">
        <v>4.5165714750000001</v>
      </c>
      <c r="J287" s="93">
        <v>110.5</v>
      </c>
      <c r="K287" s="92">
        <v>4.9004800503750001</v>
      </c>
      <c r="L287" s="93">
        <v>108.5</v>
      </c>
    </row>
    <row r="288" spans="1:12" ht="40.5">
      <c r="A288" s="656" t="s">
        <v>1849</v>
      </c>
      <c r="B288" s="653" t="s">
        <v>1850</v>
      </c>
      <c r="C288" s="654">
        <v>626.25</v>
      </c>
      <c r="D288" s="654">
        <v>111.4</v>
      </c>
      <c r="E288" s="92">
        <v>856</v>
      </c>
      <c r="F288" s="93">
        <v>136.6</v>
      </c>
      <c r="G288" s="92">
        <v>856</v>
      </c>
      <c r="H288" s="93">
        <v>100</v>
      </c>
      <c r="I288" s="92">
        <v>856</v>
      </c>
      <c r="J288" s="93">
        <v>100</v>
      </c>
      <c r="K288" s="92">
        <v>856</v>
      </c>
      <c r="L288" s="93">
        <v>100</v>
      </c>
    </row>
    <row r="289" spans="1:12" ht="60.75">
      <c r="A289" s="656" t="s">
        <v>1851</v>
      </c>
      <c r="B289" s="653" t="s">
        <v>1850</v>
      </c>
      <c r="C289" s="654">
        <v>626.25</v>
      </c>
      <c r="D289" s="654">
        <v>111.4</v>
      </c>
      <c r="E289" s="92">
        <v>856</v>
      </c>
      <c r="F289" s="93">
        <v>136.6</v>
      </c>
      <c r="G289" s="92">
        <v>856</v>
      </c>
      <c r="H289" s="93">
        <v>100</v>
      </c>
      <c r="I289" s="92">
        <v>856</v>
      </c>
      <c r="J289" s="93">
        <v>100</v>
      </c>
      <c r="K289" s="92">
        <v>856</v>
      </c>
      <c r="L289" s="93">
        <v>100</v>
      </c>
    </row>
    <row r="290" spans="1:12">
      <c r="B290" s="95"/>
    </row>
  </sheetData>
  <mergeCells count="10">
    <mergeCell ref="A1:L2"/>
    <mergeCell ref="A3:D3"/>
    <mergeCell ref="A4:A6"/>
    <mergeCell ref="B4:B6"/>
    <mergeCell ref="C4:D5"/>
    <mergeCell ref="E4:F5"/>
    <mergeCell ref="G4:H5"/>
    <mergeCell ref="I4:L4"/>
    <mergeCell ref="I5:J5"/>
    <mergeCell ref="K5:L5"/>
  </mergeCells>
  <pageMargins left="0.35" right="0.27559055118110237" top="0.23622047244094491" bottom="0.27559055118110237" header="0.23622047244094491" footer="0.31496062992125984"/>
  <pageSetup paperSize="9" scale="69" orientation="landscape" errors="blank"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view="pageBreakPreview" zoomScale="115" zoomScaleNormal="70" zoomScaleSheetLayoutView="115" workbookViewId="0">
      <selection activeCell="E5" sqref="E5"/>
    </sheetView>
  </sheetViews>
  <sheetFormatPr defaultRowHeight="15"/>
  <cols>
    <col min="1" max="1" width="29.140625" customWidth="1"/>
    <col min="2" max="2" width="12.5703125" customWidth="1"/>
    <col min="3" max="3" width="9.140625" customWidth="1"/>
    <col min="4" max="4" width="12.5703125" customWidth="1"/>
    <col min="5" max="5" width="9.140625" customWidth="1"/>
    <col min="6" max="6" width="12.5703125" customWidth="1"/>
    <col min="7" max="7" width="9.140625" customWidth="1"/>
    <col min="8" max="8" width="12.5703125" customWidth="1"/>
    <col min="9" max="9" width="9.140625" customWidth="1"/>
    <col min="10" max="10" width="12.5703125" customWidth="1"/>
    <col min="11" max="11" width="9.140625" customWidth="1"/>
  </cols>
  <sheetData>
    <row r="1" spans="1:11" s="465" customFormat="1" ht="57.75" customHeight="1">
      <c r="A1" s="724" t="s">
        <v>2498</v>
      </c>
      <c r="B1" s="724"/>
      <c r="C1" s="724"/>
      <c r="D1" s="724"/>
      <c r="E1" s="724"/>
      <c r="F1" s="724"/>
      <c r="G1" s="724"/>
      <c r="H1" s="724"/>
      <c r="I1" s="724"/>
      <c r="J1" s="724"/>
      <c r="K1" s="724"/>
    </row>
    <row r="2" spans="1:11" ht="15" customHeight="1">
      <c r="A2" s="725" t="s">
        <v>2499</v>
      </c>
      <c r="B2" s="725"/>
      <c r="C2" s="725"/>
      <c r="D2" s="725"/>
      <c r="E2" s="725"/>
      <c r="F2" s="725"/>
      <c r="G2" s="725"/>
      <c r="H2" s="725"/>
      <c r="I2" s="725"/>
      <c r="J2" s="725"/>
      <c r="K2" s="725"/>
    </row>
    <row r="3" spans="1:11" ht="26.25" customHeight="1">
      <c r="A3" s="710" t="s">
        <v>2500</v>
      </c>
      <c r="B3" s="726" t="s">
        <v>2501</v>
      </c>
      <c r="C3" s="726"/>
      <c r="D3" s="710" t="s">
        <v>1897</v>
      </c>
      <c r="E3" s="710"/>
      <c r="F3" s="710" t="s">
        <v>1898</v>
      </c>
      <c r="G3" s="710"/>
      <c r="H3" s="727" t="s">
        <v>53</v>
      </c>
      <c r="I3" s="727"/>
      <c r="J3" s="727"/>
      <c r="K3" s="727"/>
    </row>
    <row r="4" spans="1:11" ht="35.25" customHeight="1">
      <c r="A4" s="710"/>
      <c r="B4" s="726"/>
      <c r="C4" s="726"/>
      <c r="D4" s="710"/>
      <c r="E4" s="710"/>
      <c r="F4" s="710"/>
      <c r="G4" s="710"/>
      <c r="H4" s="710" t="s">
        <v>11</v>
      </c>
      <c r="I4" s="710"/>
      <c r="J4" s="710" t="s">
        <v>12</v>
      </c>
      <c r="K4" s="710"/>
    </row>
    <row r="5" spans="1:11" ht="25.5" customHeight="1">
      <c r="A5" s="710"/>
      <c r="B5" s="471" t="s">
        <v>2418</v>
      </c>
      <c r="C5" s="471" t="s">
        <v>1530</v>
      </c>
      <c r="D5" s="471" t="s">
        <v>2418</v>
      </c>
      <c r="E5" s="471" t="s">
        <v>1530</v>
      </c>
      <c r="F5" s="471" t="s">
        <v>2418</v>
      </c>
      <c r="G5" s="471" t="s">
        <v>1530</v>
      </c>
      <c r="H5" s="471" t="s">
        <v>2418</v>
      </c>
      <c r="I5" s="471" t="s">
        <v>1530</v>
      </c>
      <c r="J5" s="471" t="s">
        <v>2418</v>
      </c>
      <c r="K5" s="471" t="s">
        <v>1530</v>
      </c>
    </row>
    <row r="6" spans="1:11" ht="18.75">
      <c r="A6" s="111" t="s">
        <v>2502</v>
      </c>
      <c r="B6" s="111">
        <v>1271</v>
      </c>
      <c r="C6" s="111">
        <v>106.4</v>
      </c>
      <c r="D6" s="111">
        <v>1411</v>
      </c>
      <c r="E6" s="466">
        <v>111</v>
      </c>
      <c r="F6" s="111">
        <v>1551</v>
      </c>
      <c r="G6" s="111">
        <v>109.9</v>
      </c>
      <c r="H6" s="111">
        <v>1691</v>
      </c>
      <c r="I6" s="466">
        <v>109</v>
      </c>
      <c r="J6" s="111">
        <v>1831</v>
      </c>
      <c r="K6" s="111">
        <v>108.4</v>
      </c>
    </row>
    <row r="7" spans="1:11" ht="18.75">
      <c r="A7" s="467" t="s">
        <v>2503</v>
      </c>
      <c r="B7" s="468"/>
      <c r="C7" s="111"/>
      <c r="D7" s="71"/>
      <c r="E7" s="71"/>
      <c r="F7" s="71"/>
      <c r="G7" s="71"/>
      <c r="H7" s="71"/>
      <c r="I7" s="71"/>
      <c r="J7" s="71"/>
      <c r="K7" s="71"/>
    </row>
    <row r="8" spans="1:11" ht="37.5">
      <c r="A8" s="467" t="s">
        <v>2504</v>
      </c>
      <c r="B8" s="71">
        <v>72</v>
      </c>
      <c r="C8" s="469">
        <v>105</v>
      </c>
      <c r="D8" s="71">
        <v>97</v>
      </c>
      <c r="E8" s="71">
        <v>134.69999999999999</v>
      </c>
      <c r="F8" s="71">
        <v>122</v>
      </c>
      <c r="G8" s="469">
        <f>F8/D8*100</f>
        <v>125.77319587628865</v>
      </c>
      <c r="H8" s="71">
        <v>147</v>
      </c>
      <c r="I8" s="469">
        <f>H8/F8*100</f>
        <v>120.49180327868851</v>
      </c>
      <c r="J8" s="71">
        <v>172</v>
      </c>
      <c r="K8" s="469">
        <f>J8/H8*100</f>
        <v>117.00680272108843</v>
      </c>
    </row>
    <row r="9" spans="1:11" ht="18.75">
      <c r="A9" s="467" t="s">
        <v>2505</v>
      </c>
      <c r="B9" s="71">
        <v>1175</v>
      </c>
      <c r="C9" s="466">
        <v>102</v>
      </c>
      <c r="D9" s="71">
        <v>1290</v>
      </c>
      <c r="E9" s="71">
        <v>109.8</v>
      </c>
      <c r="F9" s="71">
        <v>1405</v>
      </c>
      <c r="G9" s="469">
        <f t="shared" ref="G9:K13" si="0">F9/D9*100</f>
        <v>108.91472868217053</v>
      </c>
      <c r="H9" s="71">
        <v>1520</v>
      </c>
      <c r="I9" s="469">
        <f t="shared" si="0"/>
        <v>108.18505338078293</v>
      </c>
      <c r="J9" s="71">
        <v>1635</v>
      </c>
      <c r="K9" s="469">
        <f t="shared" si="0"/>
        <v>107.56578947368421</v>
      </c>
    </row>
    <row r="10" spans="1:11" ht="18.75">
      <c r="A10" s="467" t="s">
        <v>1904</v>
      </c>
      <c r="B10" s="71"/>
      <c r="C10" s="111"/>
      <c r="D10" s="71"/>
      <c r="E10" s="71"/>
      <c r="F10" s="71"/>
      <c r="G10" s="469"/>
      <c r="H10" s="71"/>
      <c r="I10" s="469"/>
      <c r="J10" s="71"/>
      <c r="K10" s="469"/>
    </row>
    <row r="11" spans="1:11" ht="59.25" customHeight="1">
      <c r="A11" s="467" t="s">
        <v>2506</v>
      </c>
      <c r="B11" s="71">
        <v>372</v>
      </c>
      <c r="C11" s="469">
        <v>106</v>
      </c>
      <c r="D11" s="71">
        <v>402</v>
      </c>
      <c r="E11" s="469">
        <v>108</v>
      </c>
      <c r="F11" s="71">
        <v>432</v>
      </c>
      <c r="G11" s="469">
        <f t="shared" si="0"/>
        <v>107.46268656716418</v>
      </c>
      <c r="H11" s="71">
        <v>462</v>
      </c>
      <c r="I11" s="469">
        <f t="shared" si="0"/>
        <v>106.94444444444444</v>
      </c>
      <c r="J11" s="71">
        <v>492</v>
      </c>
      <c r="K11" s="469">
        <f t="shared" si="0"/>
        <v>106.49350649350649</v>
      </c>
    </row>
    <row r="12" spans="1:11" ht="39" customHeight="1">
      <c r="A12" s="467" t="s">
        <v>2507</v>
      </c>
      <c r="B12" s="71">
        <v>156</v>
      </c>
      <c r="C12" s="71">
        <v>104.6</v>
      </c>
      <c r="D12" s="71">
        <v>176</v>
      </c>
      <c r="E12" s="71">
        <v>112.8</v>
      </c>
      <c r="F12" s="71">
        <v>196</v>
      </c>
      <c r="G12" s="469">
        <f t="shared" si="0"/>
        <v>111.36363636363636</v>
      </c>
      <c r="H12" s="71">
        <v>216</v>
      </c>
      <c r="I12" s="469">
        <f t="shared" si="0"/>
        <v>110.20408163265304</v>
      </c>
      <c r="J12" s="71">
        <v>236</v>
      </c>
      <c r="K12" s="469">
        <f t="shared" si="0"/>
        <v>109.25925925925925</v>
      </c>
    </row>
    <row r="13" spans="1:11" ht="37.5">
      <c r="A13" s="467" t="s">
        <v>2508</v>
      </c>
      <c r="B13" s="71">
        <v>86</v>
      </c>
      <c r="C13" s="469">
        <v>102</v>
      </c>
      <c r="D13" s="71">
        <v>106</v>
      </c>
      <c r="E13" s="71">
        <v>123.3</v>
      </c>
      <c r="F13" s="71">
        <v>126</v>
      </c>
      <c r="G13" s="469">
        <f t="shared" si="0"/>
        <v>118.86792452830188</v>
      </c>
      <c r="H13" s="71">
        <v>146</v>
      </c>
      <c r="I13" s="469">
        <f t="shared" si="0"/>
        <v>115.87301587301589</v>
      </c>
      <c r="J13" s="71">
        <v>166</v>
      </c>
      <c r="K13" s="469">
        <f t="shared" si="0"/>
        <v>113.69863013698631</v>
      </c>
    </row>
  </sheetData>
  <mergeCells count="9">
    <mergeCell ref="A1:K1"/>
    <mergeCell ref="A2:K2"/>
    <mergeCell ref="A3:A5"/>
    <mergeCell ref="B3:C4"/>
    <mergeCell ref="D3:E4"/>
    <mergeCell ref="F3:G4"/>
    <mergeCell ref="H3:K3"/>
    <mergeCell ref="H4:I4"/>
    <mergeCell ref="J4:K4"/>
  </mergeCells>
  <pageMargins left="0.32" right="0.26" top="0.43307086614173229" bottom="0.74803149606299213" header="0.31496062992125984" footer="0.31496062992125984"/>
  <pageSetup paperSize="9" scale="10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view="pageBreakPreview" zoomScale="160" zoomScaleNormal="100" zoomScaleSheetLayoutView="160" workbookViewId="0">
      <selection activeCell="G7" sqref="G7"/>
    </sheetView>
  </sheetViews>
  <sheetFormatPr defaultRowHeight="15"/>
  <cols>
    <col min="1" max="1" width="39.28515625" customWidth="1"/>
    <col min="2" max="2" width="8.85546875" customWidth="1"/>
    <col min="3" max="3" width="9" customWidth="1"/>
    <col min="4" max="4" width="8.85546875" customWidth="1"/>
    <col min="5" max="5" width="9" customWidth="1"/>
    <col min="6" max="6" width="8.85546875" customWidth="1"/>
    <col min="7" max="7" width="9" customWidth="1"/>
    <col min="8" max="8" width="8.85546875" customWidth="1"/>
    <col min="9" max="9" width="9" customWidth="1"/>
    <col min="10" max="10" width="8.85546875" customWidth="1"/>
    <col min="11" max="11" width="9" customWidth="1"/>
    <col min="257" max="257" width="39.28515625" customWidth="1"/>
    <col min="258" max="258" width="8.85546875" customWidth="1"/>
    <col min="259" max="259" width="9" customWidth="1"/>
    <col min="260" max="260" width="8.85546875" customWidth="1"/>
    <col min="261" max="261" width="9" customWidth="1"/>
    <col min="262" max="262" width="8.85546875" customWidth="1"/>
    <col min="263" max="263" width="9" customWidth="1"/>
    <col min="264" max="264" width="8.85546875" customWidth="1"/>
    <col min="265" max="265" width="9" customWidth="1"/>
    <col min="266" max="266" width="8.85546875" customWidth="1"/>
    <col min="267" max="267" width="9" customWidth="1"/>
    <col min="513" max="513" width="39.28515625" customWidth="1"/>
    <col min="514" max="514" width="8.85546875" customWidth="1"/>
    <col min="515" max="515" width="9" customWidth="1"/>
    <col min="516" max="516" width="8.85546875" customWidth="1"/>
    <col min="517" max="517" width="9" customWidth="1"/>
    <col min="518" max="518" width="8.85546875" customWidth="1"/>
    <col min="519" max="519" width="9" customWidth="1"/>
    <col min="520" max="520" width="8.85546875" customWidth="1"/>
    <col min="521" max="521" width="9" customWidth="1"/>
    <col min="522" max="522" width="8.85546875" customWidth="1"/>
    <col min="523" max="523" width="9" customWidth="1"/>
    <col min="769" max="769" width="39.28515625" customWidth="1"/>
    <col min="770" max="770" width="8.85546875" customWidth="1"/>
    <col min="771" max="771" width="9" customWidth="1"/>
    <col min="772" max="772" width="8.85546875" customWidth="1"/>
    <col min="773" max="773" width="9" customWidth="1"/>
    <col min="774" max="774" width="8.85546875" customWidth="1"/>
    <col min="775" max="775" width="9" customWidth="1"/>
    <col min="776" max="776" width="8.85546875" customWidth="1"/>
    <col min="777" max="777" width="9" customWidth="1"/>
    <col min="778" max="778" width="8.85546875" customWidth="1"/>
    <col min="779" max="779" width="9" customWidth="1"/>
    <col min="1025" max="1025" width="39.28515625" customWidth="1"/>
    <col min="1026" max="1026" width="8.85546875" customWidth="1"/>
    <col min="1027" max="1027" width="9" customWidth="1"/>
    <col min="1028" max="1028" width="8.85546875" customWidth="1"/>
    <col min="1029" max="1029" width="9" customWidth="1"/>
    <col min="1030" max="1030" width="8.85546875" customWidth="1"/>
    <col min="1031" max="1031" width="9" customWidth="1"/>
    <col min="1032" max="1032" width="8.85546875" customWidth="1"/>
    <col min="1033" max="1033" width="9" customWidth="1"/>
    <col min="1034" max="1034" width="8.85546875" customWidth="1"/>
    <col min="1035" max="1035" width="9" customWidth="1"/>
    <col min="1281" max="1281" width="39.28515625" customWidth="1"/>
    <col min="1282" max="1282" width="8.85546875" customWidth="1"/>
    <col min="1283" max="1283" width="9" customWidth="1"/>
    <col min="1284" max="1284" width="8.85546875" customWidth="1"/>
    <col min="1285" max="1285" width="9" customWidth="1"/>
    <col min="1286" max="1286" width="8.85546875" customWidth="1"/>
    <col min="1287" max="1287" width="9" customWidth="1"/>
    <col min="1288" max="1288" width="8.85546875" customWidth="1"/>
    <col min="1289" max="1289" width="9" customWidth="1"/>
    <col min="1290" max="1290" width="8.85546875" customWidth="1"/>
    <col min="1291" max="1291" width="9" customWidth="1"/>
    <col min="1537" max="1537" width="39.28515625" customWidth="1"/>
    <col min="1538" max="1538" width="8.85546875" customWidth="1"/>
    <col min="1539" max="1539" width="9" customWidth="1"/>
    <col min="1540" max="1540" width="8.85546875" customWidth="1"/>
    <col min="1541" max="1541" width="9" customWidth="1"/>
    <col min="1542" max="1542" width="8.85546875" customWidth="1"/>
    <col min="1543" max="1543" width="9" customWidth="1"/>
    <col min="1544" max="1544" width="8.85546875" customWidth="1"/>
    <col min="1545" max="1545" width="9" customWidth="1"/>
    <col min="1546" max="1546" width="8.85546875" customWidth="1"/>
    <col min="1547" max="1547" width="9" customWidth="1"/>
    <col min="1793" max="1793" width="39.28515625" customWidth="1"/>
    <col min="1794" max="1794" width="8.85546875" customWidth="1"/>
    <col min="1795" max="1795" width="9" customWidth="1"/>
    <col min="1796" max="1796" width="8.85546875" customWidth="1"/>
    <col min="1797" max="1797" width="9" customWidth="1"/>
    <col min="1798" max="1798" width="8.85546875" customWidth="1"/>
    <col min="1799" max="1799" width="9" customWidth="1"/>
    <col min="1800" max="1800" width="8.85546875" customWidth="1"/>
    <col min="1801" max="1801" width="9" customWidth="1"/>
    <col min="1802" max="1802" width="8.85546875" customWidth="1"/>
    <col min="1803" max="1803" width="9" customWidth="1"/>
    <col min="2049" max="2049" width="39.28515625" customWidth="1"/>
    <col min="2050" max="2050" width="8.85546875" customWidth="1"/>
    <col min="2051" max="2051" width="9" customWidth="1"/>
    <col min="2052" max="2052" width="8.85546875" customWidth="1"/>
    <col min="2053" max="2053" width="9" customWidth="1"/>
    <col min="2054" max="2054" width="8.85546875" customWidth="1"/>
    <col min="2055" max="2055" width="9" customWidth="1"/>
    <col min="2056" max="2056" width="8.85546875" customWidth="1"/>
    <col min="2057" max="2057" width="9" customWidth="1"/>
    <col min="2058" max="2058" width="8.85546875" customWidth="1"/>
    <col min="2059" max="2059" width="9" customWidth="1"/>
    <col min="2305" max="2305" width="39.28515625" customWidth="1"/>
    <col min="2306" max="2306" width="8.85546875" customWidth="1"/>
    <col min="2307" max="2307" width="9" customWidth="1"/>
    <col min="2308" max="2308" width="8.85546875" customWidth="1"/>
    <col min="2309" max="2309" width="9" customWidth="1"/>
    <col min="2310" max="2310" width="8.85546875" customWidth="1"/>
    <col min="2311" max="2311" width="9" customWidth="1"/>
    <col min="2312" max="2312" width="8.85546875" customWidth="1"/>
    <col min="2313" max="2313" width="9" customWidth="1"/>
    <col min="2314" max="2314" width="8.85546875" customWidth="1"/>
    <col min="2315" max="2315" width="9" customWidth="1"/>
    <col min="2561" max="2561" width="39.28515625" customWidth="1"/>
    <col min="2562" max="2562" width="8.85546875" customWidth="1"/>
    <col min="2563" max="2563" width="9" customWidth="1"/>
    <col min="2564" max="2564" width="8.85546875" customWidth="1"/>
    <col min="2565" max="2565" width="9" customWidth="1"/>
    <col min="2566" max="2566" width="8.85546875" customWidth="1"/>
    <col min="2567" max="2567" width="9" customWidth="1"/>
    <col min="2568" max="2568" width="8.85546875" customWidth="1"/>
    <col min="2569" max="2569" width="9" customWidth="1"/>
    <col min="2570" max="2570" width="8.85546875" customWidth="1"/>
    <col min="2571" max="2571" width="9" customWidth="1"/>
    <col min="2817" max="2817" width="39.28515625" customWidth="1"/>
    <col min="2818" max="2818" width="8.85546875" customWidth="1"/>
    <col min="2819" max="2819" width="9" customWidth="1"/>
    <col min="2820" max="2820" width="8.85546875" customWidth="1"/>
    <col min="2821" max="2821" width="9" customWidth="1"/>
    <col min="2822" max="2822" width="8.85546875" customWidth="1"/>
    <col min="2823" max="2823" width="9" customWidth="1"/>
    <col min="2824" max="2824" width="8.85546875" customWidth="1"/>
    <col min="2825" max="2825" width="9" customWidth="1"/>
    <col min="2826" max="2826" width="8.85546875" customWidth="1"/>
    <col min="2827" max="2827" width="9" customWidth="1"/>
    <col min="3073" max="3073" width="39.28515625" customWidth="1"/>
    <col min="3074" max="3074" width="8.85546875" customWidth="1"/>
    <col min="3075" max="3075" width="9" customWidth="1"/>
    <col min="3076" max="3076" width="8.85546875" customWidth="1"/>
    <col min="3077" max="3077" width="9" customWidth="1"/>
    <col min="3078" max="3078" width="8.85546875" customWidth="1"/>
    <col min="3079" max="3079" width="9" customWidth="1"/>
    <col min="3080" max="3080" width="8.85546875" customWidth="1"/>
    <col min="3081" max="3081" width="9" customWidth="1"/>
    <col min="3082" max="3082" width="8.85546875" customWidth="1"/>
    <col min="3083" max="3083" width="9" customWidth="1"/>
    <col min="3329" max="3329" width="39.28515625" customWidth="1"/>
    <col min="3330" max="3330" width="8.85546875" customWidth="1"/>
    <col min="3331" max="3331" width="9" customWidth="1"/>
    <col min="3332" max="3332" width="8.85546875" customWidth="1"/>
    <col min="3333" max="3333" width="9" customWidth="1"/>
    <col min="3334" max="3334" width="8.85546875" customWidth="1"/>
    <col min="3335" max="3335" width="9" customWidth="1"/>
    <col min="3336" max="3336" width="8.85546875" customWidth="1"/>
    <col min="3337" max="3337" width="9" customWidth="1"/>
    <col min="3338" max="3338" width="8.85546875" customWidth="1"/>
    <col min="3339" max="3339" width="9" customWidth="1"/>
    <col min="3585" max="3585" width="39.28515625" customWidth="1"/>
    <col min="3586" max="3586" width="8.85546875" customWidth="1"/>
    <col min="3587" max="3587" width="9" customWidth="1"/>
    <col min="3588" max="3588" width="8.85546875" customWidth="1"/>
    <col min="3589" max="3589" width="9" customWidth="1"/>
    <col min="3590" max="3590" width="8.85546875" customWidth="1"/>
    <col min="3591" max="3591" width="9" customWidth="1"/>
    <col min="3592" max="3592" width="8.85546875" customWidth="1"/>
    <col min="3593" max="3593" width="9" customWidth="1"/>
    <col min="3594" max="3594" width="8.85546875" customWidth="1"/>
    <col min="3595" max="3595" width="9" customWidth="1"/>
    <col min="3841" max="3841" width="39.28515625" customWidth="1"/>
    <col min="3842" max="3842" width="8.85546875" customWidth="1"/>
    <col min="3843" max="3843" width="9" customWidth="1"/>
    <col min="3844" max="3844" width="8.85546875" customWidth="1"/>
    <col min="3845" max="3845" width="9" customWidth="1"/>
    <col min="3846" max="3846" width="8.85546875" customWidth="1"/>
    <col min="3847" max="3847" width="9" customWidth="1"/>
    <col min="3848" max="3848" width="8.85546875" customWidth="1"/>
    <col min="3849" max="3849" width="9" customWidth="1"/>
    <col min="3850" max="3850" width="8.85546875" customWidth="1"/>
    <col min="3851" max="3851" width="9" customWidth="1"/>
    <col min="4097" max="4097" width="39.28515625" customWidth="1"/>
    <col min="4098" max="4098" width="8.85546875" customWidth="1"/>
    <col min="4099" max="4099" width="9" customWidth="1"/>
    <col min="4100" max="4100" width="8.85546875" customWidth="1"/>
    <col min="4101" max="4101" width="9" customWidth="1"/>
    <col min="4102" max="4102" width="8.85546875" customWidth="1"/>
    <col min="4103" max="4103" width="9" customWidth="1"/>
    <col min="4104" max="4104" width="8.85546875" customWidth="1"/>
    <col min="4105" max="4105" width="9" customWidth="1"/>
    <col min="4106" max="4106" width="8.85546875" customWidth="1"/>
    <col min="4107" max="4107" width="9" customWidth="1"/>
    <col min="4353" max="4353" width="39.28515625" customWidth="1"/>
    <col min="4354" max="4354" width="8.85546875" customWidth="1"/>
    <col min="4355" max="4355" width="9" customWidth="1"/>
    <col min="4356" max="4356" width="8.85546875" customWidth="1"/>
    <col min="4357" max="4357" width="9" customWidth="1"/>
    <col min="4358" max="4358" width="8.85546875" customWidth="1"/>
    <col min="4359" max="4359" width="9" customWidth="1"/>
    <col min="4360" max="4360" width="8.85546875" customWidth="1"/>
    <col min="4361" max="4361" width="9" customWidth="1"/>
    <col min="4362" max="4362" width="8.85546875" customWidth="1"/>
    <col min="4363" max="4363" width="9" customWidth="1"/>
    <col min="4609" max="4609" width="39.28515625" customWidth="1"/>
    <col min="4610" max="4610" width="8.85546875" customWidth="1"/>
    <col min="4611" max="4611" width="9" customWidth="1"/>
    <col min="4612" max="4612" width="8.85546875" customWidth="1"/>
    <col min="4613" max="4613" width="9" customWidth="1"/>
    <col min="4614" max="4614" width="8.85546875" customWidth="1"/>
    <col min="4615" max="4615" width="9" customWidth="1"/>
    <col min="4616" max="4616" width="8.85546875" customWidth="1"/>
    <col min="4617" max="4617" width="9" customWidth="1"/>
    <col min="4618" max="4618" width="8.85546875" customWidth="1"/>
    <col min="4619" max="4619" width="9" customWidth="1"/>
    <col min="4865" max="4865" width="39.28515625" customWidth="1"/>
    <col min="4866" max="4866" width="8.85546875" customWidth="1"/>
    <col min="4867" max="4867" width="9" customWidth="1"/>
    <col min="4868" max="4868" width="8.85546875" customWidth="1"/>
    <col min="4869" max="4869" width="9" customWidth="1"/>
    <col min="4870" max="4870" width="8.85546875" customWidth="1"/>
    <col min="4871" max="4871" width="9" customWidth="1"/>
    <col min="4872" max="4872" width="8.85546875" customWidth="1"/>
    <col min="4873" max="4873" width="9" customWidth="1"/>
    <col min="4874" max="4874" width="8.85546875" customWidth="1"/>
    <col min="4875" max="4875" width="9" customWidth="1"/>
    <col min="5121" max="5121" width="39.28515625" customWidth="1"/>
    <col min="5122" max="5122" width="8.85546875" customWidth="1"/>
    <col min="5123" max="5123" width="9" customWidth="1"/>
    <col min="5124" max="5124" width="8.85546875" customWidth="1"/>
    <col min="5125" max="5125" width="9" customWidth="1"/>
    <col min="5126" max="5126" width="8.85546875" customWidth="1"/>
    <col min="5127" max="5127" width="9" customWidth="1"/>
    <col min="5128" max="5128" width="8.85546875" customWidth="1"/>
    <col min="5129" max="5129" width="9" customWidth="1"/>
    <col min="5130" max="5130" width="8.85546875" customWidth="1"/>
    <col min="5131" max="5131" width="9" customWidth="1"/>
    <col min="5377" max="5377" width="39.28515625" customWidth="1"/>
    <col min="5378" max="5378" width="8.85546875" customWidth="1"/>
    <col min="5379" max="5379" width="9" customWidth="1"/>
    <col min="5380" max="5380" width="8.85546875" customWidth="1"/>
    <col min="5381" max="5381" width="9" customWidth="1"/>
    <col min="5382" max="5382" width="8.85546875" customWidth="1"/>
    <col min="5383" max="5383" width="9" customWidth="1"/>
    <col min="5384" max="5384" width="8.85546875" customWidth="1"/>
    <col min="5385" max="5385" width="9" customWidth="1"/>
    <col min="5386" max="5386" width="8.85546875" customWidth="1"/>
    <col min="5387" max="5387" width="9" customWidth="1"/>
    <col min="5633" max="5633" width="39.28515625" customWidth="1"/>
    <col min="5634" max="5634" width="8.85546875" customWidth="1"/>
    <col min="5635" max="5635" width="9" customWidth="1"/>
    <col min="5636" max="5636" width="8.85546875" customWidth="1"/>
    <col min="5637" max="5637" width="9" customWidth="1"/>
    <col min="5638" max="5638" width="8.85546875" customWidth="1"/>
    <col min="5639" max="5639" width="9" customWidth="1"/>
    <col min="5640" max="5640" width="8.85546875" customWidth="1"/>
    <col min="5641" max="5641" width="9" customWidth="1"/>
    <col min="5642" max="5642" width="8.85546875" customWidth="1"/>
    <col min="5643" max="5643" width="9" customWidth="1"/>
    <col min="5889" max="5889" width="39.28515625" customWidth="1"/>
    <col min="5890" max="5890" width="8.85546875" customWidth="1"/>
    <col min="5891" max="5891" width="9" customWidth="1"/>
    <col min="5892" max="5892" width="8.85546875" customWidth="1"/>
    <col min="5893" max="5893" width="9" customWidth="1"/>
    <col min="5894" max="5894" width="8.85546875" customWidth="1"/>
    <col min="5895" max="5895" width="9" customWidth="1"/>
    <col min="5896" max="5896" width="8.85546875" customWidth="1"/>
    <col min="5897" max="5897" width="9" customWidth="1"/>
    <col min="5898" max="5898" width="8.85546875" customWidth="1"/>
    <col min="5899" max="5899" width="9" customWidth="1"/>
    <col min="6145" max="6145" width="39.28515625" customWidth="1"/>
    <col min="6146" max="6146" width="8.85546875" customWidth="1"/>
    <col min="6147" max="6147" width="9" customWidth="1"/>
    <col min="6148" max="6148" width="8.85546875" customWidth="1"/>
    <col min="6149" max="6149" width="9" customWidth="1"/>
    <col min="6150" max="6150" width="8.85546875" customWidth="1"/>
    <col min="6151" max="6151" width="9" customWidth="1"/>
    <col min="6152" max="6152" width="8.85546875" customWidth="1"/>
    <col min="6153" max="6153" width="9" customWidth="1"/>
    <col min="6154" max="6154" width="8.85546875" customWidth="1"/>
    <col min="6155" max="6155" width="9" customWidth="1"/>
    <col min="6401" max="6401" width="39.28515625" customWidth="1"/>
    <col min="6402" max="6402" width="8.85546875" customWidth="1"/>
    <col min="6403" max="6403" width="9" customWidth="1"/>
    <col min="6404" max="6404" width="8.85546875" customWidth="1"/>
    <col min="6405" max="6405" width="9" customWidth="1"/>
    <col min="6406" max="6406" width="8.85546875" customWidth="1"/>
    <col min="6407" max="6407" width="9" customWidth="1"/>
    <col min="6408" max="6408" width="8.85546875" customWidth="1"/>
    <col min="6409" max="6409" width="9" customWidth="1"/>
    <col min="6410" max="6410" width="8.85546875" customWidth="1"/>
    <col min="6411" max="6411" width="9" customWidth="1"/>
    <col min="6657" max="6657" width="39.28515625" customWidth="1"/>
    <col min="6658" max="6658" width="8.85546875" customWidth="1"/>
    <col min="6659" max="6659" width="9" customWidth="1"/>
    <col min="6660" max="6660" width="8.85546875" customWidth="1"/>
    <col min="6661" max="6661" width="9" customWidth="1"/>
    <col min="6662" max="6662" width="8.85546875" customWidth="1"/>
    <col min="6663" max="6663" width="9" customWidth="1"/>
    <col min="6664" max="6664" width="8.85546875" customWidth="1"/>
    <col min="6665" max="6665" width="9" customWidth="1"/>
    <col min="6666" max="6666" width="8.85546875" customWidth="1"/>
    <col min="6667" max="6667" width="9" customWidth="1"/>
    <col min="6913" max="6913" width="39.28515625" customWidth="1"/>
    <col min="6914" max="6914" width="8.85546875" customWidth="1"/>
    <col min="6915" max="6915" width="9" customWidth="1"/>
    <col min="6916" max="6916" width="8.85546875" customWidth="1"/>
    <col min="6917" max="6917" width="9" customWidth="1"/>
    <col min="6918" max="6918" width="8.85546875" customWidth="1"/>
    <col min="6919" max="6919" width="9" customWidth="1"/>
    <col min="6920" max="6920" width="8.85546875" customWidth="1"/>
    <col min="6921" max="6921" width="9" customWidth="1"/>
    <col min="6922" max="6922" width="8.85546875" customWidth="1"/>
    <col min="6923" max="6923" width="9" customWidth="1"/>
    <col min="7169" max="7169" width="39.28515625" customWidth="1"/>
    <col min="7170" max="7170" width="8.85546875" customWidth="1"/>
    <col min="7171" max="7171" width="9" customWidth="1"/>
    <col min="7172" max="7172" width="8.85546875" customWidth="1"/>
    <col min="7173" max="7173" width="9" customWidth="1"/>
    <col min="7174" max="7174" width="8.85546875" customWidth="1"/>
    <col min="7175" max="7175" width="9" customWidth="1"/>
    <col min="7176" max="7176" width="8.85546875" customWidth="1"/>
    <col min="7177" max="7177" width="9" customWidth="1"/>
    <col min="7178" max="7178" width="8.85546875" customWidth="1"/>
    <col min="7179" max="7179" width="9" customWidth="1"/>
    <col min="7425" max="7425" width="39.28515625" customWidth="1"/>
    <col min="7426" max="7426" width="8.85546875" customWidth="1"/>
    <col min="7427" max="7427" width="9" customWidth="1"/>
    <col min="7428" max="7428" width="8.85546875" customWidth="1"/>
    <col min="7429" max="7429" width="9" customWidth="1"/>
    <col min="7430" max="7430" width="8.85546875" customWidth="1"/>
    <col min="7431" max="7431" width="9" customWidth="1"/>
    <col min="7432" max="7432" width="8.85546875" customWidth="1"/>
    <col min="7433" max="7433" width="9" customWidth="1"/>
    <col min="7434" max="7434" width="8.85546875" customWidth="1"/>
    <col min="7435" max="7435" width="9" customWidth="1"/>
    <col min="7681" max="7681" width="39.28515625" customWidth="1"/>
    <col min="7682" max="7682" width="8.85546875" customWidth="1"/>
    <col min="7683" max="7683" width="9" customWidth="1"/>
    <col min="7684" max="7684" width="8.85546875" customWidth="1"/>
    <col min="7685" max="7685" width="9" customWidth="1"/>
    <col min="7686" max="7686" width="8.85546875" customWidth="1"/>
    <col min="7687" max="7687" width="9" customWidth="1"/>
    <col min="7688" max="7688" width="8.85546875" customWidth="1"/>
    <col min="7689" max="7689" width="9" customWidth="1"/>
    <col min="7690" max="7690" width="8.85546875" customWidth="1"/>
    <col min="7691" max="7691" width="9" customWidth="1"/>
    <col min="7937" max="7937" width="39.28515625" customWidth="1"/>
    <col min="7938" max="7938" width="8.85546875" customWidth="1"/>
    <col min="7939" max="7939" width="9" customWidth="1"/>
    <col min="7940" max="7940" width="8.85546875" customWidth="1"/>
    <col min="7941" max="7941" width="9" customWidth="1"/>
    <col min="7942" max="7942" width="8.85546875" customWidth="1"/>
    <col min="7943" max="7943" width="9" customWidth="1"/>
    <col min="7944" max="7944" width="8.85546875" customWidth="1"/>
    <col min="7945" max="7945" width="9" customWidth="1"/>
    <col min="7946" max="7946" width="8.85546875" customWidth="1"/>
    <col min="7947" max="7947" width="9" customWidth="1"/>
    <col min="8193" max="8193" width="39.28515625" customWidth="1"/>
    <col min="8194" max="8194" width="8.85546875" customWidth="1"/>
    <col min="8195" max="8195" width="9" customWidth="1"/>
    <col min="8196" max="8196" width="8.85546875" customWidth="1"/>
    <col min="8197" max="8197" width="9" customWidth="1"/>
    <col min="8198" max="8198" width="8.85546875" customWidth="1"/>
    <col min="8199" max="8199" width="9" customWidth="1"/>
    <col min="8200" max="8200" width="8.85546875" customWidth="1"/>
    <col min="8201" max="8201" width="9" customWidth="1"/>
    <col min="8202" max="8202" width="8.85546875" customWidth="1"/>
    <col min="8203" max="8203" width="9" customWidth="1"/>
    <col min="8449" max="8449" width="39.28515625" customWidth="1"/>
    <col min="8450" max="8450" width="8.85546875" customWidth="1"/>
    <col min="8451" max="8451" width="9" customWidth="1"/>
    <col min="8452" max="8452" width="8.85546875" customWidth="1"/>
    <col min="8453" max="8453" width="9" customWidth="1"/>
    <col min="8454" max="8454" width="8.85546875" customWidth="1"/>
    <col min="8455" max="8455" width="9" customWidth="1"/>
    <col min="8456" max="8456" width="8.85546875" customWidth="1"/>
    <col min="8457" max="8457" width="9" customWidth="1"/>
    <col min="8458" max="8458" width="8.85546875" customWidth="1"/>
    <col min="8459" max="8459" width="9" customWidth="1"/>
    <col min="8705" max="8705" width="39.28515625" customWidth="1"/>
    <col min="8706" max="8706" width="8.85546875" customWidth="1"/>
    <col min="8707" max="8707" width="9" customWidth="1"/>
    <col min="8708" max="8708" width="8.85546875" customWidth="1"/>
    <col min="8709" max="8709" width="9" customWidth="1"/>
    <col min="8710" max="8710" width="8.85546875" customWidth="1"/>
    <col min="8711" max="8711" width="9" customWidth="1"/>
    <col min="8712" max="8712" width="8.85546875" customWidth="1"/>
    <col min="8713" max="8713" width="9" customWidth="1"/>
    <col min="8714" max="8714" width="8.85546875" customWidth="1"/>
    <col min="8715" max="8715" width="9" customWidth="1"/>
    <col min="8961" max="8961" width="39.28515625" customWidth="1"/>
    <col min="8962" max="8962" width="8.85546875" customWidth="1"/>
    <col min="8963" max="8963" width="9" customWidth="1"/>
    <col min="8964" max="8964" width="8.85546875" customWidth="1"/>
    <col min="8965" max="8965" width="9" customWidth="1"/>
    <col min="8966" max="8966" width="8.85546875" customWidth="1"/>
    <col min="8967" max="8967" width="9" customWidth="1"/>
    <col min="8968" max="8968" width="8.85546875" customWidth="1"/>
    <col min="8969" max="8969" width="9" customWidth="1"/>
    <col min="8970" max="8970" width="8.85546875" customWidth="1"/>
    <col min="8971" max="8971" width="9" customWidth="1"/>
    <col min="9217" max="9217" width="39.28515625" customWidth="1"/>
    <col min="9218" max="9218" width="8.85546875" customWidth="1"/>
    <col min="9219" max="9219" width="9" customWidth="1"/>
    <col min="9220" max="9220" width="8.85546875" customWidth="1"/>
    <col min="9221" max="9221" width="9" customWidth="1"/>
    <col min="9222" max="9222" width="8.85546875" customWidth="1"/>
    <col min="9223" max="9223" width="9" customWidth="1"/>
    <col min="9224" max="9224" width="8.85546875" customWidth="1"/>
    <col min="9225" max="9225" width="9" customWidth="1"/>
    <col min="9226" max="9226" width="8.85546875" customWidth="1"/>
    <col min="9227" max="9227" width="9" customWidth="1"/>
    <col min="9473" max="9473" width="39.28515625" customWidth="1"/>
    <col min="9474" max="9474" width="8.85546875" customWidth="1"/>
    <col min="9475" max="9475" width="9" customWidth="1"/>
    <col min="9476" max="9476" width="8.85546875" customWidth="1"/>
    <col min="9477" max="9477" width="9" customWidth="1"/>
    <col min="9478" max="9478" width="8.85546875" customWidth="1"/>
    <col min="9479" max="9479" width="9" customWidth="1"/>
    <col min="9480" max="9480" width="8.85546875" customWidth="1"/>
    <col min="9481" max="9481" width="9" customWidth="1"/>
    <col min="9482" max="9482" width="8.85546875" customWidth="1"/>
    <col min="9483" max="9483" width="9" customWidth="1"/>
    <col min="9729" max="9729" width="39.28515625" customWidth="1"/>
    <col min="9730" max="9730" width="8.85546875" customWidth="1"/>
    <col min="9731" max="9731" width="9" customWidth="1"/>
    <col min="9732" max="9732" width="8.85546875" customWidth="1"/>
    <col min="9733" max="9733" width="9" customWidth="1"/>
    <col min="9734" max="9734" width="8.85546875" customWidth="1"/>
    <col min="9735" max="9735" width="9" customWidth="1"/>
    <col min="9736" max="9736" width="8.85546875" customWidth="1"/>
    <col min="9737" max="9737" width="9" customWidth="1"/>
    <col min="9738" max="9738" width="8.85546875" customWidth="1"/>
    <col min="9739" max="9739" width="9" customWidth="1"/>
    <col min="9985" max="9985" width="39.28515625" customWidth="1"/>
    <col min="9986" max="9986" width="8.85546875" customWidth="1"/>
    <col min="9987" max="9987" width="9" customWidth="1"/>
    <col min="9988" max="9988" width="8.85546875" customWidth="1"/>
    <col min="9989" max="9989" width="9" customWidth="1"/>
    <col min="9990" max="9990" width="8.85546875" customWidth="1"/>
    <col min="9991" max="9991" width="9" customWidth="1"/>
    <col min="9992" max="9992" width="8.85546875" customWidth="1"/>
    <col min="9993" max="9993" width="9" customWidth="1"/>
    <col min="9994" max="9994" width="8.85546875" customWidth="1"/>
    <col min="9995" max="9995" width="9" customWidth="1"/>
    <col min="10241" max="10241" width="39.28515625" customWidth="1"/>
    <col min="10242" max="10242" width="8.85546875" customWidth="1"/>
    <col min="10243" max="10243" width="9" customWidth="1"/>
    <col min="10244" max="10244" width="8.85546875" customWidth="1"/>
    <col min="10245" max="10245" width="9" customWidth="1"/>
    <col min="10246" max="10246" width="8.85546875" customWidth="1"/>
    <col min="10247" max="10247" width="9" customWidth="1"/>
    <col min="10248" max="10248" width="8.85546875" customWidth="1"/>
    <col min="10249" max="10249" width="9" customWidth="1"/>
    <col min="10250" max="10250" width="8.85546875" customWidth="1"/>
    <col min="10251" max="10251" width="9" customWidth="1"/>
    <col min="10497" max="10497" width="39.28515625" customWidth="1"/>
    <col min="10498" max="10498" width="8.85546875" customWidth="1"/>
    <col min="10499" max="10499" width="9" customWidth="1"/>
    <col min="10500" max="10500" width="8.85546875" customWidth="1"/>
    <col min="10501" max="10501" width="9" customWidth="1"/>
    <col min="10502" max="10502" width="8.85546875" customWidth="1"/>
    <col min="10503" max="10503" width="9" customWidth="1"/>
    <col min="10504" max="10504" width="8.85546875" customWidth="1"/>
    <col min="10505" max="10505" width="9" customWidth="1"/>
    <col min="10506" max="10506" width="8.85546875" customWidth="1"/>
    <col min="10507" max="10507" width="9" customWidth="1"/>
    <col min="10753" max="10753" width="39.28515625" customWidth="1"/>
    <col min="10754" max="10754" width="8.85546875" customWidth="1"/>
    <col min="10755" max="10755" width="9" customWidth="1"/>
    <col min="10756" max="10756" width="8.85546875" customWidth="1"/>
    <col min="10757" max="10757" width="9" customWidth="1"/>
    <col min="10758" max="10758" width="8.85546875" customWidth="1"/>
    <col min="10759" max="10759" width="9" customWidth="1"/>
    <col min="10760" max="10760" width="8.85546875" customWidth="1"/>
    <col min="10761" max="10761" width="9" customWidth="1"/>
    <col min="10762" max="10762" width="8.85546875" customWidth="1"/>
    <col min="10763" max="10763" width="9" customWidth="1"/>
    <col min="11009" max="11009" width="39.28515625" customWidth="1"/>
    <col min="11010" max="11010" width="8.85546875" customWidth="1"/>
    <col min="11011" max="11011" width="9" customWidth="1"/>
    <col min="11012" max="11012" width="8.85546875" customWidth="1"/>
    <col min="11013" max="11013" width="9" customWidth="1"/>
    <col min="11014" max="11014" width="8.85546875" customWidth="1"/>
    <col min="11015" max="11015" width="9" customWidth="1"/>
    <col min="11016" max="11016" width="8.85546875" customWidth="1"/>
    <col min="11017" max="11017" width="9" customWidth="1"/>
    <col min="11018" max="11018" width="8.85546875" customWidth="1"/>
    <col min="11019" max="11019" width="9" customWidth="1"/>
    <col min="11265" max="11265" width="39.28515625" customWidth="1"/>
    <col min="11266" max="11266" width="8.85546875" customWidth="1"/>
    <col min="11267" max="11267" width="9" customWidth="1"/>
    <col min="11268" max="11268" width="8.85546875" customWidth="1"/>
    <col min="11269" max="11269" width="9" customWidth="1"/>
    <col min="11270" max="11270" width="8.85546875" customWidth="1"/>
    <col min="11271" max="11271" width="9" customWidth="1"/>
    <col min="11272" max="11272" width="8.85546875" customWidth="1"/>
    <col min="11273" max="11273" width="9" customWidth="1"/>
    <col min="11274" max="11274" width="8.85546875" customWidth="1"/>
    <col min="11275" max="11275" width="9" customWidth="1"/>
    <col min="11521" max="11521" width="39.28515625" customWidth="1"/>
    <col min="11522" max="11522" width="8.85546875" customWidth="1"/>
    <col min="11523" max="11523" width="9" customWidth="1"/>
    <col min="11524" max="11524" width="8.85546875" customWidth="1"/>
    <col min="11525" max="11525" width="9" customWidth="1"/>
    <col min="11526" max="11526" width="8.85546875" customWidth="1"/>
    <col min="11527" max="11527" width="9" customWidth="1"/>
    <col min="11528" max="11528" width="8.85546875" customWidth="1"/>
    <col min="11529" max="11529" width="9" customWidth="1"/>
    <col min="11530" max="11530" width="8.85546875" customWidth="1"/>
    <col min="11531" max="11531" width="9" customWidth="1"/>
    <col min="11777" max="11777" width="39.28515625" customWidth="1"/>
    <col min="11778" max="11778" width="8.85546875" customWidth="1"/>
    <col min="11779" max="11779" width="9" customWidth="1"/>
    <col min="11780" max="11780" width="8.85546875" customWidth="1"/>
    <col min="11781" max="11781" width="9" customWidth="1"/>
    <col min="11782" max="11782" width="8.85546875" customWidth="1"/>
    <col min="11783" max="11783" width="9" customWidth="1"/>
    <col min="11784" max="11784" width="8.85546875" customWidth="1"/>
    <col min="11785" max="11785" width="9" customWidth="1"/>
    <col min="11786" max="11786" width="8.85546875" customWidth="1"/>
    <col min="11787" max="11787" width="9" customWidth="1"/>
    <col min="12033" max="12033" width="39.28515625" customWidth="1"/>
    <col min="12034" max="12034" width="8.85546875" customWidth="1"/>
    <col min="12035" max="12035" width="9" customWidth="1"/>
    <col min="12036" max="12036" width="8.85546875" customWidth="1"/>
    <col min="12037" max="12037" width="9" customWidth="1"/>
    <col min="12038" max="12038" width="8.85546875" customWidth="1"/>
    <col min="12039" max="12039" width="9" customWidth="1"/>
    <col min="12040" max="12040" width="8.85546875" customWidth="1"/>
    <col min="12041" max="12041" width="9" customWidth="1"/>
    <col min="12042" max="12042" width="8.85546875" customWidth="1"/>
    <col min="12043" max="12043" width="9" customWidth="1"/>
    <col min="12289" max="12289" width="39.28515625" customWidth="1"/>
    <col min="12290" max="12290" width="8.85546875" customWidth="1"/>
    <col min="12291" max="12291" width="9" customWidth="1"/>
    <col min="12292" max="12292" width="8.85546875" customWidth="1"/>
    <col min="12293" max="12293" width="9" customWidth="1"/>
    <col min="12294" max="12294" width="8.85546875" customWidth="1"/>
    <col min="12295" max="12295" width="9" customWidth="1"/>
    <col min="12296" max="12296" width="8.85546875" customWidth="1"/>
    <col min="12297" max="12297" width="9" customWidth="1"/>
    <col min="12298" max="12298" width="8.85546875" customWidth="1"/>
    <col min="12299" max="12299" width="9" customWidth="1"/>
    <col min="12545" max="12545" width="39.28515625" customWidth="1"/>
    <col min="12546" max="12546" width="8.85546875" customWidth="1"/>
    <col min="12547" max="12547" width="9" customWidth="1"/>
    <col min="12548" max="12548" width="8.85546875" customWidth="1"/>
    <col min="12549" max="12549" width="9" customWidth="1"/>
    <col min="12550" max="12550" width="8.85546875" customWidth="1"/>
    <col min="12551" max="12551" width="9" customWidth="1"/>
    <col min="12552" max="12552" width="8.85546875" customWidth="1"/>
    <col min="12553" max="12553" width="9" customWidth="1"/>
    <col min="12554" max="12554" width="8.85546875" customWidth="1"/>
    <col min="12555" max="12555" width="9" customWidth="1"/>
    <col min="12801" max="12801" width="39.28515625" customWidth="1"/>
    <col min="12802" max="12802" width="8.85546875" customWidth="1"/>
    <col min="12803" max="12803" width="9" customWidth="1"/>
    <col min="12804" max="12804" width="8.85546875" customWidth="1"/>
    <col min="12805" max="12805" width="9" customWidth="1"/>
    <col min="12806" max="12806" width="8.85546875" customWidth="1"/>
    <col min="12807" max="12807" width="9" customWidth="1"/>
    <col min="12808" max="12808" width="8.85546875" customWidth="1"/>
    <col min="12809" max="12809" width="9" customWidth="1"/>
    <col min="12810" max="12810" width="8.85546875" customWidth="1"/>
    <col min="12811" max="12811" width="9" customWidth="1"/>
    <col min="13057" max="13057" width="39.28515625" customWidth="1"/>
    <col min="13058" max="13058" width="8.85546875" customWidth="1"/>
    <col min="13059" max="13059" width="9" customWidth="1"/>
    <col min="13060" max="13060" width="8.85546875" customWidth="1"/>
    <col min="13061" max="13061" width="9" customWidth="1"/>
    <col min="13062" max="13062" width="8.85546875" customWidth="1"/>
    <col min="13063" max="13063" width="9" customWidth="1"/>
    <col min="13064" max="13064" width="8.85546875" customWidth="1"/>
    <col min="13065" max="13065" width="9" customWidth="1"/>
    <col min="13066" max="13066" width="8.85546875" customWidth="1"/>
    <col min="13067" max="13067" width="9" customWidth="1"/>
    <col min="13313" max="13313" width="39.28515625" customWidth="1"/>
    <col min="13314" max="13314" width="8.85546875" customWidth="1"/>
    <col min="13315" max="13315" width="9" customWidth="1"/>
    <col min="13316" max="13316" width="8.85546875" customWidth="1"/>
    <col min="13317" max="13317" width="9" customWidth="1"/>
    <col min="13318" max="13318" width="8.85546875" customWidth="1"/>
    <col min="13319" max="13319" width="9" customWidth="1"/>
    <col min="13320" max="13320" width="8.85546875" customWidth="1"/>
    <col min="13321" max="13321" width="9" customWidth="1"/>
    <col min="13322" max="13322" width="8.85546875" customWidth="1"/>
    <col min="13323" max="13323" width="9" customWidth="1"/>
    <col min="13569" max="13569" width="39.28515625" customWidth="1"/>
    <col min="13570" max="13570" width="8.85546875" customWidth="1"/>
    <col min="13571" max="13571" width="9" customWidth="1"/>
    <col min="13572" max="13572" width="8.85546875" customWidth="1"/>
    <col min="13573" max="13573" width="9" customWidth="1"/>
    <col min="13574" max="13574" width="8.85546875" customWidth="1"/>
    <col min="13575" max="13575" width="9" customWidth="1"/>
    <col min="13576" max="13576" width="8.85546875" customWidth="1"/>
    <col min="13577" max="13577" width="9" customWidth="1"/>
    <col min="13578" max="13578" width="8.85546875" customWidth="1"/>
    <col min="13579" max="13579" width="9" customWidth="1"/>
    <col min="13825" max="13825" width="39.28515625" customWidth="1"/>
    <col min="13826" max="13826" width="8.85546875" customWidth="1"/>
    <col min="13827" max="13827" width="9" customWidth="1"/>
    <col min="13828" max="13828" width="8.85546875" customWidth="1"/>
    <col min="13829" max="13829" width="9" customWidth="1"/>
    <col min="13830" max="13830" width="8.85546875" customWidth="1"/>
    <col min="13831" max="13831" width="9" customWidth="1"/>
    <col min="13832" max="13832" width="8.85546875" customWidth="1"/>
    <col min="13833" max="13833" width="9" customWidth="1"/>
    <col min="13834" max="13834" width="8.85546875" customWidth="1"/>
    <col min="13835" max="13835" width="9" customWidth="1"/>
    <col min="14081" max="14081" width="39.28515625" customWidth="1"/>
    <col min="14082" max="14082" width="8.85546875" customWidth="1"/>
    <col min="14083" max="14083" width="9" customWidth="1"/>
    <col min="14084" max="14084" width="8.85546875" customWidth="1"/>
    <col min="14085" max="14085" width="9" customWidth="1"/>
    <col min="14086" max="14086" width="8.85546875" customWidth="1"/>
    <col min="14087" max="14087" width="9" customWidth="1"/>
    <col min="14088" max="14088" width="8.85546875" customWidth="1"/>
    <col min="14089" max="14089" width="9" customWidth="1"/>
    <col min="14090" max="14090" width="8.85546875" customWidth="1"/>
    <col min="14091" max="14091" width="9" customWidth="1"/>
    <col min="14337" max="14337" width="39.28515625" customWidth="1"/>
    <col min="14338" max="14338" width="8.85546875" customWidth="1"/>
    <col min="14339" max="14339" width="9" customWidth="1"/>
    <col min="14340" max="14340" width="8.85546875" customWidth="1"/>
    <col min="14341" max="14341" width="9" customWidth="1"/>
    <col min="14342" max="14342" width="8.85546875" customWidth="1"/>
    <col min="14343" max="14343" width="9" customWidth="1"/>
    <col min="14344" max="14344" width="8.85546875" customWidth="1"/>
    <col min="14345" max="14345" width="9" customWidth="1"/>
    <col min="14346" max="14346" width="8.85546875" customWidth="1"/>
    <col min="14347" max="14347" width="9" customWidth="1"/>
    <col min="14593" max="14593" width="39.28515625" customWidth="1"/>
    <col min="14594" max="14594" width="8.85546875" customWidth="1"/>
    <col min="14595" max="14595" width="9" customWidth="1"/>
    <col min="14596" max="14596" width="8.85546875" customWidth="1"/>
    <col min="14597" max="14597" width="9" customWidth="1"/>
    <col min="14598" max="14598" width="8.85546875" customWidth="1"/>
    <col min="14599" max="14599" width="9" customWidth="1"/>
    <col min="14600" max="14600" width="8.85546875" customWidth="1"/>
    <col min="14601" max="14601" width="9" customWidth="1"/>
    <col min="14602" max="14602" width="8.85546875" customWidth="1"/>
    <col min="14603" max="14603" width="9" customWidth="1"/>
    <col min="14849" max="14849" width="39.28515625" customWidth="1"/>
    <col min="14850" max="14850" width="8.85546875" customWidth="1"/>
    <col min="14851" max="14851" width="9" customWidth="1"/>
    <col min="14852" max="14852" width="8.85546875" customWidth="1"/>
    <col min="14853" max="14853" width="9" customWidth="1"/>
    <col min="14854" max="14854" width="8.85546875" customWidth="1"/>
    <col min="14855" max="14855" width="9" customWidth="1"/>
    <col min="14856" max="14856" width="8.85546875" customWidth="1"/>
    <col min="14857" max="14857" width="9" customWidth="1"/>
    <col min="14858" max="14858" width="8.85546875" customWidth="1"/>
    <col min="14859" max="14859" width="9" customWidth="1"/>
    <col min="15105" max="15105" width="39.28515625" customWidth="1"/>
    <col min="15106" max="15106" width="8.85546875" customWidth="1"/>
    <col min="15107" max="15107" width="9" customWidth="1"/>
    <col min="15108" max="15108" width="8.85546875" customWidth="1"/>
    <col min="15109" max="15109" width="9" customWidth="1"/>
    <col min="15110" max="15110" width="8.85546875" customWidth="1"/>
    <col min="15111" max="15111" width="9" customWidth="1"/>
    <col min="15112" max="15112" width="8.85546875" customWidth="1"/>
    <col min="15113" max="15113" width="9" customWidth="1"/>
    <col min="15114" max="15114" width="8.85546875" customWidth="1"/>
    <col min="15115" max="15115" width="9" customWidth="1"/>
    <col min="15361" max="15361" width="39.28515625" customWidth="1"/>
    <col min="15362" max="15362" width="8.85546875" customWidth="1"/>
    <col min="15363" max="15363" width="9" customWidth="1"/>
    <col min="15364" max="15364" width="8.85546875" customWidth="1"/>
    <col min="15365" max="15365" width="9" customWidth="1"/>
    <col min="15366" max="15366" width="8.85546875" customWidth="1"/>
    <col min="15367" max="15367" width="9" customWidth="1"/>
    <col min="15368" max="15368" width="8.85546875" customWidth="1"/>
    <col min="15369" max="15369" width="9" customWidth="1"/>
    <col min="15370" max="15370" width="8.85546875" customWidth="1"/>
    <col min="15371" max="15371" width="9" customWidth="1"/>
    <col min="15617" max="15617" width="39.28515625" customWidth="1"/>
    <col min="15618" max="15618" width="8.85546875" customWidth="1"/>
    <col min="15619" max="15619" width="9" customWidth="1"/>
    <col min="15620" max="15620" width="8.85546875" customWidth="1"/>
    <col min="15621" max="15621" width="9" customWidth="1"/>
    <col min="15622" max="15622" width="8.85546875" customWidth="1"/>
    <col min="15623" max="15623" width="9" customWidth="1"/>
    <col min="15624" max="15624" width="8.85546875" customWidth="1"/>
    <col min="15625" max="15625" width="9" customWidth="1"/>
    <col min="15626" max="15626" width="8.85546875" customWidth="1"/>
    <col min="15627" max="15627" width="9" customWidth="1"/>
    <col min="15873" max="15873" width="39.28515625" customWidth="1"/>
    <col min="15874" max="15874" width="8.85546875" customWidth="1"/>
    <col min="15875" max="15875" width="9" customWidth="1"/>
    <col min="15876" max="15876" width="8.85546875" customWidth="1"/>
    <col min="15877" max="15877" width="9" customWidth="1"/>
    <col min="15878" max="15878" width="8.85546875" customWidth="1"/>
    <col min="15879" max="15879" width="9" customWidth="1"/>
    <col min="15880" max="15880" width="8.85546875" customWidth="1"/>
    <col min="15881" max="15881" width="9" customWidth="1"/>
    <col min="15882" max="15882" width="8.85546875" customWidth="1"/>
    <col min="15883" max="15883" width="9" customWidth="1"/>
    <col min="16129" max="16129" width="39.28515625" customWidth="1"/>
    <col min="16130" max="16130" width="8.85546875" customWidth="1"/>
    <col min="16131" max="16131" width="9" customWidth="1"/>
    <col min="16132" max="16132" width="8.85546875" customWidth="1"/>
    <col min="16133" max="16133" width="9" customWidth="1"/>
    <col min="16134" max="16134" width="8.85546875" customWidth="1"/>
    <col min="16135" max="16135" width="9" customWidth="1"/>
    <col min="16136" max="16136" width="8.85546875" customWidth="1"/>
    <col min="16137" max="16137" width="9" customWidth="1"/>
    <col min="16138" max="16138" width="8.85546875" customWidth="1"/>
    <col min="16139" max="16139" width="9" customWidth="1"/>
  </cols>
  <sheetData>
    <row r="1" spans="1:14" ht="65.25" customHeight="1">
      <c r="A1" s="728" t="s">
        <v>2712</v>
      </c>
      <c r="B1" s="728"/>
      <c r="C1" s="728"/>
      <c r="D1" s="728"/>
      <c r="E1" s="728"/>
      <c r="F1" s="728"/>
      <c r="G1" s="728"/>
      <c r="H1" s="728"/>
      <c r="I1" s="728"/>
      <c r="J1" s="728"/>
      <c r="K1" s="728"/>
    </row>
    <row r="2" spans="1:14" ht="21" customHeight="1">
      <c r="A2" s="710" t="s">
        <v>49</v>
      </c>
      <c r="B2" s="710" t="s">
        <v>1896</v>
      </c>
      <c r="C2" s="710"/>
      <c r="D2" s="710" t="s">
        <v>1897</v>
      </c>
      <c r="E2" s="710"/>
      <c r="F2" s="711" t="s">
        <v>1898</v>
      </c>
      <c r="G2" s="712"/>
      <c r="H2" s="710" t="s">
        <v>53</v>
      </c>
      <c r="I2" s="710"/>
      <c r="J2" s="710"/>
      <c r="K2" s="710"/>
    </row>
    <row r="3" spans="1:14" ht="18" customHeight="1">
      <c r="A3" s="710"/>
      <c r="B3" s="710"/>
      <c r="C3" s="710"/>
      <c r="D3" s="710"/>
      <c r="E3" s="710"/>
      <c r="F3" s="713"/>
      <c r="G3" s="714"/>
      <c r="H3" s="710" t="s">
        <v>11</v>
      </c>
      <c r="I3" s="710"/>
      <c r="J3" s="710" t="s">
        <v>12</v>
      </c>
      <c r="K3" s="710"/>
    </row>
    <row r="4" spans="1:14" ht="39" customHeight="1">
      <c r="A4" s="710"/>
      <c r="B4" s="97" t="s">
        <v>1529</v>
      </c>
      <c r="C4" s="97" t="s">
        <v>1530</v>
      </c>
      <c r="D4" s="97" t="s">
        <v>1529</v>
      </c>
      <c r="E4" s="97" t="s">
        <v>1530</v>
      </c>
      <c r="F4" s="97" t="s">
        <v>1529</v>
      </c>
      <c r="G4" s="97" t="s">
        <v>1530</v>
      </c>
      <c r="H4" s="97" t="s">
        <v>1529</v>
      </c>
      <c r="I4" s="97" t="s">
        <v>1530</v>
      </c>
      <c r="J4" s="97" t="s">
        <v>1529</v>
      </c>
      <c r="K4" s="97" t="s">
        <v>1530</v>
      </c>
    </row>
    <row r="5" spans="1:14" ht="40.5" customHeight="1">
      <c r="A5" s="71" t="s">
        <v>1899</v>
      </c>
      <c r="B5" s="98">
        <v>626.29999999999995</v>
      </c>
      <c r="C5" s="98">
        <v>111.4</v>
      </c>
      <c r="D5" s="81">
        <v>856</v>
      </c>
      <c r="E5" s="81">
        <f>D5/B5*100</f>
        <v>136.67571451381127</v>
      </c>
      <c r="F5" s="81">
        <v>1400</v>
      </c>
      <c r="G5" s="81">
        <f>F5/D5*100</f>
        <v>163.55140186915889</v>
      </c>
      <c r="H5" s="81">
        <v>1700</v>
      </c>
      <c r="I5" s="81">
        <f>H5/F5*100</f>
        <v>121.42857142857142</v>
      </c>
      <c r="J5" s="81">
        <v>1900</v>
      </c>
      <c r="K5" s="81">
        <f>J5/H5*100</f>
        <v>111.76470588235294</v>
      </c>
      <c r="L5" t="s">
        <v>1900</v>
      </c>
    </row>
    <row r="6" spans="1:14" ht="18" customHeight="1">
      <c r="A6" s="71" t="s">
        <v>1901</v>
      </c>
      <c r="B6" s="98">
        <v>95.3</v>
      </c>
      <c r="C6" s="98">
        <v>125.8</v>
      </c>
      <c r="D6" s="81">
        <v>154</v>
      </c>
      <c r="E6" s="81">
        <f t="shared" ref="E6:E11" si="0">D6/B6*100</f>
        <v>161.594963273872</v>
      </c>
      <c r="F6" s="81">
        <v>310.2</v>
      </c>
      <c r="G6" s="81">
        <f t="shared" ref="G6:G11" si="1">F6/D6*100</f>
        <v>201.42857142857142</v>
      </c>
      <c r="H6" s="81">
        <v>424.2</v>
      </c>
      <c r="I6" s="81">
        <f t="shared" ref="I6:I13" si="2">H6/F6*100</f>
        <v>136.7504835589942</v>
      </c>
      <c r="J6" s="81">
        <v>484.2</v>
      </c>
      <c r="K6" s="81">
        <f t="shared" ref="K6:K12" si="3">J6/H6*100</f>
        <v>114.14427157001414</v>
      </c>
    </row>
    <row r="7" spans="1:14" ht="37.5" customHeight="1">
      <c r="A7" s="71" t="s">
        <v>1902</v>
      </c>
      <c r="B7" s="98">
        <f>B10+B12</f>
        <v>626.29999999999995</v>
      </c>
      <c r="C7" s="98">
        <v>111.4</v>
      </c>
      <c r="D7" s="81">
        <f>D10+D12</f>
        <v>856</v>
      </c>
      <c r="E7" s="81">
        <f t="shared" si="0"/>
        <v>136.67571451381127</v>
      </c>
      <c r="F7" s="81">
        <f>F10+F12</f>
        <v>1400</v>
      </c>
      <c r="G7" s="81">
        <f t="shared" si="1"/>
        <v>163.55140186915889</v>
      </c>
      <c r="H7" s="81">
        <f>H10+H12</f>
        <v>1700</v>
      </c>
      <c r="I7" s="81">
        <f t="shared" si="2"/>
        <v>121.42857142857142</v>
      </c>
      <c r="J7" s="81">
        <f>J10+J12</f>
        <v>1900</v>
      </c>
      <c r="K7" s="81">
        <f t="shared" si="3"/>
        <v>111.76470588235294</v>
      </c>
      <c r="L7" t="s">
        <v>1903</v>
      </c>
    </row>
    <row r="8" spans="1:14" ht="17.25" customHeight="1">
      <c r="A8" s="71" t="s">
        <v>1901</v>
      </c>
      <c r="B8" s="98">
        <f>B11+B13</f>
        <v>95.3</v>
      </c>
      <c r="C8" s="98">
        <v>125.8</v>
      </c>
      <c r="D8" s="81">
        <f>D11+D13</f>
        <v>154</v>
      </c>
      <c r="E8" s="81">
        <f t="shared" si="0"/>
        <v>161.594963273872</v>
      </c>
      <c r="F8" s="81">
        <f>F11+F13</f>
        <v>310.2</v>
      </c>
      <c r="G8" s="81">
        <f t="shared" si="1"/>
        <v>201.42857142857142</v>
      </c>
      <c r="H8" s="81">
        <f>H11+H13</f>
        <v>424.2</v>
      </c>
      <c r="I8" s="81">
        <f t="shared" si="2"/>
        <v>136.7504835589942</v>
      </c>
      <c r="J8" s="81">
        <f>J11+J13</f>
        <v>484.2</v>
      </c>
      <c r="K8" s="81">
        <f t="shared" si="3"/>
        <v>114.14427157001414</v>
      </c>
    </row>
    <row r="9" spans="1:14" ht="16.5" customHeight="1">
      <c r="A9" s="71" t="s">
        <v>1904</v>
      </c>
      <c r="B9" s="99"/>
      <c r="C9" s="99"/>
      <c r="D9" s="99"/>
      <c r="E9" s="81"/>
      <c r="F9" s="100"/>
      <c r="G9" s="81"/>
      <c r="H9" s="100"/>
      <c r="I9" s="81"/>
      <c r="J9" s="100"/>
      <c r="K9" s="81"/>
      <c r="M9" s="101"/>
    </row>
    <row r="10" spans="1:14" ht="18.75">
      <c r="A10" s="71" t="s">
        <v>1905</v>
      </c>
      <c r="B10" s="98">
        <v>626.29999999999995</v>
      </c>
      <c r="C10" s="98">
        <v>111.4</v>
      </c>
      <c r="D10" s="81">
        <v>856</v>
      </c>
      <c r="E10" s="81">
        <f t="shared" si="0"/>
        <v>136.67571451381127</v>
      </c>
      <c r="F10" s="81">
        <v>900</v>
      </c>
      <c r="G10" s="81">
        <f t="shared" si="1"/>
        <v>105.14018691588785</v>
      </c>
      <c r="H10" s="81">
        <v>900</v>
      </c>
      <c r="I10" s="81">
        <f t="shared" si="2"/>
        <v>100</v>
      </c>
      <c r="J10" s="81">
        <v>900</v>
      </c>
      <c r="K10" s="81">
        <f t="shared" si="3"/>
        <v>100</v>
      </c>
    </row>
    <row r="11" spans="1:14" ht="18.75">
      <c r="A11" s="71" t="s">
        <v>1901</v>
      </c>
      <c r="B11" s="98">
        <v>95.3</v>
      </c>
      <c r="C11" s="98">
        <v>125.8</v>
      </c>
      <c r="D11" s="81">
        <v>154</v>
      </c>
      <c r="E11" s="81">
        <f t="shared" si="0"/>
        <v>161.594963273872</v>
      </c>
      <c r="F11" s="81">
        <v>160.19999999999999</v>
      </c>
      <c r="G11" s="81">
        <f t="shared" si="1"/>
        <v>104.02597402597402</v>
      </c>
      <c r="H11" s="81">
        <v>184.2</v>
      </c>
      <c r="I11" s="81">
        <f t="shared" si="2"/>
        <v>114.98127340823969</v>
      </c>
      <c r="J11" s="81">
        <v>184.2</v>
      </c>
      <c r="K11" s="81">
        <f t="shared" si="3"/>
        <v>100</v>
      </c>
    </row>
    <row r="12" spans="1:14" ht="35.25" customHeight="1">
      <c r="A12" s="71" t="s">
        <v>1906</v>
      </c>
      <c r="B12" s="98"/>
      <c r="C12" s="98"/>
      <c r="D12" s="81"/>
      <c r="E12" s="81"/>
      <c r="F12" s="81">
        <v>500</v>
      </c>
      <c r="G12" s="81"/>
      <c r="H12" s="81">
        <v>800</v>
      </c>
      <c r="I12" s="81">
        <f t="shared" si="2"/>
        <v>160</v>
      </c>
      <c r="J12" s="81">
        <v>1000</v>
      </c>
      <c r="K12" s="81">
        <f t="shared" si="3"/>
        <v>125</v>
      </c>
      <c r="N12" t="s">
        <v>32</v>
      </c>
    </row>
    <row r="13" spans="1:14" ht="18.75" customHeight="1">
      <c r="A13" s="71" t="s">
        <v>1901</v>
      </c>
      <c r="B13" s="98"/>
      <c r="C13" s="98"/>
      <c r="D13" s="81"/>
      <c r="E13" s="81"/>
      <c r="F13" s="81">
        <v>150</v>
      </c>
      <c r="G13" s="81"/>
      <c r="H13" s="81">
        <v>240</v>
      </c>
      <c r="I13" s="81">
        <f t="shared" si="2"/>
        <v>160</v>
      </c>
      <c r="J13" s="81">
        <v>300</v>
      </c>
      <c r="K13" s="81">
        <f>J13/H13*100</f>
        <v>125</v>
      </c>
    </row>
    <row r="14" spans="1:14" ht="15.75">
      <c r="A14" s="102" t="s">
        <v>1907</v>
      </c>
      <c r="B14" s="103">
        <v>0.96</v>
      </c>
      <c r="C14" s="104">
        <v>98</v>
      </c>
      <c r="D14" s="103">
        <v>0.98</v>
      </c>
      <c r="E14" s="104">
        <v>102.08333333333333</v>
      </c>
      <c r="F14" s="103">
        <v>0.98</v>
      </c>
      <c r="G14" s="104">
        <v>100</v>
      </c>
      <c r="H14" s="104">
        <v>1</v>
      </c>
      <c r="I14" s="104">
        <v>102.04081632653062</v>
      </c>
      <c r="J14" s="104">
        <v>1.2</v>
      </c>
      <c r="K14" s="104">
        <v>120</v>
      </c>
    </row>
    <row r="15" spans="1:14" ht="15.75">
      <c r="A15" s="105" t="s">
        <v>1901</v>
      </c>
      <c r="B15" s="103">
        <v>0.3</v>
      </c>
      <c r="C15" s="103">
        <v>100.7</v>
      </c>
      <c r="D15" s="103">
        <v>0.31</v>
      </c>
      <c r="E15" s="104">
        <v>103.33333333333334</v>
      </c>
      <c r="F15" s="103">
        <v>0.31</v>
      </c>
      <c r="G15" s="104">
        <v>100</v>
      </c>
      <c r="H15" s="106">
        <v>0.32</v>
      </c>
      <c r="I15" s="104">
        <v>103.2258064516129</v>
      </c>
      <c r="J15" s="106">
        <v>0.38</v>
      </c>
      <c r="K15" s="104">
        <v>118.75</v>
      </c>
    </row>
  </sheetData>
  <mergeCells count="8">
    <mergeCell ref="A1:K1"/>
    <mergeCell ref="A2:A4"/>
    <mergeCell ref="B2:C3"/>
    <mergeCell ref="D2:E3"/>
    <mergeCell ref="F2:G3"/>
    <mergeCell ref="H2:K2"/>
    <mergeCell ref="H3:I3"/>
    <mergeCell ref="J3:K3"/>
  </mergeCells>
  <pageMargins left="0.32" right="0.27559055118110237" top="0.31496062992125984" bottom="0.35433070866141736" header="0.31496062992125984" footer="0.31496062992125984"/>
  <pageSetup paperSize="9" scale="11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view="pageBreakPreview" zoomScale="160" zoomScaleNormal="70" zoomScaleSheetLayoutView="160" workbookViewId="0">
      <selection activeCell="M2" sqref="M2"/>
    </sheetView>
  </sheetViews>
  <sheetFormatPr defaultRowHeight="15"/>
  <cols>
    <col min="1" max="1" width="41" customWidth="1"/>
    <col min="2" max="11" width="9" customWidth="1"/>
    <col min="257" max="257" width="41" customWidth="1"/>
    <col min="258" max="267" width="9" customWidth="1"/>
    <col min="513" max="513" width="41" customWidth="1"/>
    <col min="514" max="523" width="9" customWidth="1"/>
    <col min="769" max="769" width="41" customWidth="1"/>
    <col min="770" max="779" width="9" customWidth="1"/>
    <col min="1025" max="1025" width="41" customWidth="1"/>
    <col min="1026" max="1035" width="9" customWidth="1"/>
    <col min="1281" max="1281" width="41" customWidth="1"/>
    <col min="1282" max="1291" width="9" customWidth="1"/>
    <col min="1537" max="1537" width="41" customWidth="1"/>
    <col min="1538" max="1547" width="9" customWidth="1"/>
    <col min="1793" max="1793" width="41" customWidth="1"/>
    <col min="1794" max="1803" width="9" customWidth="1"/>
    <col min="2049" max="2049" width="41" customWidth="1"/>
    <col min="2050" max="2059" width="9" customWidth="1"/>
    <col min="2305" max="2305" width="41" customWidth="1"/>
    <col min="2306" max="2315" width="9" customWidth="1"/>
    <col min="2561" max="2561" width="41" customWidth="1"/>
    <col min="2562" max="2571" width="9" customWidth="1"/>
    <col min="2817" max="2817" width="41" customWidth="1"/>
    <col min="2818" max="2827" width="9" customWidth="1"/>
    <col min="3073" max="3073" width="41" customWidth="1"/>
    <col min="3074" max="3083" width="9" customWidth="1"/>
    <col min="3329" max="3329" width="41" customWidth="1"/>
    <col min="3330" max="3339" width="9" customWidth="1"/>
    <col min="3585" max="3585" width="41" customWidth="1"/>
    <col min="3586" max="3595" width="9" customWidth="1"/>
    <col min="3841" max="3841" width="41" customWidth="1"/>
    <col min="3842" max="3851" width="9" customWidth="1"/>
    <col min="4097" max="4097" width="41" customWidth="1"/>
    <col min="4098" max="4107" width="9" customWidth="1"/>
    <col min="4353" max="4353" width="41" customWidth="1"/>
    <col min="4354" max="4363" width="9" customWidth="1"/>
    <col min="4609" max="4609" width="41" customWidth="1"/>
    <col min="4610" max="4619" width="9" customWidth="1"/>
    <col min="4865" max="4865" width="41" customWidth="1"/>
    <col min="4866" max="4875" width="9" customWidth="1"/>
    <col min="5121" max="5121" width="41" customWidth="1"/>
    <col min="5122" max="5131" width="9" customWidth="1"/>
    <col min="5377" max="5377" width="41" customWidth="1"/>
    <col min="5378" max="5387" width="9" customWidth="1"/>
    <col min="5633" max="5633" width="41" customWidth="1"/>
    <col min="5634" max="5643" width="9" customWidth="1"/>
    <col min="5889" max="5889" width="41" customWidth="1"/>
    <col min="5890" max="5899" width="9" customWidth="1"/>
    <col min="6145" max="6145" width="41" customWidth="1"/>
    <col min="6146" max="6155" width="9" customWidth="1"/>
    <col min="6401" max="6401" width="41" customWidth="1"/>
    <col min="6402" max="6411" width="9" customWidth="1"/>
    <col min="6657" max="6657" width="41" customWidth="1"/>
    <col min="6658" max="6667" width="9" customWidth="1"/>
    <col min="6913" max="6913" width="41" customWidth="1"/>
    <col min="6914" max="6923" width="9" customWidth="1"/>
    <col min="7169" max="7169" width="41" customWidth="1"/>
    <col min="7170" max="7179" width="9" customWidth="1"/>
    <col min="7425" max="7425" width="41" customWidth="1"/>
    <col min="7426" max="7435" width="9" customWidth="1"/>
    <col min="7681" max="7681" width="41" customWidth="1"/>
    <col min="7682" max="7691" width="9" customWidth="1"/>
    <col min="7937" max="7937" width="41" customWidth="1"/>
    <col min="7938" max="7947" width="9" customWidth="1"/>
    <col min="8193" max="8193" width="41" customWidth="1"/>
    <col min="8194" max="8203" width="9" customWidth="1"/>
    <col min="8449" max="8449" width="41" customWidth="1"/>
    <col min="8450" max="8459" width="9" customWidth="1"/>
    <col min="8705" max="8705" width="41" customWidth="1"/>
    <col min="8706" max="8715" width="9" customWidth="1"/>
    <col min="8961" max="8961" width="41" customWidth="1"/>
    <col min="8962" max="8971" width="9" customWidth="1"/>
    <col min="9217" max="9217" width="41" customWidth="1"/>
    <col min="9218" max="9227" width="9" customWidth="1"/>
    <col min="9473" max="9473" width="41" customWidth="1"/>
    <col min="9474" max="9483" width="9" customWidth="1"/>
    <col min="9729" max="9729" width="41" customWidth="1"/>
    <col min="9730" max="9739" width="9" customWidth="1"/>
    <col min="9985" max="9985" width="41" customWidth="1"/>
    <col min="9986" max="9995" width="9" customWidth="1"/>
    <col min="10241" max="10241" width="41" customWidth="1"/>
    <col min="10242" max="10251" width="9" customWidth="1"/>
    <col min="10497" max="10497" width="41" customWidth="1"/>
    <col min="10498" max="10507" width="9" customWidth="1"/>
    <col min="10753" max="10753" width="41" customWidth="1"/>
    <col min="10754" max="10763" width="9" customWidth="1"/>
    <col min="11009" max="11009" width="41" customWidth="1"/>
    <col min="11010" max="11019" width="9" customWidth="1"/>
    <col min="11265" max="11265" width="41" customWidth="1"/>
    <col min="11266" max="11275" width="9" customWidth="1"/>
    <col min="11521" max="11521" width="41" customWidth="1"/>
    <col min="11522" max="11531" width="9" customWidth="1"/>
    <col min="11777" max="11777" width="41" customWidth="1"/>
    <col min="11778" max="11787" width="9" customWidth="1"/>
    <col min="12033" max="12033" width="41" customWidth="1"/>
    <col min="12034" max="12043" width="9" customWidth="1"/>
    <col min="12289" max="12289" width="41" customWidth="1"/>
    <col min="12290" max="12299" width="9" customWidth="1"/>
    <col min="12545" max="12545" width="41" customWidth="1"/>
    <col min="12546" max="12555" width="9" customWidth="1"/>
    <col min="12801" max="12801" width="41" customWidth="1"/>
    <col min="12802" max="12811" width="9" customWidth="1"/>
    <col min="13057" max="13057" width="41" customWidth="1"/>
    <col min="13058" max="13067" width="9" customWidth="1"/>
    <col min="13313" max="13313" width="41" customWidth="1"/>
    <col min="13314" max="13323" width="9" customWidth="1"/>
    <col min="13569" max="13569" width="41" customWidth="1"/>
    <col min="13570" max="13579" width="9" customWidth="1"/>
    <col min="13825" max="13825" width="41" customWidth="1"/>
    <col min="13826" max="13835" width="9" customWidth="1"/>
    <col min="14081" max="14081" width="41" customWidth="1"/>
    <col min="14082" max="14091" width="9" customWidth="1"/>
    <col min="14337" max="14337" width="41" customWidth="1"/>
    <col min="14338" max="14347" width="9" customWidth="1"/>
    <col min="14593" max="14593" width="41" customWidth="1"/>
    <col min="14594" max="14603" width="9" customWidth="1"/>
    <col min="14849" max="14849" width="41" customWidth="1"/>
    <col min="14850" max="14859" width="9" customWidth="1"/>
    <col min="15105" max="15105" width="41" customWidth="1"/>
    <col min="15106" max="15115" width="9" customWidth="1"/>
    <col min="15361" max="15361" width="41" customWidth="1"/>
    <col min="15362" max="15371" width="9" customWidth="1"/>
    <col min="15617" max="15617" width="41" customWidth="1"/>
    <col min="15618" max="15627" width="9" customWidth="1"/>
    <col min="15873" max="15873" width="41" customWidth="1"/>
    <col min="15874" max="15883" width="9" customWidth="1"/>
    <col min="16129" max="16129" width="41" customWidth="1"/>
    <col min="16130" max="16139" width="9" customWidth="1"/>
  </cols>
  <sheetData>
    <row r="1" spans="1:12" ht="45.75" customHeight="1">
      <c r="A1" s="728" t="s">
        <v>1908</v>
      </c>
      <c r="B1" s="728"/>
      <c r="C1" s="728"/>
      <c r="D1" s="728"/>
      <c r="E1" s="728"/>
      <c r="F1" s="728"/>
      <c r="G1" s="728"/>
      <c r="H1" s="728"/>
      <c r="I1" s="728"/>
      <c r="J1" s="728"/>
      <c r="K1" s="728"/>
    </row>
    <row r="2" spans="1:12" ht="28.5" customHeight="1">
      <c r="A2" s="710" t="s">
        <v>49</v>
      </c>
      <c r="B2" s="710" t="s">
        <v>1896</v>
      </c>
      <c r="C2" s="710"/>
      <c r="D2" s="710" t="s">
        <v>1897</v>
      </c>
      <c r="E2" s="710"/>
      <c r="F2" s="711" t="s">
        <v>1898</v>
      </c>
      <c r="G2" s="712"/>
      <c r="H2" s="710" t="s">
        <v>1909</v>
      </c>
      <c r="I2" s="710"/>
      <c r="J2" s="710"/>
      <c r="K2" s="710"/>
    </row>
    <row r="3" spans="1:12" ht="21.75" customHeight="1">
      <c r="A3" s="710"/>
      <c r="B3" s="710"/>
      <c r="C3" s="710"/>
      <c r="D3" s="710"/>
      <c r="E3" s="710"/>
      <c r="F3" s="713"/>
      <c r="G3" s="714"/>
      <c r="H3" s="710" t="s">
        <v>11</v>
      </c>
      <c r="I3" s="710"/>
      <c r="J3" s="710" t="s">
        <v>12</v>
      </c>
      <c r="K3" s="710"/>
    </row>
    <row r="4" spans="1:12" ht="40.5" customHeight="1">
      <c r="A4" s="710"/>
      <c r="B4" s="97" t="s">
        <v>1529</v>
      </c>
      <c r="C4" s="97" t="s">
        <v>1530</v>
      </c>
      <c r="D4" s="97" t="s">
        <v>1529</v>
      </c>
      <c r="E4" s="97" t="s">
        <v>1530</v>
      </c>
      <c r="F4" s="97" t="s">
        <v>1529</v>
      </c>
      <c r="G4" s="97" t="s">
        <v>1530</v>
      </c>
      <c r="H4" s="97" t="s">
        <v>1529</v>
      </c>
      <c r="I4" s="97" t="s">
        <v>1530</v>
      </c>
      <c r="J4" s="97" t="s">
        <v>1529</v>
      </c>
      <c r="K4" s="97" t="s">
        <v>1530</v>
      </c>
    </row>
    <row r="5" spans="1:12" ht="44.25" customHeight="1">
      <c r="A5" s="107" t="s">
        <v>1910</v>
      </c>
      <c r="B5" s="108">
        <v>8530.1</v>
      </c>
      <c r="C5" s="108">
        <v>152.9</v>
      </c>
      <c r="D5" s="108">
        <v>10662.7</v>
      </c>
      <c r="E5" s="109">
        <f>D5/B5*100</f>
        <v>125.00087923939931</v>
      </c>
      <c r="F5" s="108">
        <v>12795.3</v>
      </c>
      <c r="G5" s="109">
        <f>F5/D5*100</f>
        <v>120.00056270925749</v>
      </c>
      <c r="H5" s="110">
        <v>15354.4</v>
      </c>
      <c r="I5" s="76">
        <f>H5/F5*100</f>
        <v>120.00031261478826</v>
      </c>
      <c r="J5" s="110">
        <v>18425.2</v>
      </c>
      <c r="K5" s="76">
        <f>J5/H5*100</f>
        <v>119.99947897671026</v>
      </c>
      <c r="L5" t="s">
        <v>32</v>
      </c>
    </row>
    <row r="6" spans="1:12" ht="18.75">
      <c r="A6" s="111" t="s">
        <v>1911</v>
      </c>
      <c r="B6" s="98">
        <v>8530.1</v>
      </c>
      <c r="C6" s="98">
        <v>152.9</v>
      </c>
      <c r="D6" s="98">
        <v>10662.7</v>
      </c>
      <c r="E6" s="112">
        <f t="shared" ref="E6:E8" si="0">D6/B6*100</f>
        <v>125.00087923939931</v>
      </c>
      <c r="F6" s="98">
        <v>12795.3</v>
      </c>
      <c r="G6" s="112">
        <f t="shared" ref="G6:G7" si="1">F6/D6*100</f>
        <v>120.00056270925749</v>
      </c>
      <c r="H6" s="98">
        <v>15354.4</v>
      </c>
      <c r="I6" s="81">
        <f>H6/F6*100</f>
        <v>120.00031261478826</v>
      </c>
      <c r="J6" s="98">
        <v>18425.2</v>
      </c>
      <c r="K6" s="81">
        <f>J6/H6*100</f>
        <v>119.99947897671026</v>
      </c>
    </row>
    <row r="7" spans="1:12" ht="37.5">
      <c r="A7" s="107" t="s">
        <v>1912</v>
      </c>
      <c r="B7" s="76">
        <v>125.32</v>
      </c>
      <c r="C7" s="110">
        <v>47.9</v>
      </c>
      <c r="D7" s="110">
        <v>156.69999999999999</v>
      </c>
      <c r="E7" s="109">
        <f t="shared" si="0"/>
        <v>125.03989786147463</v>
      </c>
      <c r="F7" s="110">
        <v>188.1</v>
      </c>
      <c r="G7" s="109">
        <f t="shared" si="1"/>
        <v>120.0382897255903</v>
      </c>
      <c r="H7" s="110">
        <v>225.7</v>
      </c>
      <c r="I7" s="76">
        <f t="shared" ref="I7:I8" si="2">H7/F7*100</f>
        <v>119.9893673577884</v>
      </c>
      <c r="J7" s="110">
        <v>270.89999999999998</v>
      </c>
      <c r="K7" s="76">
        <f t="shared" ref="K7:K8" si="3">J7/H7*100</f>
        <v>120.02658396101018</v>
      </c>
    </row>
    <row r="8" spans="1:12" ht="18.75">
      <c r="A8" s="111" t="s">
        <v>1913</v>
      </c>
      <c r="B8" s="81">
        <v>125.32</v>
      </c>
      <c r="C8" s="98">
        <v>47.9</v>
      </c>
      <c r="D8" s="98">
        <v>156.69999999999999</v>
      </c>
      <c r="E8" s="112">
        <f t="shared" si="0"/>
        <v>125.03989786147463</v>
      </c>
      <c r="F8" s="98">
        <v>188.1</v>
      </c>
      <c r="G8" s="112">
        <f>F8/D8*100</f>
        <v>120.0382897255903</v>
      </c>
      <c r="H8" s="98">
        <v>225.7</v>
      </c>
      <c r="I8" s="81">
        <f t="shared" si="2"/>
        <v>119.9893673577884</v>
      </c>
      <c r="J8" s="98">
        <v>270.89999999999998</v>
      </c>
      <c r="K8" s="81">
        <f t="shared" si="3"/>
        <v>120.02658396101018</v>
      </c>
    </row>
  </sheetData>
  <mergeCells count="8">
    <mergeCell ref="A1:K1"/>
    <mergeCell ref="A2:A4"/>
    <mergeCell ref="B2:C3"/>
    <mergeCell ref="D2:E3"/>
    <mergeCell ref="F2:G3"/>
    <mergeCell ref="H2:K2"/>
    <mergeCell ref="H3:I3"/>
    <mergeCell ref="J3:K3"/>
  </mergeCells>
  <pageMargins left="0.36" right="0.28000000000000003" top="0.74803149606299213" bottom="0.74803149606299213" header="0.31496062992125984" footer="0.31496062992125984"/>
  <pageSetup paperSize="9" scale="10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zoomScale="140" zoomScaleNormal="100" zoomScaleSheetLayoutView="140" workbookViewId="0">
      <selection activeCell="G9" sqref="G9"/>
    </sheetView>
  </sheetViews>
  <sheetFormatPr defaultRowHeight="15"/>
  <cols>
    <col min="1" max="1" width="27.28515625" customWidth="1"/>
    <col min="2" max="2" width="11.5703125" bestFit="1" customWidth="1"/>
    <col min="3" max="3" width="9.28515625" bestFit="1" customWidth="1"/>
    <col min="4" max="4" width="9.85546875" bestFit="1" customWidth="1"/>
    <col min="5" max="5" width="9.28515625" bestFit="1" customWidth="1"/>
    <col min="6" max="6" width="9.85546875" bestFit="1" customWidth="1"/>
    <col min="7" max="7" width="9.28515625" bestFit="1" customWidth="1"/>
    <col min="8" max="8" width="9.85546875" bestFit="1" customWidth="1"/>
    <col min="9" max="9" width="9.28515625" bestFit="1" customWidth="1"/>
    <col min="10" max="10" width="10" bestFit="1" customWidth="1"/>
    <col min="11" max="11" width="9.42578125" bestFit="1" customWidth="1"/>
    <col min="13" max="13" width="11.140625" customWidth="1"/>
    <col min="14" max="14" width="11.28515625" customWidth="1"/>
    <col min="257" max="257" width="27.28515625" customWidth="1"/>
    <col min="513" max="513" width="27.28515625" customWidth="1"/>
    <col min="769" max="769" width="27.28515625" customWidth="1"/>
    <col min="1025" max="1025" width="27.28515625" customWidth="1"/>
    <col min="1281" max="1281" width="27.28515625" customWidth="1"/>
    <col min="1537" max="1537" width="27.28515625" customWidth="1"/>
    <col min="1793" max="1793" width="27.28515625" customWidth="1"/>
    <col min="2049" max="2049" width="27.28515625" customWidth="1"/>
    <col min="2305" max="2305" width="27.28515625" customWidth="1"/>
    <col min="2561" max="2561" width="27.28515625" customWidth="1"/>
    <col min="2817" max="2817" width="27.28515625" customWidth="1"/>
    <col min="3073" max="3073" width="27.28515625" customWidth="1"/>
    <col min="3329" max="3329" width="27.28515625" customWidth="1"/>
    <col min="3585" max="3585" width="27.28515625" customWidth="1"/>
    <col min="3841" max="3841" width="27.28515625" customWidth="1"/>
    <col min="4097" max="4097" width="27.28515625" customWidth="1"/>
    <col min="4353" max="4353" width="27.28515625" customWidth="1"/>
    <col min="4609" max="4609" width="27.28515625" customWidth="1"/>
    <col min="4865" max="4865" width="27.28515625" customWidth="1"/>
    <col min="5121" max="5121" width="27.28515625" customWidth="1"/>
    <col min="5377" max="5377" width="27.28515625" customWidth="1"/>
    <col min="5633" max="5633" width="27.28515625" customWidth="1"/>
    <col min="5889" max="5889" width="27.28515625" customWidth="1"/>
    <col min="6145" max="6145" width="27.28515625" customWidth="1"/>
    <col min="6401" max="6401" width="27.28515625" customWidth="1"/>
    <col min="6657" max="6657" width="27.28515625" customWidth="1"/>
    <col min="6913" max="6913" width="27.28515625" customWidth="1"/>
    <col min="7169" max="7169" width="27.28515625" customWidth="1"/>
    <col min="7425" max="7425" width="27.28515625" customWidth="1"/>
    <col min="7681" max="7681" width="27.28515625" customWidth="1"/>
    <col min="7937" max="7937" width="27.28515625" customWidth="1"/>
    <col min="8193" max="8193" width="27.28515625" customWidth="1"/>
    <col min="8449" max="8449" width="27.28515625" customWidth="1"/>
    <col min="8705" max="8705" width="27.28515625" customWidth="1"/>
    <col min="8961" max="8961" width="27.28515625" customWidth="1"/>
    <col min="9217" max="9217" width="27.28515625" customWidth="1"/>
    <col min="9473" max="9473" width="27.28515625" customWidth="1"/>
    <col min="9729" max="9729" width="27.28515625" customWidth="1"/>
    <col min="9985" max="9985" width="27.28515625" customWidth="1"/>
    <col min="10241" max="10241" width="27.28515625" customWidth="1"/>
    <col min="10497" max="10497" width="27.28515625" customWidth="1"/>
    <col min="10753" max="10753" width="27.28515625" customWidth="1"/>
    <col min="11009" max="11009" width="27.28515625" customWidth="1"/>
    <col min="11265" max="11265" width="27.28515625" customWidth="1"/>
    <col min="11521" max="11521" width="27.28515625" customWidth="1"/>
    <col min="11777" max="11777" width="27.28515625" customWidth="1"/>
    <col min="12033" max="12033" width="27.28515625" customWidth="1"/>
    <col min="12289" max="12289" width="27.28515625" customWidth="1"/>
    <col min="12545" max="12545" width="27.28515625" customWidth="1"/>
    <col min="12801" max="12801" width="27.28515625" customWidth="1"/>
    <col min="13057" max="13057" width="27.28515625" customWidth="1"/>
    <col min="13313" max="13313" width="27.28515625" customWidth="1"/>
    <col min="13569" max="13569" width="27.28515625" customWidth="1"/>
    <col min="13825" max="13825" width="27.28515625" customWidth="1"/>
    <col min="14081" max="14081" width="27.28515625" customWidth="1"/>
    <col min="14337" max="14337" width="27.28515625" customWidth="1"/>
    <col min="14593" max="14593" width="27.28515625" customWidth="1"/>
    <col min="14849" max="14849" width="27.28515625" customWidth="1"/>
    <col min="15105" max="15105" width="27.28515625" customWidth="1"/>
    <col min="15361" max="15361" width="27.28515625" customWidth="1"/>
    <col min="15617" max="15617" width="27.28515625" customWidth="1"/>
    <col min="15873" max="15873" width="27.28515625" customWidth="1"/>
    <col min="16129" max="16129" width="27.28515625" customWidth="1"/>
  </cols>
  <sheetData>
    <row r="1" spans="1:13">
      <c r="A1" s="729" t="s">
        <v>1914</v>
      </c>
      <c r="B1" s="729"/>
      <c r="C1" s="729"/>
      <c r="D1" s="729"/>
      <c r="E1" s="729"/>
      <c r="F1" s="729"/>
      <c r="G1" s="729"/>
      <c r="H1" s="729"/>
      <c r="I1" s="729"/>
      <c r="J1" s="729"/>
      <c r="K1" s="729"/>
    </row>
    <row r="2" spans="1:13" ht="15.75">
      <c r="A2" s="730" t="s">
        <v>48</v>
      </c>
      <c r="B2" s="730"/>
      <c r="C2" s="730"/>
      <c r="D2" s="730"/>
      <c r="E2" s="730"/>
      <c r="F2" s="730"/>
      <c r="G2" s="730"/>
      <c r="H2" s="730"/>
      <c r="I2" s="730"/>
      <c r="J2" s="730"/>
      <c r="K2" s="730"/>
    </row>
    <row r="3" spans="1:13" ht="18.75">
      <c r="A3" s="710" t="s">
        <v>49</v>
      </c>
      <c r="B3" s="710" t="s">
        <v>1896</v>
      </c>
      <c r="C3" s="710"/>
      <c r="D3" s="710" t="s">
        <v>1897</v>
      </c>
      <c r="E3" s="710"/>
      <c r="F3" s="711" t="s">
        <v>1898</v>
      </c>
      <c r="G3" s="712"/>
      <c r="H3" s="710" t="s">
        <v>53</v>
      </c>
      <c r="I3" s="710"/>
      <c r="J3" s="710"/>
      <c r="K3" s="710"/>
    </row>
    <row r="4" spans="1:13" ht="18.75">
      <c r="A4" s="710"/>
      <c r="B4" s="710"/>
      <c r="C4" s="710"/>
      <c r="D4" s="710"/>
      <c r="E4" s="710"/>
      <c r="F4" s="713"/>
      <c r="G4" s="714"/>
      <c r="H4" s="710" t="s">
        <v>11</v>
      </c>
      <c r="I4" s="710"/>
      <c r="J4" s="710" t="s">
        <v>12</v>
      </c>
      <c r="K4" s="710"/>
    </row>
    <row r="5" spans="1:13" ht="15.75">
      <c r="A5" s="710"/>
      <c r="B5" s="97" t="s">
        <v>1529</v>
      </c>
      <c r="C5" s="97" t="s">
        <v>1530</v>
      </c>
      <c r="D5" s="97" t="s">
        <v>1529</v>
      </c>
      <c r="E5" s="97" t="s">
        <v>1530</v>
      </c>
      <c r="F5" s="97" t="s">
        <v>1529</v>
      </c>
      <c r="G5" s="97" t="s">
        <v>1530</v>
      </c>
      <c r="H5" s="97" t="s">
        <v>1529</v>
      </c>
      <c r="I5" s="97" t="s">
        <v>1530</v>
      </c>
      <c r="J5" s="97" t="s">
        <v>1529</v>
      </c>
      <c r="K5" s="97" t="s">
        <v>1530</v>
      </c>
    </row>
    <row r="6" spans="1:13" ht="40.5" customHeight="1">
      <c r="A6" s="113" t="s">
        <v>1915</v>
      </c>
      <c r="B6" s="114">
        <v>20695.963</v>
      </c>
      <c r="C6" s="81">
        <v>161.29154262200541</v>
      </c>
      <c r="D6" s="81">
        <v>22540.581999999999</v>
      </c>
      <c r="E6" s="81">
        <v>108.91294113736095</v>
      </c>
      <c r="F6" s="98">
        <v>24225.287</v>
      </c>
      <c r="G6" s="81">
        <v>107.4740971639508</v>
      </c>
      <c r="H6" s="98">
        <v>25837.019999999997</v>
      </c>
      <c r="I6" s="81">
        <v>106.6531017774939</v>
      </c>
      <c r="J6" s="114">
        <v>27256.995999999999</v>
      </c>
      <c r="K6" s="81">
        <v>105.4958969726385</v>
      </c>
      <c r="M6" s="115">
        <v>12831.4</v>
      </c>
    </row>
    <row r="7" spans="1:13" ht="21.75" customHeight="1">
      <c r="A7" s="113" t="s">
        <v>1904</v>
      </c>
      <c r="B7" s="116"/>
      <c r="C7" s="98"/>
      <c r="D7" s="98"/>
      <c r="E7" s="98"/>
      <c r="F7" s="98"/>
      <c r="G7" s="98"/>
      <c r="H7" s="98"/>
      <c r="I7" s="98"/>
      <c r="J7" s="98"/>
      <c r="K7" s="98"/>
    </row>
    <row r="8" spans="1:13" ht="59.25" customHeight="1">
      <c r="A8" s="113" t="s">
        <v>1916</v>
      </c>
      <c r="B8" s="114">
        <v>3289</v>
      </c>
      <c r="C8" s="81">
        <v>0</v>
      </c>
      <c r="D8" s="81">
        <v>3321.89</v>
      </c>
      <c r="E8" s="81">
        <v>101</v>
      </c>
      <c r="F8" s="81">
        <v>3355.1089999999999</v>
      </c>
      <c r="G8" s="81">
        <v>101.00000301033447</v>
      </c>
      <c r="H8" s="81">
        <v>3388.66</v>
      </c>
      <c r="I8" s="81">
        <v>100.99999731752381</v>
      </c>
      <c r="J8" s="88">
        <v>3422.547</v>
      </c>
      <c r="K8" s="81">
        <v>101.00001180407597</v>
      </c>
    </row>
    <row r="9" spans="1:13" ht="58.5" customHeight="1">
      <c r="A9" s="113" t="s">
        <v>1917</v>
      </c>
      <c r="B9" s="114">
        <v>3372</v>
      </c>
      <c r="C9" s="81">
        <v>0</v>
      </c>
      <c r="D9" s="81">
        <v>3712</v>
      </c>
      <c r="E9" s="81">
        <v>110.08303677342823</v>
      </c>
      <c r="F9" s="98">
        <v>3971.8</v>
      </c>
      <c r="G9" s="81">
        <v>106.99892241379312</v>
      </c>
      <c r="H9" s="98">
        <v>4249.8999999999996</v>
      </c>
      <c r="I9" s="81">
        <v>107.00186313510245</v>
      </c>
      <c r="J9" s="98">
        <v>4547.3999999999996</v>
      </c>
      <c r="K9" s="81">
        <v>107.00016470975788</v>
      </c>
      <c r="M9" s="117">
        <v>6243</v>
      </c>
    </row>
    <row r="10" spans="1:13" ht="18.75">
      <c r="A10" s="113" t="s">
        <v>1918</v>
      </c>
      <c r="B10" s="114">
        <v>4401.692</v>
      </c>
      <c r="C10" s="81">
        <v>0</v>
      </c>
      <c r="D10" s="81">
        <v>5502.1149999999998</v>
      </c>
      <c r="E10" s="81">
        <v>125</v>
      </c>
      <c r="F10" s="81">
        <v>6602.5379999999996</v>
      </c>
      <c r="G10" s="81">
        <v>120</v>
      </c>
      <c r="H10" s="98">
        <v>7592.9</v>
      </c>
      <c r="I10" s="81">
        <v>114.99971677557934</v>
      </c>
      <c r="J10" s="81">
        <v>8352.2109999999993</v>
      </c>
      <c r="K10" s="81">
        <v>110.00027657416797</v>
      </c>
    </row>
    <row r="11" spans="1:13" ht="20.25" customHeight="1">
      <c r="A11" s="113" t="s">
        <v>1904</v>
      </c>
      <c r="B11" s="116"/>
      <c r="C11" s="98"/>
      <c r="D11" s="98"/>
      <c r="E11" s="98"/>
      <c r="F11" s="98"/>
      <c r="G11" s="98"/>
      <c r="H11" s="98"/>
      <c r="I11" s="98"/>
      <c r="J11" s="98"/>
      <c r="K11" s="98"/>
    </row>
    <row r="12" spans="1:13" ht="40.5" customHeight="1">
      <c r="A12" s="113" t="s">
        <v>1919</v>
      </c>
      <c r="B12" s="114">
        <v>3372</v>
      </c>
      <c r="C12" s="81">
        <v>54.012493993272471</v>
      </c>
      <c r="D12" s="81">
        <v>3712</v>
      </c>
      <c r="E12" s="81">
        <v>110.08303677342823</v>
      </c>
      <c r="F12" s="98">
        <v>3971.8</v>
      </c>
      <c r="G12" s="81">
        <v>106.99892241379312</v>
      </c>
      <c r="H12" s="98">
        <v>4249.8999999999996</v>
      </c>
      <c r="I12" s="81">
        <v>107.00186313510245</v>
      </c>
      <c r="J12" s="98">
        <v>4547.3999999999996</v>
      </c>
      <c r="K12" s="81">
        <v>107.00016470975788</v>
      </c>
    </row>
    <row r="13" spans="1:13" ht="45" customHeight="1">
      <c r="A13" s="113" t="s">
        <v>1920</v>
      </c>
      <c r="B13" s="116"/>
      <c r="C13" s="98"/>
      <c r="D13" s="98"/>
      <c r="E13" s="98"/>
      <c r="F13" s="98"/>
      <c r="G13" s="98"/>
      <c r="H13" s="98"/>
      <c r="I13" s="98"/>
      <c r="J13" s="98"/>
      <c r="K13" s="98"/>
    </row>
    <row r="14" spans="1:13" ht="24.75" customHeight="1">
      <c r="A14" s="113" t="s">
        <v>1921</v>
      </c>
      <c r="B14" s="114">
        <v>6261.2709999999997</v>
      </c>
      <c r="C14" s="81">
        <v>95.034773237811905</v>
      </c>
      <c r="D14" s="81">
        <v>6292.5770000000002</v>
      </c>
      <c r="E14" s="81">
        <v>100.49999433022465</v>
      </c>
      <c r="F14" s="81">
        <v>6324.04</v>
      </c>
      <c r="G14" s="81">
        <v>100.50000182755015</v>
      </c>
      <c r="H14" s="81">
        <v>6355.66</v>
      </c>
      <c r="I14" s="81">
        <v>100.49999683746466</v>
      </c>
      <c r="J14" s="81">
        <v>6387.4380000000001</v>
      </c>
      <c r="K14" s="81">
        <v>100.49999527979784</v>
      </c>
      <c r="M14" s="117">
        <v>6588.4</v>
      </c>
    </row>
  </sheetData>
  <mergeCells count="9">
    <mergeCell ref="A1:K1"/>
    <mergeCell ref="A2:K2"/>
    <mergeCell ref="A3:A5"/>
    <mergeCell ref="B3:C4"/>
    <mergeCell ref="D3:E4"/>
    <mergeCell ref="F3:G4"/>
    <mergeCell ref="H3:K3"/>
    <mergeCell ref="H4:I4"/>
    <mergeCell ref="J4:K4"/>
  </mergeCells>
  <pageMargins left="0.31496062992125984" right="0.27559055118110237" top="0.35433070866141736" bottom="0.39370078740157483" header="0.31496062992125984" footer="0.31496062992125984"/>
  <pageSetup paperSize="9" scale="113"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
  <sheetViews>
    <sheetView view="pageBreakPreview" zoomScale="150" zoomScaleSheetLayoutView="150" workbookViewId="0">
      <selection activeCell="D11" sqref="D11"/>
    </sheetView>
  </sheetViews>
  <sheetFormatPr defaultRowHeight="15"/>
  <cols>
    <col min="1" max="1" width="49.5703125" customWidth="1"/>
  </cols>
  <sheetData>
    <row r="1" spans="1:14" ht="22.5" customHeight="1">
      <c r="A1" s="731" t="s">
        <v>2711</v>
      </c>
      <c r="B1" s="732"/>
      <c r="C1" s="732"/>
      <c r="D1" s="732"/>
      <c r="E1" s="732"/>
      <c r="F1" s="732"/>
      <c r="G1" s="732"/>
      <c r="H1" s="732"/>
      <c r="I1" s="732"/>
      <c r="J1" s="732"/>
      <c r="K1" s="732"/>
    </row>
    <row r="2" spans="1:14" ht="22.5" customHeight="1">
      <c r="A2" s="731" t="s">
        <v>1922</v>
      </c>
      <c r="B2" s="731"/>
      <c r="C2" s="731"/>
      <c r="D2" s="731"/>
      <c r="E2" s="731"/>
      <c r="F2" s="731"/>
      <c r="G2" s="731"/>
      <c r="H2" s="731"/>
      <c r="I2" s="731"/>
      <c r="J2" s="731"/>
      <c r="K2" s="731"/>
    </row>
    <row r="3" spans="1:14" ht="22.5" customHeight="1">
      <c r="A3" s="731" t="s">
        <v>1923</v>
      </c>
      <c r="B3" s="731"/>
      <c r="C3" s="731"/>
      <c r="D3" s="731"/>
      <c r="E3" s="731"/>
      <c r="F3" s="731"/>
      <c r="G3" s="731"/>
      <c r="H3" s="731"/>
      <c r="I3" s="731"/>
      <c r="J3" s="731"/>
      <c r="K3" s="731"/>
    </row>
    <row r="4" spans="1:14" ht="22.5" customHeight="1">
      <c r="A4" s="733" t="s">
        <v>2</v>
      </c>
      <c r="B4" s="733" t="s">
        <v>1924</v>
      </c>
      <c r="C4" s="733"/>
      <c r="D4" s="733" t="s">
        <v>1925</v>
      </c>
      <c r="E4" s="733"/>
      <c r="F4" s="733" t="s">
        <v>52</v>
      </c>
      <c r="G4" s="733"/>
      <c r="H4" s="733" t="s">
        <v>7</v>
      </c>
      <c r="I4" s="733"/>
      <c r="J4" s="733"/>
      <c r="K4" s="733"/>
    </row>
    <row r="5" spans="1:14" ht="21" customHeight="1">
      <c r="A5" s="733"/>
      <c r="B5" s="733"/>
      <c r="C5" s="733"/>
      <c r="D5" s="733"/>
      <c r="E5" s="733"/>
      <c r="F5" s="733"/>
      <c r="G5" s="733"/>
      <c r="H5" s="733" t="s">
        <v>11</v>
      </c>
      <c r="I5" s="733"/>
      <c r="J5" s="733" t="s">
        <v>12</v>
      </c>
      <c r="K5" s="733"/>
    </row>
    <row r="6" spans="1:14" ht="31.5">
      <c r="A6" s="733"/>
      <c r="B6" s="118" t="s">
        <v>1926</v>
      </c>
      <c r="C6" s="118" t="s">
        <v>1530</v>
      </c>
      <c r="D6" s="118" t="s">
        <v>1926</v>
      </c>
      <c r="E6" s="118" t="s">
        <v>1530</v>
      </c>
      <c r="F6" s="118" t="s">
        <v>1926</v>
      </c>
      <c r="G6" s="118" t="s">
        <v>1530</v>
      </c>
      <c r="H6" s="118" t="s">
        <v>1926</v>
      </c>
      <c r="I6" s="118" t="s">
        <v>1530</v>
      </c>
      <c r="J6" s="118" t="s">
        <v>1926</v>
      </c>
      <c r="K6" s="118" t="s">
        <v>1530</v>
      </c>
    </row>
    <row r="7" spans="1:14" ht="54">
      <c r="A7" s="119" t="s">
        <v>1927</v>
      </c>
      <c r="B7" s="120">
        <v>2130.9</v>
      </c>
      <c r="C7" s="120">
        <v>94.087778170257849</v>
      </c>
      <c r="D7" s="120">
        <v>2159.9</v>
      </c>
      <c r="E7" s="120">
        <v>101.36092730771036</v>
      </c>
      <c r="F7" s="120">
        <v>2190.41</v>
      </c>
      <c r="G7" s="120">
        <v>101.41256539654613</v>
      </c>
      <c r="H7" s="120">
        <v>2210.67</v>
      </c>
      <c r="I7" s="120">
        <v>100.92494099278217</v>
      </c>
      <c r="J7" s="120">
        <v>2244.14</v>
      </c>
      <c r="K7" s="120">
        <v>101.51402063627768</v>
      </c>
      <c r="M7" s="120">
        <v>2264.8000000000002</v>
      </c>
      <c r="N7" s="120">
        <v>95.8</v>
      </c>
    </row>
    <row r="8" spans="1:14" ht="54">
      <c r="A8" s="121" t="s">
        <v>1928</v>
      </c>
      <c r="B8" s="120">
        <v>42.51</v>
      </c>
      <c r="C8" s="120">
        <v>148.6363636363636</v>
      </c>
      <c r="D8" s="120">
        <v>54.81</v>
      </c>
      <c r="E8" s="120">
        <v>128.93436838390969</v>
      </c>
      <c r="F8" s="120">
        <v>67.09</v>
      </c>
      <c r="G8" s="120">
        <v>122.40467068053276</v>
      </c>
      <c r="H8" s="120">
        <v>79.47</v>
      </c>
      <c r="I8" s="120">
        <v>118.45282456401847</v>
      </c>
      <c r="J8" s="120">
        <v>91.8</v>
      </c>
      <c r="K8" s="120">
        <v>115.51528878822197</v>
      </c>
      <c r="M8" s="120">
        <v>28.6</v>
      </c>
      <c r="N8" s="120">
        <v>111.7</v>
      </c>
    </row>
    <row r="9" spans="1:14" ht="54">
      <c r="A9" s="121" t="s">
        <v>1929</v>
      </c>
      <c r="B9" s="124">
        <v>145.94999999999999</v>
      </c>
      <c r="C9" s="125">
        <v>105.91436865021768</v>
      </c>
      <c r="D9" s="124">
        <v>150.9</v>
      </c>
      <c r="E9" s="125">
        <v>103.39157245632067</v>
      </c>
      <c r="F9" s="124">
        <v>158.30000000000001</v>
      </c>
      <c r="G9" s="125">
        <v>104.9039098740888</v>
      </c>
      <c r="H9" s="124">
        <v>173.6</v>
      </c>
      <c r="I9" s="125">
        <v>109.6651926721415</v>
      </c>
      <c r="J9" s="124">
        <v>194.3</v>
      </c>
      <c r="K9" s="125">
        <v>111.92396313364057</v>
      </c>
      <c r="M9" s="123">
        <v>137.80000000000001</v>
      </c>
      <c r="N9" s="123">
        <v>108.1</v>
      </c>
    </row>
    <row r="10" spans="1:14" ht="21.75" customHeight="1">
      <c r="A10" s="119" t="s">
        <v>1930</v>
      </c>
      <c r="B10" s="124">
        <v>53.8</v>
      </c>
      <c r="C10" s="125">
        <v>97.463768115942017</v>
      </c>
      <c r="D10" s="124">
        <v>56.7</v>
      </c>
      <c r="E10" s="125">
        <v>105.39033457249072</v>
      </c>
      <c r="F10" s="124">
        <v>60.6</v>
      </c>
      <c r="G10" s="125">
        <v>106.87830687830689</v>
      </c>
      <c r="H10" s="124">
        <v>66.099999999999994</v>
      </c>
      <c r="I10" s="125">
        <v>109.07590759075907</v>
      </c>
      <c r="J10" s="124">
        <v>73.3</v>
      </c>
      <c r="K10" s="125">
        <v>110.89258698940998</v>
      </c>
      <c r="M10" s="123">
        <v>55.2</v>
      </c>
      <c r="N10" s="123">
        <v>126.9</v>
      </c>
    </row>
    <row r="11" spans="1:14" ht="21.75" customHeight="1">
      <c r="A11" s="119" t="s">
        <v>1931</v>
      </c>
      <c r="B11" s="124">
        <v>92.15</v>
      </c>
      <c r="C11" s="125">
        <v>111.56174334140437</v>
      </c>
      <c r="D11" s="124">
        <v>94.2</v>
      </c>
      <c r="E11" s="125">
        <v>102.22463374932175</v>
      </c>
      <c r="F11" s="124">
        <v>97.7</v>
      </c>
      <c r="G11" s="125">
        <v>103.71549893842888</v>
      </c>
      <c r="H11" s="124">
        <v>107.5</v>
      </c>
      <c r="I11" s="125">
        <v>110.03070624360288</v>
      </c>
      <c r="J11" s="124">
        <v>121</v>
      </c>
      <c r="K11" s="125">
        <v>112.55813953488372</v>
      </c>
      <c r="M11" s="123">
        <v>82.6</v>
      </c>
      <c r="N11" s="123">
        <v>98.3</v>
      </c>
    </row>
    <row r="12" spans="1:14" ht="36">
      <c r="A12" s="121" t="s">
        <v>1932</v>
      </c>
      <c r="B12" s="124">
        <v>4351.8</v>
      </c>
      <c r="C12" s="125">
        <v>103.80459413686998</v>
      </c>
      <c r="D12" s="124">
        <v>4501.8</v>
      </c>
      <c r="E12" s="125">
        <v>103.44684957948435</v>
      </c>
      <c r="F12" s="124">
        <v>4681.8</v>
      </c>
      <c r="G12" s="125">
        <v>103.9984006397441</v>
      </c>
      <c r="H12" s="124">
        <v>4891.8</v>
      </c>
      <c r="I12" s="125">
        <v>104.48545431244393</v>
      </c>
      <c r="J12" s="124">
        <v>5131.8</v>
      </c>
      <c r="K12" s="125">
        <v>104.90616950815649</v>
      </c>
      <c r="M12" s="124">
        <v>4192.3</v>
      </c>
      <c r="N12" s="124">
        <v>105.1</v>
      </c>
    </row>
    <row r="13" spans="1:14" ht="22.5" customHeight="1">
      <c r="A13" s="121" t="s">
        <v>1933</v>
      </c>
      <c r="B13" s="124">
        <v>2611.1</v>
      </c>
      <c r="C13" s="125">
        <v>104.77508928213153</v>
      </c>
      <c r="D13" s="124">
        <v>2711.1</v>
      </c>
      <c r="E13" s="125">
        <v>103.82980353107885</v>
      </c>
      <c r="F13" s="124">
        <v>2831.1</v>
      </c>
      <c r="G13" s="125">
        <v>104.42624764855594</v>
      </c>
      <c r="H13" s="124">
        <v>2971.1</v>
      </c>
      <c r="I13" s="125">
        <v>104.94507435272509</v>
      </c>
      <c r="J13" s="124">
        <v>3111.1</v>
      </c>
      <c r="K13" s="125">
        <v>104.71205950658005</v>
      </c>
      <c r="M13" s="124">
        <v>2492.1</v>
      </c>
      <c r="N13" s="124">
        <v>105.4</v>
      </c>
    </row>
    <row r="14" spans="1:14" ht="22.5" customHeight="1">
      <c r="A14" s="121" t="s">
        <v>1934</v>
      </c>
      <c r="B14" s="124">
        <v>1740.7</v>
      </c>
      <c r="C14" s="125">
        <v>102.38207269732973</v>
      </c>
      <c r="D14" s="124">
        <v>1790.7</v>
      </c>
      <c r="E14" s="125">
        <v>102.87240765209398</v>
      </c>
      <c r="F14" s="124">
        <v>1850.7</v>
      </c>
      <c r="G14" s="125">
        <v>103.35064499916233</v>
      </c>
      <c r="H14" s="124">
        <v>1920.7</v>
      </c>
      <c r="I14" s="125">
        <v>103.7823526233317</v>
      </c>
      <c r="J14" s="124">
        <v>2020.7</v>
      </c>
      <c r="K14" s="125">
        <v>105.20643515385015</v>
      </c>
      <c r="M14" s="124">
        <v>1700.2</v>
      </c>
      <c r="N14" s="124">
        <v>104.5</v>
      </c>
    </row>
    <row r="15" spans="1:14" ht="22.5" customHeight="1">
      <c r="A15" s="121" t="s">
        <v>1935</v>
      </c>
      <c r="B15" s="124">
        <v>229.7</v>
      </c>
      <c r="C15" s="125">
        <v>99.051315222078472</v>
      </c>
      <c r="D15" s="124">
        <v>250</v>
      </c>
      <c r="E15" s="125">
        <v>108.83761427949501</v>
      </c>
      <c r="F15" s="124">
        <v>300</v>
      </c>
      <c r="G15" s="125">
        <v>120</v>
      </c>
      <c r="H15" s="124">
        <v>350</v>
      </c>
      <c r="I15" s="125">
        <v>116.66666666666667</v>
      </c>
      <c r="J15" s="124">
        <v>400</v>
      </c>
      <c r="K15" s="125">
        <v>114.28571428571428</v>
      </c>
      <c r="M15" s="124">
        <v>231.9</v>
      </c>
      <c r="N15" s="124">
        <v>175</v>
      </c>
    </row>
    <row r="16" spans="1:14" ht="36">
      <c r="A16" s="119" t="s">
        <v>1936</v>
      </c>
      <c r="B16" s="122">
        <v>431</v>
      </c>
      <c r="C16" s="122">
        <v>118.92935982339957</v>
      </c>
      <c r="D16" s="122">
        <v>600</v>
      </c>
      <c r="E16" s="122">
        <v>139.21113689095128</v>
      </c>
      <c r="F16" s="122">
        <v>750</v>
      </c>
      <c r="G16" s="122">
        <v>125</v>
      </c>
      <c r="H16" s="122">
        <v>850</v>
      </c>
      <c r="I16" s="122">
        <v>113.33333333333333</v>
      </c>
      <c r="J16" s="122">
        <v>980</v>
      </c>
      <c r="K16" s="122">
        <v>115.29411764705881</v>
      </c>
      <c r="M16" s="120">
        <v>362.4</v>
      </c>
      <c r="N16" s="120">
        <v>115</v>
      </c>
    </row>
    <row r="17" spans="1:14" ht="36" customHeight="1">
      <c r="A17" s="119" t="s">
        <v>1937</v>
      </c>
      <c r="B17" s="122">
        <v>444</v>
      </c>
      <c r="C17" s="122">
        <v>99.640933572710949</v>
      </c>
      <c r="D17" s="122">
        <v>446.5</v>
      </c>
      <c r="E17" s="122">
        <v>100.56306306306307</v>
      </c>
      <c r="F17" s="122">
        <v>459.8</v>
      </c>
      <c r="G17" s="122">
        <v>102.97872340425531</v>
      </c>
      <c r="H17" s="122">
        <v>462.8</v>
      </c>
      <c r="I17" s="122">
        <v>100.65245759025663</v>
      </c>
      <c r="J17" s="122">
        <v>486.5</v>
      </c>
      <c r="K17" s="122">
        <v>105.1210025929127</v>
      </c>
      <c r="M17" s="120">
        <v>445.6</v>
      </c>
      <c r="N17" s="120">
        <v>88.6</v>
      </c>
    </row>
    <row r="21" spans="1:14">
      <c r="A21" t="s">
        <v>1938</v>
      </c>
      <c r="B21">
        <v>127</v>
      </c>
      <c r="D21">
        <v>150</v>
      </c>
      <c r="F21">
        <v>180</v>
      </c>
      <c r="H21">
        <v>210</v>
      </c>
      <c r="J21">
        <v>240</v>
      </c>
    </row>
    <row r="24" spans="1:14">
      <c r="A24" t="s">
        <v>1939</v>
      </c>
      <c r="B24">
        <v>4351.8</v>
      </c>
    </row>
  </sheetData>
  <mergeCells count="10">
    <mergeCell ref="A1:K1"/>
    <mergeCell ref="A2:K2"/>
    <mergeCell ref="A3:K3"/>
    <mergeCell ref="A4:A6"/>
    <mergeCell ref="B4:C5"/>
    <mergeCell ref="D4:E5"/>
    <mergeCell ref="F4:G5"/>
    <mergeCell ref="H4:K4"/>
    <mergeCell ref="H5:I5"/>
    <mergeCell ref="J5:K5"/>
  </mergeCells>
  <pageMargins left="0.31496062992125984" right="0.28999999999999998" top="0.31496062992125984" bottom="0.23622047244094491" header="0.31496062992125984" footer="0.31496062992125984"/>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view="pageBreakPreview" zoomScaleNormal="100" zoomScaleSheetLayoutView="100" workbookViewId="0">
      <selection activeCell="H7" sqref="H7"/>
    </sheetView>
  </sheetViews>
  <sheetFormatPr defaultRowHeight="12.75"/>
  <cols>
    <col min="1" max="1" width="22.85546875" style="126" customWidth="1"/>
    <col min="2" max="2" width="12.42578125" style="126" customWidth="1"/>
    <col min="3" max="4" width="12.5703125" style="126" customWidth="1"/>
    <col min="5" max="5" width="10.42578125" style="126" customWidth="1"/>
    <col min="6" max="7" width="12.5703125" style="126" customWidth="1"/>
    <col min="8" max="8" width="9.140625" style="126"/>
    <col min="9" max="10" width="12.5703125" style="126" customWidth="1"/>
    <col min="11" max="11" width="9.140625" style="126"/>
    <col min="12" max="13" width="12.5703125" style="126" customWidth="1"/>
    <col min="14" max="14" width="9.140625" style="126"/>
    <col min="15" max="16" width="12.5703125" style="126" customWidth="1"/>
    <col min="17" max="256" width="9.140625" style="126"/>
    <col min="257" max="257" width="21.7109375" style="126" customWidth="1"/>
    <col min="258" max="258" width="12.42578125" style="126" customWidth="1"/>
    <col min="259" max="259" width="13" style="126" customWidth="1"/>
    <col min="260" max="260" width="12.5703125" style="126" customWidth="1"/>
    <col min="261" max="261" width="10.42578125" style="126" customWidth="1"/>
    <col min="262" max="262" width="12.28515625" style="126" customWidth="1"/>
    <col min="263" max="263" width="12.42578125" style="126" customWidth="1"/>
    <col min="264" max="264" width="9.140625" style="126"/>
    <col min="265" max="265" width="12.5703125" style="126" customWidth="1"/>
    <col min="266" max="266" width="12.42578125" style="126" customWidth="1"/>
    <col min="267" max="267" width="9.140625" style="126"/>
    <col min="268" max="268" width="12.7109375" style="126" customWidth="1"/>
    <col min="269" max="269" width="12.42578125" style="126" customWidth="1"/>
    <col min="270" max="270" width="9.140625" style="126"/>
    <col min="271" max="272" width="12.140625" style="126" customWidth="1"/>
    <col min="273" max="512" width="9.140625" style="126"/>
    <col min="513" max="513" width="21.7109375" style="126" customWidth="1"/>
    <col min="514" max="514" width="12.42578125" style="126" customWidth="1"/>
    <col min="515" max="515" width="13" style="126" customWidth="1"/>
    <col min="516" max="516" width="12.5703125" style="126" customWidth="1"/>
    <col min="517" max="517" width="10.42578125" style="126" customWidth="1"/>
    <col min="518" max="518" width="12.28515625" style="126" customWidth="1"/>
    <col min="519" max="519" width="12.42578125" style="126" customWidth="1"/>
    <col min="520" max="520" width="9.140625" style="126"/>
    <col min="521" max="521" width="12.5703125" style="126" customWidth="1"/>
    <col min="522" max="522" width="12.42578125" style="126" customWidth="1"/>
    <col min="523" max="523" width="9.140625" style="126"/>
    <col min="524" max="524" width="12.7109375" style="126" customWidth="1"/>
    <col min="525" max="525" width="12.42578125" style="126" customWidth="1"/>
    <col min="526" max="526" width="9.140625" style="126"/>
    <col min="527" max="528" width="12.140625" style="126" customWidth="1"/>
    <col min="529" max="768" width="9.140625" style="126"/>
    <col min="769" max="769" width="21.7109375" style="126" customWidth="1"/>
    <col min="770" max="770" width="12.42578125" style="126" customWidth="1"/>
    <col min="771" max="771" width="13" style="126" customWidth="1"/>
    <col min="772" max="772" width="12.5703125" style="126" customWidth="1"/>
    <col min="773" max="773" width="10.42578125" style="126" customWidth="1"/>
    <col min="774" max="774" width="12.28515625" style="126" customWidth="1"/>
    <col min="775" max="775" width="12.42578125" style="126" customWidth="1"/>
    <col min="776" max="776" width="9.140625" style="126"/>
    <col min="777" max="777" width="12.5703125" style="126" customWidth="1"/>
    <col min="778" max="778" width="12.42578125" style="126" customWidth="1"/>
    <col min="779" max="779" width="9.140625" style="126"/>
    <col min="780" max="780" width="12.7109375" style="126" customWidth="1"/>
    <col min="781" max="781" width="12.42578125" style="126" customWidth="1"/>
    <col min="782" max="782" width="9.140625" style="126"/>
    <col min="783" max="784" width="12.140625" style="126" customWidth="1"/>
    <col min="785" max="1024" width="9.140625" style="126"/>
    <col min="1025" max="1025" width="21.7109375" style="126" customWidth="1"/>
    <col min="1026" max="1026" width="12.42578125" style="126" customWidth="1"/>
    <col min="1027" max="1027" width="13" style="126" customWidth="1"/>
    <col min="1028" max="1028" width="12.5703125" style="126" customWidth="1"/>
    <col min="1029" max="1029" width="10.42578125" style="126" customWidth="1"/>
    <col min="1030" max="1030" width="12.28515625" style="126" customWidth="1"/>
    <col min="1031" max="1031" width="12.42578125" style="126" customWidth="1"/>
    <col min="1032" max="1032" width="9.140625" style="126"/>
    <col min="1033" max="1033" width="12.5703125" style="126" customWidth="1"/>
    <col min="1034" max="1034" width="12.42578125" style="126" customWidth="1"/>
    <col min="1035" max="1035" width="9.140625" style="126"/>
    <col min="1036" max="1036" width="12.7109375" style="126" customWidth="1"/>
    <col min="1037" max="1037" width="12.42578125" style="126" customWidth="1"/>
    <col min="1038" max="1038" width="9.140625" style="126"/>
    <col min="1039" max="1040" width="12.140625" style="126" customWidth="1"/>
    <col min="1041" max="1280" width="9.140625" style="126"/>
    <col min="1281" max="1281" width="21.7109375" style="126" customWidth="1"/>
    <col min="1282" max="1282" width="12.42578125" style="126" customWidth="1"/>
    <col min="1283" max="1283" width="13" style="126" customWidth="1"/>
    <col min="1284" max="1284" width="12.5703125" style="126" customWidth="1"/>
    <col min="1285" max="1285" width="10.42578125" style="126" customWidth="1"/>
    <col min="1286" max="1286" width="12.28515625" style="126" customWidth="1"/>
    <col min="1287" max="1287" width="12.42578125" style="126" customWidth="1"/>
    <col min="1288" max="1288" width="9.140625" style="126"/>
    <col min="1289" max="1289" width="12.5703125" style="126" customWidth="1"/>
    <col min="1290" max="1290" width="12.42578125" style="126" customWidth="1"/>
    <col min="1291" max="1291" width="9.140625" style="126"/>
    <col min="1292" max="1292" width="12.7109375" style="126" customWidth="1"/>
    <col min="1293" max="1293" width="12.42578125" style="126" customWidth="1"/>
    <col min="1294" max="1294" width="9.140625" style="126"/>
    <col min="1295" max="1296" width="12.140625" style="126" customWidth="1"/>
    <col min="1297" max="1536" width="9.140625" style="126"/>
    <col min="1537" max="1537" width="21.7109375" style="126" customWidth="1"/>
    <col min="1538" max="1538" width="12.42578125" style="126" customWidth="1"/>
    <col min="1539" max="1539" width="13" style="126" customWidth="1"/>
    <col min="1540" max="1540" width="12.5703125" style="126" customWidth="1"/>
    <col min="1541" max="1541" width="10.42578125" style="126" customWidth="1"/>
    <col min="1542" max="1542" width="12.28515625" style="126" customWidth="1"/>
    <col min="1543" max="1543" width="12.42578125" style="126" customWidth="1"/>
    <col min="1544" max="1544" width="9.140625" style="126"/>
    <col min="1545" max="1545" width="12.5703125" style="126" customWidth="1"/>
    <col min="1546" max="1546" width="12.42578125" style="126" customWidth="1"/>
    <col min="1547" max="1547" width="9.140625" style="126"/>
    <col min="1548" max="1548" width="12.7109375" style="126" customWidth="1"/>
    <col min="1549" max="1549" width="12.42578125" style="126" customWidth="1"/>
    <col min="1550" max="1550" width="9.140625" style="126"/>
    <col min="1551" max="1552" width="12.140625" style="126" customWidth="1"/>
    <col min="1553" max="1792" width="9.140625" style="126"/>
    <col min="1793" max="1793" width="21.7109375" style="126" customWidth="1"/>
    <col min="1794" max="1794" width="12.42578125" style="126" customWidth="1"/>
    <col min="1795" max="1795" width="13" style="126" customWidth="1"/>
    <col min="1796" max="1796" width="12.5703125" style="126" customWidth="1"/>
    <col min="1797" max="1797" width="10.42578125" style="126" customWidth="1"/>
    <col min="1798" max="1798" width="12.28515625" style="126" customWidth="1"/>
    <col min="1799" max="1799" width="12.42578125" style="126" customWidth="1"/>
    <col min="1800" max="1800" width="9.140625" style="126"/>
    <col min="1801" max="1801" width="12.5703125" style="126" customWidth="1"/>
    <col min="1802" max="1802" width="12.42578125" style="126" customWidth="1"/>
    <col min="1803" max="1803" width="9.140625" style="126"/>
    <col min="1804" max="1804" width="12.7109375" style="126" customWidth="1"/>
    <col min="1805" max="1805" width="12.42578125" style="126" customWidth="1"/>
    <col min="1806" max="1806" width="9.140625" style="126"/>
    <col min="1807" max="1808" width="12.140625" style="126" customWidth="1"/>
    <col min="1809" max="2048" width="9.140625" style="126"/>
    <col min="2049" max="2049" width="21.7109375" style="126" customWidth="1"/>
    <col min="2050" max="2050" width="12.42578125" style="126" customWidth="1"/>
    <col min="2051" max="2051" width="13" style="126" customWidth="1"/>
    <col min="2052" max="2052" width="12.5703125" style="126" customWidth="1"/>
    <col min="2053" max="2053" width="10.42578125" style="126" customWidth="1"/>
    <col min="2054" max="2054" width="12.28515625" style="126" customWidth="1"/>
    <col min="2055" max="2055" width="12.42578125" style="126" customWidth="1"/>
    <col min="2056" max="2056" width="9.140625" style="126"/>
    <col min="2057" max="2057" width="12.5703125" style="126" customWidth="1"/>
    <col min="2058" max="2058" width="12.42578125" style="126" customWidth="1"/>
    <col min="2059" max="2059" width="9.140625" style="126"/>
    <col min="2060" max="2060" width="12.7109375" style="126" customWidth="1"/>
    <col min="2061" max="2061" width="12.42578125" style="126" customWidth="1"/>
    <col min="2062" max="2062" width="9.140625" style="126"/>
    <col min="2063" max="2064" width="12.140625" style="126" customWidth="1"/>
    <col min="2065" max="2304" width="9.140625" style="126"/>
    <col min="2305" max="2305" width="21.7109375" style="126" customWidth="1"/>
    <col min="2306" max="2306" width="12.42578125" style="126" customWidth="1"/>
    <col min="2307" max="2307" width="13" style="126" customWidth="1"/>
    <col min="2308" max="2308" width="12.5703125" style="126" customWidth="1"/>
    <col min="2309" max="2309" width="10.42578125" style="126" customWidth="1"/>
    <col min="2310" max="2310" width="12.28515625" style="126" customWidth="1"/>
    <col min="2311" max="2311" width="12.42578125" style="126" customWidth="1"/>
    <col min="2312" max="2312" width="9.140625" style="126"/>
    <col min="2313" max="2313" width="12.5703125" style="126" customWidth="1"/>
    <col min="2314" max="2314" width="12.42578125" style="126" customWidth="1"/>
    <col min="2315" max="2315" width="9.140625" style="126"/>
    <col min="2316" max="2316" width="12.7109375" style="126" customWidth="1"/>
    <col min="2317" max="2317" width="12.42578125" style="126" customWidth="1"/>
    <col min="2318" max="2318" width="9.140625" style="126"/>
    <col min="2319" max="2320" width="12.140625" style="126" customWidth="1"/>
    <col min="2321" max="2560" width="9.140625" style="126"/>
    <col min="2561" max="2561" width="21.7109375" style="126" customWidth="1"/>
    <col min="2562" max="2562" width="12.42578125" style="126" customWidth="1"/>
    <col min="2563" max="2563" width="13" style="126" customWidth="1"/>
    <col min="2564" max="2564" width="12.5703125" style="126" customWidth="1"/>
    <col min="2565" max="2565" width="10.42578125" style="126" customWidth="1"/>
    <col min="2566" max="2566" width="12.28515625" style="126" customWidth="1"/>
    <col min="2567" max="2567" width="12.42578125" style="126" customWidth="1"/>
    <col min="2568" max="2568" width="9.140625" style="126"/>
    <col min="2569" max="2569" width="12.5703125" style="126" customWidth="1"/>
    <col min="2570" max="2570" width="12.42578125" style="126" customWidth="1"/>
    <col min="2571" max="2571" width="9.140625" style="126"/>
    <col min="2572" max="2572" width="12.7109375" style="126" customWidth="1"/>
    <col min="2573" max="2573" width="12.42578125" style="126" customWidth="1"/>
    <col min="2574" max="2574" width="9.140625" style="126"/>
    <col min="2575" max="2576" width="12.140625" style="126" customWidth="1"/>
    <col min="2577" max="2816" width="9.140625" style="126"/>
    <col min="2817" max="2817" width="21.7109375" style="126" customWidth="1"/>
    <col min="2818" max="2818" width="12.42578125" style="126" customWidth="1"/>
    <col min="2819" max="2819" width="13" style="126" customWidth="1"/>
    <col min="2820" max="2820" width="12.5703125" style="126" customWidth="1"/>
    <col min="2821" max="2821" width="10.42578125" style="126" customWidth="1"/>
    <col min="2822" max="2822" width="12.28515625" style="126" customWidth="1"/>
    <col min="2823" max="2823" width="12.42578125" style="126" customWidth="1"/>
    <col min="2824" max="2824" width="9.140625" style="126"/>
    <col min="2825" max="2825" width="12.5703125" style="126" customWidth="1"/>
    <col min="2826" max="2826" width="12.42578125" style="126" customWidth="1"/>
    <col min="2827" max="2827" width="9.140625" style="126"/>
    <col min="2828" max="2828" width="12.7109375" style="126" customWidth="1"/>
    <col min="2829" max="2829" width="12.42578125" style="126" customWidth="1"/>
    <col min="2830" max="2830" width="9.140625" style="126"/>
    <col min="2831" max="2832" width="12.140625" style="126" customWidth="1"/>
    <col min="2833" max="3072" width="9.140625" style="126"/>
    <col min="3073" max="3073" width="21.7109375" style="126" customWidth="1"/>
    <col min="3074" max="3074" width="12.42578125" style="126" customWidth="1"/>
    <col min="3075" max="3075" width="13" style="126" customWidth="1"/>
    <col min="3076" max="3076" width="12.5703125" style="126" customWidth="1"/>
    <col min="3077" max="3077" width="10.42578125" style="126" customWidth="1"/>
    <col min="3078" max="3078" width="12.28515625" style="126" customWidth="1"/>
    <col min="3079" max="3079" width="12.42578125" style="126" customWidth="1"/>
    <col min="3080" max="3080" width="9.140625" style="126"/>
    <col min="3081" max="3081" width="12.5703125" style="126" customWidth="1"/>
    <col min="3082" max="3082" width="12.42578125" style="126" customWidth="1"/>
    <col min="3083" max="3083" width="9.140625" style="126"/>
    <col min="3084" max="3084" width="12.7109375" style="126" customWidth="1"/>
    <col min="3085" max="3085" width="12.42578125" style="126" customWidth="1"/>
    <col min="3086" max="3086" width="9.140625" style="126"/>
    <col min="3087" max="3088" width="12.140625" style="126" customWidth="1"/>
    <col min="3089" max="3328" width="9.140625" style="126"/>
    <col min="3329" max="3329" width="21.7109375" style="126" customWidth="1"/>
    <col min="3330" max="3330" width="12.42578125" style="126" customWidth="1"/>
    <col min="3331" max="3331" width="13" style="126" customWidth="1"/>
    <col min="3332" max="3332" width="12.5703125" style="126" customWidth="1"/>
    <col min="3333" max="3333" width="10.42578125" style="126" customWidth="1"/>
    <col min="3334" max="3334" width="12.28515625" style="126" customWidth="1"/>
    <col min="3335" max="3335" width="12.42578125" style="126" customWidth="1"/>
    <col min="3336" max="3336" width="9.140625" style="126"/>
    <col min="3337" max="3337" width="12.5703125" style="126" customWidth="1"/>
    <col min="3338" max="3338" width="12.42578125" style="126" customWidth="1"/>
    <col min="3339" max="3339" width="9.140625" style="126"/>
    <col min="3340" max="3340" width="12.7109375" style="126" customWidth="1"/>
    <col min="3341" max="3341" width="12.42578125" style="126" customWidth="1"/>
    <col min="3342" max="3342" width="9.140625" style="126"/>
    <col min="3343" max="3344" width="12.140625" style="126" customWidth="1"/>
    <col min="3345" max="3584" width="9.140625" style="126"/>
    <col min="3585" max="3585" width="21.7109375" style="126" customWidth="1"/>
    <col min="3586" max="3586" width="12.42578125" style="126" customWidth="1"/>
    <col min="3587" max="3587" width="13" style="126" customWidth="1"/>
    <col min="3588" max="3588" width="12.5703125" style="126" customWidth="1"/>
    <col min="3589" max="3589" width="10.42578125" style="126" customWidth="1"/>
    <col min="3590" max="3590" width="12.28515625" style="126" customWidth="1"/>
    <col min="3591" max="3591" width="12.42578125" style="126" customWidth="1"/>
    <col min="3592" max="3592" width="9.140625" style="126"/>
    <col min="3593" max="3593" width="12.5703125" style="126" customWidth="1"/>
    <col min="3594" max="3594" width="12.42578125" style="126" customWidth="1"/>
    <col min="3595" max="3595" width="9.140625" style="126"/>
    <col min="3596" max="3596" width="12.7109375" style="126" customWidth="1"/>
    <col min="3597" max="3597" width="12.42578125" style="126" customWidth="1"/>
    <col min="3598" max="3598" width="9.140625" style="126"/>
    <col min="3599" max="3600" width="12.140625" style="126" customWidth="1"/>
    <col min="3601" max="3840" width="9.140625" style="126"/>
    <col min="3841" max="3841" width="21.7109375" style="126" customWidth="1"/>
    <col min="3842" max="3842" width="12.42578125" style="126" customWidth="1"/>
    <col min="3843" max="3843" width="13" style="126" customWidth="1"/>
    <col min="3844" max="3844" width="12.5703125" style="126" customWidth="1"/>
    <col min="3845" max="3845" width="10.42578125" style="126" customWidth="1"/>
    <col min="3846" max="3846" width="12.28515625" style="126" customWidth="1"/>
    <col min="3847" max="3847" width="12.42578125" style="126" customWidth="1"/>
    <col min="3848" max="3848" width="9.140625" style="126"/>
    <col min="3849" max="3849" width="12.5703125" style="126" customWidth="1"/>
    <col min="3850" max="3850" width="12.42578125" style="126" customWidth="1"/>
    <col min="3851" max="3851" width="9.140625" style="126"/>
    <col min="3852" max="3852" width="12.7109375" style="126" customWidth="1"/>
    <col min="3853" max="3853" width="12.42578125" style="126" customWidth="1"/>
    <col min="3854" max="3854" width="9.140625" style="126"/>
    <col min="3855" max="3856" width="12.140625" style="126" customWidth="1"/>
    <col min="3857" max="4096" width="9.140625" style="126"/>
    <col min="4097" max="4097" width="21.7109375" style="126" customWidth="1"/>
    <col min="4098" max="4098" width="12.42578125" style="126" customWidth="1"/>
    <col min="4099" max="4099" width="13" style="126" customWidth="1"/>
    <col min="4100" max="4100" width="12.5703125" style="126" customWidth="1"/>
    <col min="4101" max="4101" width="10.42578125" style="126" customWidth="1"/>
    <col min="4102" max="4102" width="12.28515625" style="126" customWidth="1"/>
    <col min="4103" max="4103" width="12.42578125" style="126" customWidth="1"/>
    <col min="4104" max="4104" width="9.140625" style="126"/>
    <col min="4105" max="4105" width="12.5703125" style="126" customWidth="1"/>
    <col min="4106" max="4106" width="12.42578125" style="126" customWidth="1"/>
    <col min="4107" max="4107" width="9.140625" style="126"/>
    <col min="4108" max="4108" width="12.7109375" style="126" customWidth="1"/>
    <col min="4109" max="4109" width="12.42578125" style="126" customWidth="1"/>
    <col min="4110" max="4110" width="9.140625" style="126"/>
    <col min="4111" max="4112" width="12.140625" style="126" customWidth="1"/>
    <col min="4113" max="4352" width="9.140625" style="126"/>
    <col min="4353" max="4353" width="21.7109375" style="126" customWidth="1"/>
    <col min="4354" max="4354" width="12.42578125" style="126" customWidth="1"/>
    <col min="4355" max="4355" width="13" style="126" customWidth="1"/>
    <col min="4356" max="4356" width="12.5703125" style="126" customWidth="1"/>
    <col min="4357" max="4357" width="10.42578125" style="126" customWidth="1"/>
    <col min="4358" max="4358" width="12.28515625" style="126" customWidth="1"/>
    <col min="4359" max="4359" width="12.42578125" style="126" customWidth="1"/>
    <col min="4360" max="4360" width="9.140625" style="126"/>
    <col min="4361" max="4361" width="12.5703125" style="126" customWidth="1"/>
    <col min="4362" max="4362" width="12.42578125" style="126" customWidth="1"/>
    <col min="4363" max="4363" width="9.140625" style="126"/>
    <col min="4364" max="4364" width="12.7109375" style="126" customWidth="1"/>
    <col min="4365" max="4365" width="12.42578125" style="126" customWidth="1"/>
    <col min="4366" max="4366" width="9.140625" style="126"/>
    <col min="4367" max="4368" width="12.140625" style="126" customWidth="1"/>
    <col min="4369" max="4608" width="9.140625" style="126"/>
    <col min="4609" max="4609" width="21.7109375" style="126" customWidth="1"/>
    <col min="4610" max="4610" width="12.42578125" style="126" customWidth="1"/>
    <col min="4611" max="4611" width="13" style="126" customWidth="1"/>
    <col min="4612" max="4612" width="12.5703125" style="126" customWidth="1"/>
    <col min="4613" max="4613" width="10.42578125" style="126" customWidth="1"/>
    <col min="4614" max="4614" width="12.28515625" style="126" customWidth="1"/>
    <col min="4615" max="4615" width="12.42578125" style="126" customWidth="1"/>
    <col min="4616" max="4616" width="9.140625" style="126"/>
    <col min="4617" max="4617" width="12.5703125" style="126" customWidth="1"/>
    <col min="4618" max="4618" width="12.42578125" style="126" customWidth="1"/>
    <col min="4619" max="4619" width="9.140625" style="126"/>
    <col min="4620" max="4620" width="12.7109375" style="126" customWidth="1"/>
    <col min="4621" max="4621" width="12.42578125" style="126" customWidth="1"/>
    <col min="4622" max="4622" width="9.140625" style="126"/>
    <col min="4623" max="4624" width="12.140625" style="126" customWidth="1"/>
    <col min="4625" max="4864" width="9.140625" style="126"/>
    <col min="4865" max="4865" width="21.7109375" style="126" customWidth="1"/>
    <col min="4866" max="4866" width="12.42578125" style="126" customWidth="1"/>
    <col min="4867" max="4867" width="13" style="126" customWidth="1"/>
    <col min="4868" max="4868" width="12.5703125" style="126" customWidth="1"/>
    <col min="4869" max="4869" width="10.42578125" style="126" customWidth="1"/>
    <col min="4870" max="4870" width="12.28515625" style="126" customWidth="1"/>
    <col min="4871" max="4871" width="12.42578125" style="126" customWidth="1"/>
    <col min="4872" max="4872" width="9.140625" style="126"/>
    <col min="4873" max="4873" width="12.5703125" style="126" customWidth="1"/>
    <col min="4874" max="4874" width="12.42578125" style="126" customWidth="1"/>
    <col min="4875" max="4875" width="9.140625" style="126"/>
    <col min="4876" max="4876" width="12.7109375" style="126" customWidth="1"/>
    <col min="4877" max="4877" width="12.42578125" style="126" customWidth="1"/>
    <col min="4878" max="4878" width="9.140625" style="126"/>
    <col min="4879" max="4880" width="12.140625" style="126" customWidth="1"/>
    <col min="4881" max="5120" width="9.140625" style="126"/>
    <col min="5121" max="5121" width="21.7109375" style="126" customWidth="1"/>
    <col min="5122" max="5122" width="12.42578125" style="126" customWidth="1"/>
    <col min="5123" max="5123" width="13" style="126" customWidth="1"/>
    <col min="5124" max="5124" width="12.5703125" style="126" customWidth="1"/>
    <col min="5125" max="5125" width="10.42578125" style="126" customWidth="1"/>
    <col min="5126" max="5126" width="12.28515625" style="126" customWidth="1"/>
    <col min="5127" max="5127" width="12.42578125" style="126" customWidth="1"/>
    <col min="5128" max="5128" width="9.140625" style="126"/>
    <col min="5129" max="5129" width="12.5703125" style="126" customWidth="1"/>
    <col min="5130" max="5130" width="12.42578125" style="126" customWidth="1"/>
    <col min="5131" max="5131" width="9.140625" style="126"/>
    <col min="5132" max="5132" width="12.7109375" style="126" customWidth="1"/>
    <col min="5133" max="5133" width="12.42578125" style="126" customWidth="1"/>
    <col min="5134" max="5134" width="9.140625" style="126"/>
    <col min="5135" max="5136" width="12.140625" style="126" customWidth="1"/>
    <col min="5137" max="5376" width="9.140625" style="126"/>
    <col min="5377" max="5377" width="21.7109375" style="126" customWidth="1"/>
    <col min="5378" max="5378" width="12.42578125" style="126" customWidth="1"/>
    <col min="5379" max="5379" width="13" style="126" customWidth="1"/>
    <col min="5380" max="5380" width="12.5703125" style="126" customWidth="1"/>
    <col min="5381" max="5381" width="10.42578125" style="126" customWidth="1"/>
    <col min="5382" max="5382" width="12.28515625" style="126" customWidth="1"/>
    <col min="5383" max="5383" width="12.42578125" style="126" customWidth="1"/>
    <col min="5384" max="5384" width="9.140625" style="126"/>
    <col min="5385" max="5385" width="12.5703125" style="126" customWidth="1"/>
    <col min="5386" max="5386" width="12.42578125" style="126" customWidth="1"/>
    <col min="5387" max="5387" width="9.140625" style="126"/>
    <col min="5388" max="5388" width="12.7109375" style="126" customWidth="1"/>
    <col min="5389" max="5389" width="12.42578125" style="126" customWidth="1"/>
    <col min="5390" max="5390" width="9.140625" style="126"/>
    <col min="5391" max="5392" width="12.140625" style="126" customWidth="1"/>
    <col min="5393" max="5632" width="9.140625" style="126"/>
    <col min="5633" max="5633" width="21.7109375" style="126" customWidth="1"/>
    <col min="5634" max="5634" width="12.42578125" style="126" customWidth="1"/>
    <col min="5635" max="5635" width="13" style="126" customWidth="1"/>
    <col min="5636" max="5636" width="12.5703125" style="126" customWidth="1"/>
    <col min="5637" max="5637" width="10.42578125" style="126" customWidth="1"/>
    <col min="5638" max="5638" width="12.28515625" style="126" customWidth="1"/>
    <col min="5639" max="5639" width="12.42578125" style="126" customWidth="1"/>
    <col min="5640" max="5640" width="9.140625" style="126"/>
    <col min="5641" max="5641" width="12.5703125" style="126" customWidth="1"/>
    <col min="5642" max="5642" width="12.42578125" style="126" customWidth="1"/>
    <col min="5643" max="5643" width="9.140625" style="126"/>
    <col min="5644" max="5644" width="12.7109375" style="126" customWidth="1"/>
    <col min="5645" max="5645" width="12.42578125" style="126" customWidth="1"/>
    <col min="5646" max="5646" width="9.140625" style="126"/>
    <col min="5647" max="5648" width="12.140625" style="126" customWidth="1"/>
    <col min="5649" max="5888" width="9.140625" style="126"/>
    <col min="5889" max="5889" width="21.7109375" style="126" customWidth="1"/>
    <col min="5890" max="5890" width="12.42578125" style="126" customWidth="1"/>
    <col min="5891" max="5891" width="13" style="126" customWidth="1"/>
    <col min="5892" max="5892" width="12.5703125" style="126" customWidth="1"/>
    <col min="5893" max="5893" width="10.42578125" style="126" customWidth="1"/>
    <col min="5894" max="5894" width="12.28515625" style="126" customWidth="1"/>
    <col min="5895" max="5895" width="12.42578125" style="126" customWidth="1"/>
    <col min="5896" max="5896" width="9.140625" style="126"/>
    <col min="5897" max="5897" width="12.5703125" style="126" customWidth="1"/>
    <col min="5898" max="5898" width="12.42578125" style="126" customWidth="1"/>
    <col min="5899" max="5899" width="9.140625" style="126"/>
    <col min="5900" max="5900" width="12.7109375" style="126" customWidth="1"/>
    <col min="5901" max="5901" width="12.42578125" style="126" customWidth="1"/>
    <col min="5902" max="5902" width="9.140625" style="126"/>
    <col min="5903" max="5904" width="12.140625" style="126" customWidth="1"/>
    <col min="5905" max="6144" width="9.140625" style="126"/>
    <col min="6145" max="6145" width="21.7109375" style="126" customWidth="1"/>
    <col min="6146" max="6146" width="12.42578125" style="126" customWidth="1"/>
    <col min="6147" max="6147" width="13" style="126" customWidth="1"/>
    <col min="6148" max="6148" width="12.5703125" style="126" customWidth="1"/>
    <col min="6149" max="6149" width="10.42578125" style="126" customWidth="1"/>
    <col min="6150" max="6150" width="12.28515625" style="126" customWidth="1"/>
    <col min="6151" max="6151" width="12.42578125" style="126" customWidth="1"/>
    <col min="6152" max="6152" width="9.140625" style="126"/>
    <col min="6153" max="6153" width="12.5703125" style="126" customWidth="1"/>
    <col min="6154" max="6154" width="12.42578125" style="126" customWidth="1"/>
    <col min="6155" max="6155" width="9.140625" style="126"/>
    <col min="6156" max="6156" width="12.7109375" style="126" customWidth="1"/>
    <col min="6157" max="6157" width="12.42578125" style="126" customWidth="1"/>
    <col min="6158" max="6158" width="9.140625" style="126"/>
    <col min="6159" max="6160" width="12.140625" style="126" customWidth="1"/>
    <col min="6161" max="6400" width="9.140625" style="126"/>
    <col min="6401" max="6401" width="21.7109375" style="126" customWidth="1"/>
    <col min="6402" max="6402" width="12.42578125" style="126" customWidth="1"/>
    <col min="6403" max="6403" width="13" style="126" customWidth="1"/>
    <col min="6404" max="6404" width="12.5703125" style="126" customWidth="1"/>
    <col min="6405" max="6405" width="10.42578125" style="126" customWidth="1"/>
    <col min="6406" max="6406" width="12.28515625" style="126" customWidth="1"/>
    <col min="6407" max="6407" width="12.42578125" style="126" customWidth="1"/>
    <col min="6408" max="6408" width="9.140625" style="126"/>
    <col min="6409" max="6409" width="12.5703125" style="126" customWidth="1"/>
    <col min="6410" max="6410" width="12.42578125" style="126" customWidth="1"/>
    <col min="6411" max="6411" width="9.140625" style="126"/>
    <col min="6412" max="6412" width="12.7109375" style="126" customWidth="1"/>
    <col min="6413" max="6413" width="12.42578125" style="126" customWidth="1"/>
    <col min="6414" max="6414" width="9.140625" style="126"/>
    <col min="6415" max="6416" width="12.140625" style="126" customWidth="1"/>
    <col min="6417" max="6656" width="9.140625" style="126"/>
    <col min="6657" max="6657" width="21.7109375" style="126" customWidth="1"/>
    <col min="6658" max="6658" width="12.42578125" style="126" customWidth="1"/>
    <col min="6659" max="6659" width="13" style="126" customWidth="1"/>
    <col min="6660" max="6660" width="12.5703125" style="126" customWidth="1"/>
    <col min="6661" max="6661" width="10.42578125" style="126" customWidth="1"/>
    <col min="6662" max="6662" width="12.28515625" style="126" customWidth="1"/>
    <col min="6663" max="6663" width="12.42578125" style="126" customWidth="1"/>
    <col min="6664" max="6664" width="9.140625" style="126"/>
    <col min="6665" max="6665" width="12.5703125" style="126" customWidth="1"/>
    <col min="6666" max="6666" width="12.42578125" style="126" customWidth="1"/>
    <col min="6667" max="6667" width="9.140625" style="126"/>
    <col min="6668" max="6668" width="12.7109375" style="126" customWidth="1"/>
    <col min="6669" max="6669" width="12.42578125" style="126" customWidth="1"/>
    <col min="6670" max="6670" width="9.140625" style="126"/>
    <col min="6671" max="6672" width="12.140625" style="126" customWidth="1"/>
    <col min="6673" max="6912" width="9.140625" style="126"/>
    <col min="6913" max="6913" width="21.7109375" style="126" customWidth="1"/>
    <col min="6914" max="6914" width="12.42578125" style="126" customWidth="1"/>
    <col min="6915" max="6915" width="13" style="126" customWidth="1"/>
    <col min="6916" max="6916" width="12.5703125" style="126" customWidth="1"/>
    <col min="6917" max="6917" width="10.42578125" style="126" customWidth="1"/>
    <col min="6918" max="6918" width="12.28515625" style="126" customWidth="1"/>
    <col min="6919" max="6919" width="12.42578125" style="126" customWidth="1"/>
    <col min="6920" max="6920" width="9.140625" style="126"/>
    <col min="6921" max="6921" width="12.5703125" style="126" customWidth="1"/>
    <col min="6922" max="6922" width="12.42578125" style="126" customWidth="1"/>
    <col min="6923" max="6923" width="9.140625" style="126"/>
    <col min="6924" max="6924" width="12.7109375" style="126" customWidth="1"/>
    <col min="6925" max="6925" width="12.42578125" style="126" customWidth="1"/>
    <col min="6926" max="6926" width="9.140625" style="126"/>
    <col min="6927" max="6928" width="12.140625" style="126" customWidth="1"/>
    <col min="6929" max="7168" width="9.140625" style="126"/>
    <col min="7169" max="7169" width="21.7109375" style="126" customWidth="1"/>
    <col min="7170" max="7170" width="12.42578125" style="126" customWidth="1"/>
    <col min="7171" max="7171" width="13" style="126" customWidth="1"/>
    <col min="7172" max="7172" width="12.5703125" style="126" customWidth="1"/>
    <col min="7173" max="7173" width="10.42578125" style="126" customWidth="1"/>
    <col min="7174" max="7174" width="12.28515625" style="126" customWidth="1"/>
    <col min="7175" max="7175" width="12.42578125" style="126" customWidth="1"/>
    <col min="7176" max="7176" width="9.140625" style="126"/>
    <col min="7177" max="7177" width="12.5703125" style="126" customWidth="1"/>
    <col min="7178" max="7178" width="12.42578125" style="126" customWidth="1"/>
    <col min="7179" max="7179" width="9.140625" style="126"/>
    <col min="7180" max="7180" width="12.7109375" style="126" customWidth="1"/>
    <col min="7181" max="7181" width="12.42578125" style="126" customWidth="1"/>
    <col min="7182" max="7182" width="9.140625" style="126"/>
    <col min="7183" max="7184" width="12.140625" style="126" customWidth="1"/>
    <col min="7185" max="7424" width="9.140625" style="126"/>
    <col min="7425" max="7425" width="21.7109375" style="126" customWidth="1"/>
    <col min="7426" max="7426" width="12.42578125" style="126" customWidth="1"/>
    <col min="7427" max="7427" width="13" style="126" customWidth="1"/>
    <col min="7428" max="7428" width="12.5703125" style="126" customWidth="1"/>
    <col min="7429" max="7429" width="10.42578125" style="126" customWidth="1"/>
    <col min="7430" max="7430" width="12.28515625" style="126" customWidth="1"/>
    <col min="7431" max="7431" width="12.42578125" style="126" customWidth="1"/>
    <col min="7432" max="7432" width="9.140625" style="126"/>
    <col min="7433" max="7433" width="12.5703125" style="126" customWidth="1"/>
    <col min="7434" max="7434" width="12.42578125" style="126" customWidth="1"/>
    <col min="7435" max="7435" width="9.140625" style="126"/>
    <col min="7436" max="7436" width="12.7109375" style="126" customWidth="1"/>
    <col min="7437" max="7437" width="12.42578125" style="126" customWidth="1"/>
    <col min="7438" max="7438" width="9.140625" style="126"/>
    <col min="7439" max="7440" width="12.140625" style="126" customWidth="1"/>
    <col min="7441" max="7680" width="9.140625" style="126"/>
    <col min="7681" max="7681" width="21.7109375" style="126" customWidth="1"/>
    <col min="7682" max="7682" width="12.42578125" style="126" customWidth="1"/>
    <col min="7683" max="7683" width="13" style="126" customWidth="1"/>
    <col min="7684" max="7684" width="12.5703125" style="126" customWidth="1"/>
    <col min="7685" max="7685" width="10.42578125" style="126" customWidth="1"/>
    <col min="7686" max="7686" width="12.28515625" style="126" customWidth="1"/>
    <col min="7687" max="7687" width="12.42578125" style="126" customWidth="1"/>
    <col min="7688" max="7688" width="9.140625" style="126"/>
    <col min="7689" max="7689" width="12.5703125" style="126" customWidth="1"/>
    <col min="7690" max="7690" width="12.42578125" style="126" customWidth="1"/>
    <col min="7691" max="7691" width="9.140625" style="126"/>
    <col min="7692" max="7692" width="12.7109375" style="126" customWidth="1"/>
    <col min="7693" max="7693" width="12.42578125" style="126" customWidth="1"/>
    <col min="7694" max="7694" width="9.140625" style="126"/>
    <col min="7695" max="7696" width="12.140625" style="126" customWidth="1"/>
    <col min="7697" max="7936" width="9.140625" style="126"/>
    <col min="7937" max="7937" width="21.7109375" style="126" customWidth="1"/>
    <col min="7938" max="7938" width="12.42578125" style="126" customWidth="1"/>
    <col min="7939" max="7939" width="13" style="126" customWidth="1"/>
    <col min="7940" max="7940" width="12.5703125" style="126" customWidth="1"/>
    <col min="7941" max="7941" width="10.42578125" style="126" customWidth="1"/>
    <col min="7942" max="7942" width="12.28515625" style="126" customWidth="1"/>
    <col min="7943" max="7943" width="12.42578125" style="126" customWidth="1"/>
    <col min="7944" max="7944" width="9.140625" style="126"/>
    <col min="7945" max="7945" width="12.5703125" style="126" customWidth="1"/>
    <col min="7946" max="7946" width="12.42578125" style="126" customWidth="1"/>
    <col min="7947" max="7947" width="9.140625" style="126"/>
    <col min="7948" max="7948" width="12.7109375" style="126" customWidth="1"/>
    <col min="7949" max="7949" width="12.42578125" style="126" customWidth="1"/>
    <col min="7950" max="7950" width="9.140625" style="126"/>
    <col min="7951" max="7952" width="12.140625" style="126" customWidth="1"/>
    <col min="7953" max="8192" width="9.140625" style="126"/>
    <col min="8193" max="8193" width="21.7109375" style="126" customWidth="1"/>
    <col min="8194" max="8194" width="12.42578125" style="126" customWidth="1"/>
    <col min="8195" max="8195" width="13" style="126" customWidth="1"/>
    <col min="8196" max="8196" width="12.5703125" style="126" customWidth="1"/>
    <col min="8197" max="8197" width="10.42578125" style="126" customWidth="1"/>
    <col min="8198" max="8198" width="12.28515625" style="126" customWidth="1"/>
    <col min="8199" max="8199" width="12.42578125" style="126" customWidth="1"/>
    <col min="8200" max="8200" width="9.140625" style="126"/>
    <col min="8201" max="8201" width="12.5703125" style="126" customWidth="1"/>
    <col min="8202" max="8202" width="12.42578125" style="126" customWidth="1"/>
    <col min="8203" max="8203" width="9.140625" style="126"/>
    <col min="8204" max="8204" width="12.7109375" style="126" customWidth="1"/>
    <col min="8205" max="8205" width="12.42578125" style="126" customWidth="1"/>
    <col min="8206" max="8206" width="9.140625" style="126"/>
    <col min="8207" max="8208" width="12.140625" style="126" customWidth="1"/>
    <col min="8209" max="8448" width="9.140625" style="126"/>
    <col min="8449" max="8449" width="21.7109375" style="126" customWidth="1"/>
    <col min="8450" max="8450" width="12.42578125" style="126" customWidth="1"/>
    <col min="8451" max="8451" width="13" style="126" customWidth="1"/>
    <col min="8452" max="8452" width="12.5703125" style="126" customWidth="1"/>
    <col min="8453" max="8453" width="10.42578125" style="126" customWidth="1"/>
    <col min="8454" max="8454" width="12.28515625" style="126" customWidth="1"/>
    <col min="8455" max="8455" width="12.42578125" style="126" customWidth="1"/>
    <col min="8456" max="8456" width="9.140625" style="126"/>
    <col min="8457" max="8457" width="12.5703125" style="126" customWidth="1"/>
    <col min="8458" max="8458" width="12.42578125" style="126" customWidth="1"/>
    <col min="8459" max="8459" width="9.140625" style="126"/>
    <col min="8460" max="8460" width="12.7109375" style="126" customWidth="1"/>
    <col min="8461" max="8461" width="12.42578125" style="126" customWidth="1"/>
    <col min="8462" max="8462" width="9.140625" style="126"/>
    <col min="8463" max="8464" width="12.140625" style="126" customWidth="1"/>
    <col min="8465" max="8704" width="9.140625" style="126"/>
    <col min="8705" max="8705" width="21.7109375" style="126" customWidth="1"/>
    <col min="8706" max="8706" width="12.42578125" style="126" customWidth="1"/>
    <col min="8707" max="8707" width="13" style="126" customWidth="1"/>
    <col min="8708" max="8708" width="12.5703125" style="126" customWidth="1"/>
    <col min="8709" max="8709" width="10.42578125" style="126" customWidth="1"/>
    <col min="8710" max="8710" width="12.28515625" style="126" customWidth="1"/>
    <col min="8711" max="8711" width="12.42578125" style="126" customWidth="1"/>
    <col min="8712" max="8712" width="9.140625" style="126"/>
    <col min="8713" max="8713" width="12.5703125" style="126" customWidth="1"/>
    <col min="8714" max="8714" width="12.42578125" style="126" customWidth="1"/>
    <col min="8715" max="8715" width="9.140625" style="126"/>
    <col min="8716" max="8716" width="12.7109375" style="126" customWidth="1"/>
    <col min="8717" max="8717" width="12.42578125" style="126" customWidth="1"/>
    <col min="8718" max="8718" width="9.140625" style="126"/>
    <col min="8719" max="8720" width="12.140625" style="126" customWidth="1"/>
    <col min="8721" max="8960" width="9.140625" style="126"/>
    <col min="8961" max="8961" width="21.7109375" style="126" customWidth="1"/>
    <col min="8962" max="8962" width="12.42578125" style="126" customWidth="1"/>
    <col min="8963" max="8963" width="13" style="126" customWidth="1"/>
    <col min="8964" max="8964" width="12.5703125" style="126" customWidth="1"/>
    <col min="8965" max="8965" width="10.42578125" style="126" customWidth="1"/>
    <col min="8966" max="8966" width="12.28515625" style="126" customWidth="1"/>
    <col min="8967" max="8967" width="12.42578125" style="126" customWidth="1"/>
    <col min="8968" max="8968" width="9.140625" style="126"/>
    <col min="8969" max="8969" width="12.5703125" style="126" customWidth="1"/>
    <col min="8970" max="8970" width="12.42578125" style="126" customWidth="1"/>
    <col min="8971" max="8971" width="9.140625" style="126"/>
    <col min="8972" max="8972" width="12.7109375" style="126" customWidth="1"/>
    <col min="8973" max="8973" width="12.42578125" style="126" customWidth="1"/>
    <col min="8974" max="8974" width="9.140625" style="126"/>
    <col min="8975" max="8976" width="12.140625" style="126" customWidth="1"/>
    <col min="8977" max="9216" width="9.140625" style="126"/>
    <col min="9217" max="9217" width="21.7109375" style="126" customWidth="1"/>
    <col min="9218" max="9218" width="12.42578125" style="126" customWidth="1"/>
    <col min="9219" max="9219" width="13" style="126" customWidth="1"/>
    <col min="9220" max="9220" width="12.5703125" style="126" customWidth="1"/>
    <col min="9221" max="9221" width="10.42578125" style="126" customWidth="1"/>
    <col min="9222" max="9222" width="12.28515625" style="126" customWidth="1"/>
    <col min="9223" max="9223" width="12.42578125" style="126" customWidth="1"/>
    <col min="9224" max="9224" width="9.140625" style="126"/>
    <col min="9225" max="9225" width="12.5703125" style="126" customWidth="1"/>
    <col min="9226" max="9226" width="12.42578125" style="126" customWidth="1"/>
    <col min="9227" max="9227" width="9.140625" style="126"/>
    <col min="9228" max="9228" width="12.7109375" style="126" customWidth="1"/>
    <col min="9229" max="9229" width="12.42578125" style="126" customWidth="1"/>
    <col min="9230" max="9230" width="9.140625" style="126"/>
    <col min="9231" max="9232" width="12.140625" style="126" customWidth="1"/>
    <col min="9233" max="9472" width="9.140625" style="126"/>
    <col min="9473" max="9473" width="21.7109375" style="126" customWidth="1"/>
    <col min="9474" max="9474" width="12.42578125" style="126" customWidth="1"/>
    <col min="9475" max="9475" width="13" style="126" customWidth="1"/>
    <col min="9476" max="9476" width="12.5703125" style="126" customWidth="1"/>
    <col min="9477" max="9477" width="10.42578125" style="126" customWidth="1"/>
    <col min="9478" max="9478" width="12.28515625" style="126" customWidth="1"/>
    <col min="9479" max="9479" width="12.42578125" style="126" customWidth="1"/>
    <col min="9480" max="9480" width="9.140625" style="126"/>
    <col min="9481" max="9481" width="12.5703125" style="126" customWidth="1"/>
    <col min="9482" max="9482" width="12.42578125" style="126" customWidth="1"/>
    <col min="9483" max="9483" width="9.140625" style="126"/>
    <col min="9484" max="9484" width="12.7109375" style="126" customWidth="1"/>
    <col min="9485" max="9485" width="12.42578125" style="126" customWidth="1"/>
    <col min="9486" max="9486" width="9.140625" style="126"/>
    <col min="9487" max="9488" width="12.140625" style="126" customWidth="1"/>
    <col min="9489" max="9728" width="9.140625" style="126"/>
    <col min="9729" max="9729" width="21.7109375" style="126" customWidth="1"/>
    <col min="9730" max="9730" width="12.42578125" style="126" customWidth="1"/>
    <col min="9731" max="9731" width="13" style="126" customWidth="1"/>
    <col min="9732" max="9732" width="12.5703125" style="126" customWidth="1"/>
    <col min="9733" max="9733" width="10.42578125" style="126" customWidth="1"/>
    <col min="9734" max="9734" width="12.28515625" style="126" customWidth="1"/>
    <col min="9735" max="9735" width="12.42578125" style="126" customWidth="1"/>
    <col min="9736" max="9736" width="9.140625" style="126"/>
    <col min="9737" max="9737" width="12.5703125" style="126" customWidth="1"/>
    <col min="9738" max="9738" width="12.42578125" style="126" customWidth="1"/>
    <col min="9739" max="9739" width="9.140625" style="126"/>
    <col min="9740" max="9740" width="12.7109375" style="126" customWidth="1"/>
    <col min="9741" max="9741" width="12.42578125" style="126" customWidth="1"/>
    <col min="9742" max="9742" width="9.140625" style="126"/>
    <col min="9743" max="9744" width="12.140625" style="126" customWidth="1"/>
    <col min="9745" max="9984" width="9.140625" style="126"/>
    <col min="9985" max="9985" width="21.7109375" style="126" customWidth="1"/>
    <col min="9986" max="9986" width="12.42578125" style="126" customWidth="1"/>
    <col min="9987" max="9987" width="13" style="126" customWidth="1"/>
    <col min="9988" max="9988" width="12.5703125" style="126" customWidth="1"/>
    <col min="9989" max="9989" width="10.42578125" style="126" customWidth="1"/>
    <col min="9990" max="9990" width="12.28515625" style="126" customWidth="1"/>
    <col min="9991" max="9991" width="12.42578125" style="126" customWidth="1"/>
    <col min="9992" max="9992" width="9.140625" style="126"/>
    <col min="9993" max="9993" width="12.5703125" style="126" customWidth="1"/>
    <col min="9994" max="9994" width="12.42578125" style="126" customWidth="1"/>
    <col min="9995" max="9995" width="9.140625" style="126"/>
    <col min="9996" max="9996" width="12.7109375" style="126" customWidth="1"/>
    <col min="9997" max="9997" width="12.42578125" style="126" customWidth="1"/>
    <col min="9998" max="9998" width="9.140625" style="126"/>
    <col min="9999" max="10000" width="12.140625" style="126" customWidth="1"/>
    <col min="10001" max="10240" width="9.140625" style="126"/>
    <col min="10241" max="10241" width="21.7109375" style="126" customWidth="1"/>
    <col min="10242" max="10242" width="12.42578125" style="126" customWidth="1"/>
    <col min="10243" max="10243" width="13" style="126" customWidth="1"/>
    <col min="10244" max="10244" width="12.5703125" style="126" customWidth="1"/>
    <col min="10245" max="10245" width="10.42578125" style="126" customWidth="1"/>
    <col min="10246" max="10246" width="12.28515625" style="126" customWidth="1"/>
    <col min="10247" max="10247" width="12.42578125" style="126" customWidth="1"/>
    <col min="10248" max="10248" width="9.140625" style="126"/>
    <col min="10249" max="10249" width="12.5703125" style="126" customWidth="1"/>
    <col min="10250" max="10250" width="12.42578125" style="126" customWidth="1"/>
    <col min="10251" max="10251" width="9.140625" style="126"/>
    <col min="10252" max="10252" width="12.7109375" style="126" customWidth="1"/>
    <col min="10253" max="10253" width="12.42578125" style="126" customWidth="1"/>
    <col min="10254" max="10254" width="9.140625" style="126"/>
    <col min="10255" max="10256" width="12.140625" style="126" customWidth="1"/>
    <col min="10257" max="10496" width="9.140625" style="126"/>
    <col min="10497" max="10497" width="21.7109375" style="126" customWidth="1"/>
    <col min="10498" max="10498" width="12.42578125" style="126" customWidth="1"/>
    <col min="10499" max="10499" width="13" style="126" customWidth="1"/>
    <col min="10500" max="10500" width="12.5703125" style="126" customWidth="1"/>
    <col min="10501" max="10501" width="10.42578125" style="126" customWidth="1"/>
    <col min="10502" max="10502" width="12.28515625" style="126" customWidth="1"/>
    <col min="10503" max="10503" width="12.42578125" style="126" customWidth="1"/>
    <col min="10504" max="10504" width="9.140625" style="126"/>
    <col min="10505" max="10505" width="12.5703125" style="126" customWidth="1"/>
    <col min="10506" max="10506" width="12.42578125" style="126" customWidth="1"/>
    <col min="10507" max="10507" width="9.140625" style="126"/>
    <col min="10508" max="10508" width="12.7109375" style="126" customWidth="1"/>
    <col min="10509" max="10509" width="12.42578125" style="126" customWidth="1"/>
    <col min="10510" max="10510" width="9.140625" style="126"/>
    <col min="10511" max="10512" width="12.140625" style="126" customWidth="1"/>
    <col min="10513" max="10752" width="9.140625" style="126"/>
    <col min="10753" max="10753" width="21.7109375" style="126" customWidth="1"/>
    <col min="10754" max="10754" width="12.42578125" style="126" customWidth="1"/>
    <col min="10755" max="10755" width="13" style="126" customWidth="1"/>
    <col min="10756" max="10756" width="12.5703125" style="126" customWidth="1"/>
    <col min="10757" max="10757" width="10.42578125" style="126" customWidth="1"/>
    <col min="10758" max="10758" width="12.28515625" style="126" customWidth="1"/>
    <col min="10759" max="10759" width="12.42578125" style="126" customWidth="1"/>
    <col min="10760" max="10760" width="9.140625" style="126"/>
    <col min="10761" max="10761" width="12.5703125" style="126" customWidth="1"/>
    <col min="10762" max="10762" width="12.42578125" style="126" customWidth="1"/>
    <col min="10763" max="10763" width="9.140625" style="126"/>
    <col min="10764" max="10764" width="12.7109375" style="126" customWidth="1"/>
    <col min="10765" max="10765" width="12.42578125" style="126" customWidth="1"/>
    <col min="10766" max="10766" width="9.140625" style="126"/>
    <col min="10767" max="10768" width="12.140625" style="126" customWidth="1"/>
    <col min="10769" max="11008" width="9.140625" style="126"/>
    <col min="11009" max="11009" width="21.7109375" style="126" customWidth="1"/>
    <col min="11010" max="11010" width="12.42578125" style="126" customWidth="1"/>
    <col min="11011" max="11011" width="13" style="126" customWidth="1"/>
    <col min="11012" max="11012" width="12.5703125" style="126" customWidth="1"/>
    <col min="11013" max="11013" width="10.42578125" style="126" customWidth="1"/>
    <col min="11014" max="11014" width="12.28515625" style="126" customWidth="1"/>
    <col min="11015" max="11015" width="12.42578125" style="126" customWidth="1"/>
    <col min="11016" max="11016" width="9.140625" style="126"/>
    <col min="11017" max="11017" width="12.5703125" style="126" customWidth="1"/>
    <col min="11018" max="11018" width="12.42578125" style="126" customWidth="1"/>
    <col min="11019" max="11019" width="9.140625" style="126"/>
    <col min="11020" max="11020" width="12.7109375" style="126" customWidth="1"/>
    <col min="11021" max="11021" width="12.42578125" style="126" customWidth="1"/>
    <col min="11022" max="11022" width="9.140625" style="126"/>
    <col min="11023" max="11024" width="12.140625" style="126" customWidth="1"/>
    <col min="11025" max="11264" width="9.140625" style="126"/>
    <col min="11265" max="11265" width="21.7109375" style="126" customWidth="1"/>
    <col min="11266" max="11266" width="12.42578125" style="126" customWidth="1"/>
    <col min="11267" max="11267" width="13" style="126" customWidth="1"/>
    <col min="11268" max="11268" width="12.5703125" style="126" customWidth="1"/>
    <col min="11269" max="11269" width="10.42578125" style="126" customWidth="1"/>
    <col min="11270" max="11270" width="12.28515625" style="126" customWidth="1"/>
    <col min="11271" max="11271" width="12.42578125" style="126" customWidth="1"/>
    <col min="11272" max="11272" width="9.140625" style="126"/>
    <col min="11273" max="11273" width="12.5703125" style="126" customWidth="1"/>
    <col min="11274" max="11274" width="12.42578125" style="126" customWidth="1"/>
    <col min="11275" max="11275" width="9.140625" style="126"/>
    <col min="11276" max="11276" width="12.7109375" style="126" customWidth="1"/>
    <col min="11277" max="11277" width="12.42578125" style="126" customWidth="1"/>
    <col min="11278" max="11278" width="9.140625" style="126"/>
    <col min="11279" max="11280" width="12.140625" style="126" customWidth="1"/>
    <col min="11281" max="11520" width="9.140625" style="126"/>
    <col min="11521" max="11521" width="21.7109375" style="126" customWidth="1"/>
    <col min="11522" max="11522" width="12.42578125" style="126" customWidth="1"/>
    <col min="11523" max="11523" width="13" style="126" customWidth="1"/>
    <col min="11524" max="11524" width="12.5703125" style="126" customWidth="1"/>
    <col min="11525" max="11525" width="10.42578125" style="126" customWidth="1"/>
    <col min="11526" max="11526" width="12.28515625" style="126" customWidth="1"/>
    <col min="11527" max="11527" width="12.42578125" style="126" customWidth="1"/>
    <col min="11528" max="11528" width="9.140625" style="126"/>
    <col min="11529" max="11529" width="12.5703125" style="126" customWidth="1"/>
    <col min="11530" max="11530" width="12.42578125" style="126" customWidth="1"/>
    <col min="11531" max="11531" width="9.140625" style="126"/>
    <col min="11532" max="11532" width="12.7109375" style="126" customWidth="1"/>
    <col min="11533" max="11533" width="12.42578125" style="126" customWidth="1"/>
    <col min="11534" max="11534" width="9.140625" style="126"/>
    <col min="11535" max="11536" width="12.140625" style="126" customWidth="1"/>
    <col min="11537" max="11776" width="9.140625" style="126"/>
    <col min="11777" max="11777" width="21.7109375" style="126" customWidth="1"/>
    <col min="11778" max="11778" width="12.42578125" style="126" customWidth="1"/>
    <col min="11779" max="11779" width="13" style="126" customWidth="1"/>
    <col min="11780" max="11780" width="12.5703125" style="126" customWidth="1"/>
    <col min="11781" max="11781" width="10.42578125" style="126" customWidth="1"/>
    <col min="11782" max="11782" width="12.28515625" style="126" customWidth="1"/>
    <col min="11783" max="11783" width="12.42578125" style="126" customWidth="1"/>
    <col min="11784" max="11784" width="9.140625" style="126"/>
    <col min="11785" max="11785" width="12.5703125" style="126" customWidth="1"/>
    <col min="11786" max="11786" width="12.42578125" style="126" customWidth="1"/>
    <col min="11787" max="11787" width="9.140625" style="126"/>
    <col min="11788" max="11788" width="12.7109375" style="126" customWidth="1"/>
    <col min="11789" max="11789" width="12.42578125" style="126" customWidth="1"/>
    <col min="11790" max="11790" width="9.140625" style="126"/>
    <col min="11791" max="11792" width="12.140625" style="126" customWidth="1"/>
    <col min="11793" max="12032" width="9.140625" style="126"/>
    <col min="12033" max="12033" width="21.7109375" style="126" customWidth="1"/>
    <col min="12034" max="12034" width="12.42578125" style="126" customWidth="1"/>
    <col min="12035" max="12035" width="13" style="126" customWidth="1"/>
    <col min="12036" max="12036" width="12.5703125" style="126" customWidth="1"/>
    <col min="12037" max="12037" width="10.42578125" style="126" customWidth="1"/>
    <col min="12038" max="12038" width="12.28515625" style="126" customWidth="1"/>
    <col min="12039" max="12039" width="12.42578125" style="126" customWidth="1"/>
    <col min="12040" max="12040" width="9.140625" style="126"/>
    <col min="12041" max="12041" width="12.5703125" style="126" customWidth="1"/>
    <col min="12042" max="12042" width="12.42578125" style="126" customWidth="1"/>
    <col min="12043" max="12043" width="9.140625" style="126"/>
    <col min="12044" max="12044" width="12.7109375" style="126" customWidth="1"/>
    <col min="12045" max="12045" width="12.42578125" style="126" customWidth="1"/>
    <col min="12046" max="12046" width="9.140625" style="126"/>
    <col min="12047" max="12048" width="12.140625" style="126" customWidth="1"/>
    <col min="12049" max="12288" width="9.140625" style="126"/>
    <col min="12289" max="12289" width="21.7109375" style="126" customWidth="1"/>
    <col min="12290" max="12290" width="12.42578125" style="126" customWidth="1"/>
    <col min="12291" max="12291" width="13" style="126" customWidth="1"/>
    <col min="12292" max="12292" width="12.5703125" style="126" customWidth="1"/>
    <col min="12293" max="12293" width="10.42578125" style="126" customWidth="1"/>
    <col min="12294" max="12294" width="12.28515625" style="126" customWidth="1"/>
    <col min="12295" max="12295" width="12.42578125" style="126" customWidth="1"/>
    <col min="12296" max="12296" width="9.140625" style="126"/>
    <col min="12297" max="12297" width="12.5703125" style="126" customWidth="1"/>
    <col min="12298" max="12298" width="12.42578125" style="126" customWidth="1"/>
    <col min="12299" max="12299" width="9.140625" style="126"/>
    <col min="12300" max="12300" width="12.7109375" style="126" customWidth="1"/>
    <col min="12301" max="12301" width="12.42578125" style="126" customWidth="1"/>
    <col min="12302" max="12302" width="9.140625" style="126"/>
    <col min="12303" max="12304" width="12.140625" style="126" customWidth="1"/>
    <col min="12305" max="12544" width="9.140625" style="126"/>
    <col min="12545" max="12545" width="21.7109375" style="126" customWidth="1"/>
    <col min="12546" max="12546" width="12.42578125" style="126" customWidth="1"/>
    <col min="12547" max="12547" width="13" style="126" customWidth="1"/>
    <col min="12548" max="12548" width="12.5703125" style="126" customWidth="1"/>
    <col min="12549" max="12549" width="10.42578125" style="126" customWidth="1"/>
    <col min="12550" max="12550" width="12.28515625" style="126" customWidth="1"/>
    <col min="12551" max="12551" width="12.42578125" style="126" customWidth="1"/>
    <col min="12552" max="12552" width="9.140625" style="126"/>
    <col min="12553" max="12553" width="12.5703125" style="126" customWidth="1"/>
    <col min="12554" max="12554" width="12.42578125" style="126" customWidth="1"/>
    <col min="12555" max="12555" width="9.140625" style="126"/>
    <col min="12556" max="12556" width="12.7109375" style="126" customWidth="1"/>
    <col min="12557" max="12557" width="12.42578125" style="126" customWidth="1"/>
    <col min="12558" max="12558" width="9.140625" style="126"/>
    <col min="12559" max="12560" width="12.140625" style="126" customWidth="1"/>
    <col min="12561" max="12800" width="9.140625" style="126"/>
    <col min="12801" max="12801" width="21.7109375" style="126" customWidth="1"/>
    <col min="12802" max="12802" width="12.42578125" style="126" customWidth="1"/>
    <col min="12803" max="12803" width="13" style="126" customWidth="1"/>
    <col min="12804" max="12804" width="12.5703125" style="126" customWidth="1"/>
    <col min="12805" max="12805" width="10.42578125" style="126" customWidth="1"/>
    <col min="12806" max="12806" width="12.28515625" style="126" customWidth="1"/>
    <col min="12807" max="12807" width="12.42578125" style="126" customWidth="1"/>
    <col min="12808" max="12808" width="9.140625" style="126"/>
    <col min="12809" max="12809" width="12.5703125" style="126" customWidth="1"/>
    <col min="12810" max="12810" width="12.42578125" style="126" customWidth="1"/>
    <col min="12811" max="12811" width="9.140625" style="126"/>
    <col min="12812" max="12812" width="12.7109375" style="126" customWidth="1"/>
    <col min="12813" max="12813" width="12.42578125" style="126" customWidth="1"/>
    <col min="12814" max="12814" width="9.140625" style="126"/>
    <col min="12815" max="12816" width="12.140625" style="126" customWidth="1"/>
    <col min="12817" max="13056" width="9.140625" style="126"/>
    <col min="13057" max="13057" width="21.7109375" style="126" customWidth="1"/>
    <col min="13058" max="13058" width="12.42578125" style="126" customWidth="1"/>
    <col min="13059" max="13059" width="13" style="126" customWidth="1"/>
    <col min="13060" max="13060" width="12.5703125" style="126" customWidth="1"/>
    <col min="13061" max="13061" width="10.42578125" style="126" customWidth="1"/>
    <col min="13062" max="13062" width="12.28515625" style="126" customWidth="1"/>
    <col min="13063" max="13063" width="12.42578125" style="126" customWidth="1"/>
    <col min="13064" max="13064" width="9.140625" style="126"/>
    <col min="13065" max="13065" width="12.5703125" style="126" customWidth="1"/>
    <col min="13066" max="13066" width="12.42578125" style="126" customWidth="1"/>
    <col min="13067" max="13067" width="9.140625" style="126"/>
    <col min="13068" max="13068" width="12.7109375" style="126" customWidth="1"/>
    <col min="13069" max="13069" width="12.42578125" style="126" customWidth="1"/>
    <col min="13070" max="13070" width="9.140625" style="126"/>
    <col min="13071" max="13072" width="12.140625" style="126" customWidth="1"/>
    <col min="13073" max="13312" width="9.140625" style="126"/>
    <col min="13313" max="13313" width="21.7109375" style="126" customWidth="1"/>
    <col min="13314" max="13314" width="12.42578125" style="126" customWidth="1"/>
    <col min="13315" max="13315" width="13" style="126" customWidth="1"/>
    <col min="13316" max="13316" width="12.5703125" style="126" customWidth="1"/>
    <col min="13317" max="13317" width="10.42578125" style="126" customWidth="1"/>
    <col min="13318" max="13318" width="12.28515625" style="126" customWidth="1"/>
    <col min="13319" max="13319" width="12.42578125" style="126" customWidth="1"/>
    <col min="13320" max="13320" width="9.140625" style="126"/>
    <col min="13321" max="13321" width="12.5703125" style="126" customWidth="1"/>
    <col min="13322" max="13322" width="12.42578125" style="126" customWidth="1"/>
    <col min="13323" max="13323" width="9.140625" style="126"/>
    <col min="13324" max="13324" width="12.7109375" style="126" customWidth="1"/>
    <col min="13325" max="13325" width="12.42578125" style="126" customWidth="1"/>
    <col min="13326" max="13326" width="9.140625" style="126"/>
    <col min="13327" max="13328" width="12.140625" style="126" customWidth="1"/>
    <col min="13329" max="13568" width="9.140625" style="126"/>
    <col min="13569" max="13569" width="21.7109375" style="126" customWidth="1"/>
    <col min="13570" max="13570" width="12.42578125" style="126" customWidth="1"/>
    <col min="13571" max="13571" width="13" style="126" customWidth="1"/>
    <col min="13572" max="13572" width="12.5703125" style="126" customWidth="1"/>
    <col min="13573" max="13573" width="10.42578125" style="126" customWidth="1"/>
    <col min="13574" max="13574" width="12.28515625" style="126" customWidth="1"/>
    <col min="13575" max="13575" width="12.42578125" style="126" customWidth="1"/>
    <col min="13576" max="13576" width="9.140625" style="126"/>
    <col min="13577" max="13577" width="12.5703125" style="126" customWidth="1"/>
    <col min="13578" max="13578" width="12.42578125" style="126" customWidth="1"/>
    <col min="13579" max="13579" width="9.140625" style="126"/>
    <col min="13580" max="13580" width="12.7109375" style="126" customWidth="1"/>
    <col min="13581" max="13581" width="12.42578125" style="126" customWidth="1"/>
    <col min="13582" max="13582" width="9.140625" style="126"/>
    <col min="13583" max="13584" width="12.140625" style="126" customWidth="1"/>
    <col min="13585" max="13824" width="9.140625" style="126"/>
    <col min="13825" max="13825" width="21.7109375" style="126" customWidth="1"/>
    <col min="13826" max="13826" width="12.42578125" style="126" customWidth="1"/>
    <col min="13827" max="13827" width="13" style="126" customWidth="1"/>
    <col min="13828" max="13828" width="12.5703125" style="126" customWidth="1"/>
    <col min="13829" max="13829" width="10.42578125" style="126" customWidth="1"/>
    <col min="13830" max="13830" width="12.28515625" style="126" customWidth="1"/>
    <col min="13831" max="13831" width="12.42578125" style="126" customWidth="1"/>
    <col min="13832" max="13832" width="9.140625" style="126"/>
    <col min="13833" max="13833" width="12.5703125" style="126" customWidth="1"/>
    <col min="13834" max="13834" width="12.42578125" style="126" customWidth="1"/>
    <col min="13835" max="13835" width="9.140625" style="126"/>
    <col min="13836" max="13836" width="12.7109375" style="126" customWidth="1"/>
    <col min="13837" max="13837" width="12.42578125" style="126" customWidth="1"/>
    <col min="13838" max="13838" width="9.140625" style="126"/>
    <col min="13839" max="13840" width="12.140625" style="126" customWidth="1"/>
    <col min="13841" max="14080" width="9.140625" style="126"/>
    <col min="14081" max="14081" width="21.7109375" style="126" customWidth="1"/>
    <col min="14082" max="14082" width="12.42578125" style="126" customWidth="1"/>
    <col min="14083" max="14083" width="13" style="126" customWidth="1"/>
    <col min="14084" max="14084" width="12.5703125" style="126" customWidth="1"/>
    <col min="14085" max="14085" width="10.42578125" style="126" customWidth="1"/>
    <col min="14086" max="14086" width="12.28515625" style="126" customWidth="1"/>
    <col min="14087" max="14087" width="12.42578125" style="126" customWidth="1"/>
    <col min="14088" max="14088" width="9.140625" style="126"/>
    <col min="14089" max="14089" width="12.5703125" style="126" customWidth="1"/>
    <col min="14090" max="14090" width="12.42578125" style="126" customWidth="1"/>
    <col min="14091" max="14091" width="9.140625" style="126"/>
    <col min="14092" max="14092" width="12.7109375" style="126" customWidth="1"/>
    <col min="14093" max="14093" width="12.42578125" style="126" customWidth="1"/>
    <col min="14094" max="14094" width="9.140625" style="126"/>
    <col min="14095" max="14096" width="12.140625" style="126" customWidth="1"/>
    <col min="14097" max="14336" width="9.140625" style="126"/>
    <col min="14337" max="14337" width="21.7109375" style="126" customWidth="1"/>
    <col min="14338" max="14338" width="12.42578125" style="126" customWidth="1"/>
    <col min="14339" max="14339" width="13" style="126" customWidth="1"/>
    <col min="14340" max="14340" width="12.5703125" style="126" customWidth="1"/>
    <col min="14341" max="14341" width="10.42578125" style="126" customWidth="1"/>
    <col min="14342" max="14342" width="12.28515625" style="126" customWidth="1"/>
    <col min="14343" max="14343" width="12.42578125" style="126" customWidth="1"/>
    <col min="14344" max="14344" width="9.140625" style="126"/>
    <col min="14345" max="14345" width="12.5703125" style="126" customWidth="1"/>
    <col min="14346" max="14346" width="12.42578125" style="126" customWidth="1"/>
    <col min="14347" max="14347" width="9.140625" style="126"/>
    <col min="14348" max="14348" width="12.7109375" style="126" customWidth="1"/>
    <col min="14349" max="14349" width="12.42578125" style="126" customWidth="1"/>
    <col min="14350" max="14350" width="9.140625" style="126"/>
    <col min="14351" max="14352" width="12.140625" style="126" customWidth="1"/>
    <col min="14353" max="14592" width="9.140625" style="126"/>
    <col min="14593" max="14593" width="21.7109375" style="126" customWidth="1"/>
    <col min="14594" max="14594" width="12.42578125" style="126" customWidth="1"/>
    <col min="14595" max="14595" width="13" style="126" customWidth="1"/>
    <col min="14596" max="14596" width="12.5703125" style="126" customWidth="1"/>
    <col min="14597" max="14597" width="10.42578125" style="126" customWidth="1"/>
    <col min="14598" max="14598" width="12.28515625" style="126" customWidth="1"/>
    <col min="14599" max="14599" width="12.42578125" style="126" customWidth="1"/>
    <col min="14600" max="14600" width="9.140625" style="126"/>
    <col min="14601" max="14601" width="12.5703125" style="126" customWidth="1"/>
    <col min="14602" max="14602" width="12.42578125" style="126" customWidth="1"/>
    <col min="14603" max="14603" width="9.140625" style="126"/>
    <col min="14604" max="14604" width="12.7109375" style="126" customWidth="1"/>
    <col min="14605" max="14605" width="12.42578125" style="126" customWidth="1"/>
    <col min="14606" max="14606" width="9.140625" style="126"/>
    <col min="14607" max="14608" width="12.140625" style="126" customWidth="1"/>
    <col min="14609" max="14848" width="9.140625" style="126"/>
    <col min="14849" max="14849" width="21.7109375" style="126" customWidth="1"/>
    <col min="14850" max="14850" width="12.42578125" style="126" customWidth="1"/>
    <col min="14851" max="14851" width="13" style="126" customWidth="1"/>
    <col min="14852" max="14852" width="12.5703125" style="126" customWidth="1"/>
    <col min="14853" max="14853" width="10.42578125" style="126" customWidth="1"/>
    <col min="14854" max="14854" width="12.28515625" style="126" customWidth="1"/>
    <col min="14855" max="14855" width="12.42578125" style="126" customWidth="1"/>
    <col min="14856" max="14856" width="9.140625" style="126"/>
    <col min="14857" max="14857" width="12.5703125" style="126" customWidth="1"/>
    <col min="14858" max="14858" width="12.42578125" style="126" customWidth="1"/>
    <col min="14859" max="14859" width="9.140625" style="126"/>
    <col min="14860" max="14860" width="12.7109375" style="126" customWidth="1"/>
    <col min="14861" max="14861" width="12.42578125" style="126" customWidth="1"/>
    <col min="14862" max="14862" width="9.140625" style="126"/>
    <col min="14863" max="14864" width="12.140625" style="126" customWidth="1"/>
    <col min="14865" max="15104" width="9.140625" style="126"/>
    <col min="15105" max="15105" width="21.7109375" style="126" customWidth="1"/>
    <col min="15106" max="15106" width="12.42578125" style="126" customWidth="1"/>
    <col min="15107" max="15107" width="13" style="126" customWidth="1"/>
    <col min="15108" max="15108" width="12.5703125" style="126" customWidth="1"/>
    <col min="15109" max="15109" width="10.42578125" style="126" customWidth="1"/>
    <col min="15110" max="15110" width="12.28515625" style="126" customWidth="1"/>
    <col min="15111" max="15111" width="12.42578125" style="126" customWidth="1"/>
    <col min="15112" max="15112" width="9.140625" style="126"/>
    <col min="15113" max="15113" width="12.5703125" style="126" customWidth="1"/>
    <col min="15114" max="15114" width="12.42578125" style="126" customWidth="1"/>
    <col min="15115" max="15115" width="9.140625" style="126"/>
    <col min="15116" max="15116" width="12.7109375" style="126" customWidth="1"/>
    <col min="15117" max="15117" width="12.42578125" style="126" customWidth="1"/>
    <col min="15118" max="15118" width="9.140625" style="126"/>
    <col min="15119" max="15120" width="12.140625" style="126" customWidth="1"/>
    <col min="15121" max="15360" width="9.140625" style="126"/>
    <col min="15361" max="15361" width="21.7109375" style="126" customWidth="1"/>
    <col min="15362" max="15362" width="12.42578125" style="126" customWidth="1"/>
    <col min="15363" max="15363" width="13" style="126" customWidth="1"/>
    <col min="15364" max="15364" width="12.5703125" style="126" customWidth="1"/>
    <col min="15365" max="15365" width="10.42578125" style="126" customWidth="1"/>
    <col min="15366" max="15366" width="12.28515625" style="126" customWidth="1"/>
    <col min="15367" max="15367" width="12.42578125" style="126" customWidth="1"/>
    <col min="15368" max="15368" width="9.140625" style="126"/>
    <col min="15369" max="15369" width="12.5703125" style="126" customWidth="1"/>
    <col min="15370" max="15370" width="12.42578125" style="126" customWidth="1"/>
    <col min="15371" max="15371" width="9.140625" style="126"/>
    <col min="15372" max="15372" width="12.7109375" style="126" customWidth="1"/>
    <col min="15373" max="15373" width="12.42578125" style="126" customWidth="1"/>
    <col min="15374" max="15374" width="9.140625" style="126"/>
    <col min="15375" max="15376" width="12.140625" style="126" customWidth="1"/>
    <col min="15377" max="15616" width="9.140625" style="126"/>
    <col min="15617" max="15617" width="21.7109375" style="126" customWidth="1"/>
    <col min="15618" max="15618" width="12.42578125" style="126" customWidth="1"/>
    <col min="15619" max="15619" width="13" style="126" customWidth="1"/>
    <col min="15620" max="15620" width="12.5703125" style="126" customWidth="1"/>
    <col min="15621" max="15621" width="10.42578125" style="126" customWidth="1"/>
    <col min="15622" max="15622" width="12.28515625" style="126" customWidth="1"/>
    <col min="15623" max="15623" width="12.42578125" style="126" customWidth="1"/>
    <col min="15624" max="15624" width="9.140625" style="126"/>
    <col min="15625" max="15625" width="12.5703125" style="126" customWidth="1"/>
    <col min="15626" max="15626" width="12.42578125" style="126" customWidth="1"/>
    <col min="15627" max="15627" width="9.140625" style="126"/>
    <col min="15628" max="15628" width="12.7109375" style="126" customWidth="1"/>
    <col min="15629" max="15629" width="12.42578125" style="126" customWidth="1"/>
    <col min="15630" max="15630" width="9.140625" style="126"/>
    <col min="15631" max="15632" width="12.140625" style="126" customWidth="1"/>
    <col min="15633" max="15872" width="9.140625" style="126"/>
    <col min="15873" max="15873" width="21.7109375" style="126" customWidth="1"/>
    <col min="15874" max="15874" width="12.42578125" style="126" customWidth="1"/>
    <col min="15875" max="15875" width="13" style="126" customWidth="1"/>
    <col min="15876" max="15876" width="12.5703125" style="126" customWidth="1"/>
    <col min="15877" max="15877" width="10.42578125" style="126" customWidth="1"/>
    <col min="15878" max="15878" width="12.28515625" style="126" customWidth="1"/>
    <col min="15879" max="15879" width="12.42578125" style="126" customWidth="1"/>
    <col min="15880" max="15880" width="9.140625" style="126"/>
    <col min="15881" max="15881" width="12.5703125" style="126" customWidth="1"/>
    <col min="15882" max="15882" width="12.42578125" style="126" customWidth="1"/>
    <col min="15883" max="15883" width="9.140625" style="126"/>
    <col min="15884" max="15884" width="12.7109375" style="126" customWidth="1"/>
    <col min="15885" max="15885" width="12.42578125" style="126" customWidth="1"/>
    <col min="15886" max="15886" width="9.140625" style="126"/>
    <col min="15887" max="15888" width="12.140625" style="126" customWidth="1"/>
    <col min="15889" max="16128" width="9.140625" style="126"/>
    <col min="16129" max="16129" width="21.7109375" style="126" customWidth="1"/>
    <col min="16130" max="16130" width="12.42578125" style="126" customWidth="1"/>
    <col min="16131" max="16131" width="13" style="126" customWidth="1"/>
    <col min="16132" max="16132" width="12.5703125" style="126" customWidth="1"/>
    <col min="16133" max="16133" width="10.42578125" style="126" customWidth="1"/>
    <col min="16134" max="16134" width="12.28515625" style="126" customWidth="1"/>
    <col min="16135" max="16135" width="12.42578125" style="126" customWidth="1"/>
    <col min="16136" max="16136" width="9.140625" style="126"/>
    <col min="16137" max="16137" width="12.5703125" style="126" customWidth="1"/>
    <col min="16138" max="16138" width="12.42578125" style="126" customWidth="1"/>
    <col min="16139" max="16139" width="9.140625" style="126"/>
    <col min="16140" max="16140" width="12.7109375" style="126" customWidth="1"/>
    <col min="16141" max="16141" width="12.42578125" style="126" customWidth="1"/>
    <col min="16142" max="16142" width="9.140625" style="126"/>
    <col min="16143" max="16144" width="12.140625" style="126" customWidth="1"/>
    <col min="16145" max="16384" width="9.140625" style="126"/>
  </cols>
  <sheetData>
    <row r="1" spans="1:17" ht="40.5" customHeight="1">
      <c r="A1" s="736" t="s">
        <v>1940</v>
      </c>
      <c r="B1" s="736"/>
      <c r="C1" s="736"/>
      <c r="D1" s="736"/>
      <c r="E1" s="736"/>
      <c r="F1" s="736"/>
      <c r="G1" s="736"/>
      <c r="H1" s="736"/>
      <c r="I1" s="736"/>
      <c r="J1" s="736"/>
      <c r="K1" s="736"/>
      <c r="L1" s="736"/>
      <c r="M1" s="736"/>
      <c r="N1" s="736"/>
      <c r="O1" s="736"/>
      <c r="P1" s="736"/>
      <c r="Q1" s="736"/>
    </row>
    <row r="2" spans="1:17" ht="21" customHeight="1">
      <c r="A2" s="737" t="s">
        <v>32</v>
      </c>
      <c r="B2" s="737"/>
      <c r="C2" s="737"/>
      <c r="D2" s="737"/>
      <c r="E2" s="737"/>
      <c r="F2" s="737"/>
      <c r="G2" s="737"/>
      <c r="H2" s="737"/>
      <c r="I2" s="737"/>
      <c r="J2" s="737"/>
      <c r="K2" s="737"/>
      <c r="L2" s="737"/>
      <c r="M2" s="737"/>
      <c r="N2" s="737"/>
      <c r="O2" s="737"/>
      <c r="P2" s="737"/>
      <c r="Q2" s="737"/>
    </row>
    <row r="3" spans="1:17" ht="44.25" customHeight="1">
      <c r="A3" s="734" t="s">
        <v>1941</v>
      </c>
      <c r="B3" s="738" t="s">
        <v>3</v>
      </c>
      <c r="C3" s="739" t="s">
        <v>4</v>
      </c>
      <c r="D3" s="740"/>
      <c r="E3" s="741"/>
      <c r="F3" s="734" t="s">
        <v>5</v>
      </c>
      <c r="G3" s="734"/>
      <c r="H3" s="734"/>
      <c r="I3" s="734" t="s">
        <v>6</v>
      </c>
      <c r="J3" s="734"/>
      <c r="K3" s="734"/>
      <c r="L3" s="734" t="s">
        <v>7</v>
      </c>
      <c r="M3" s="734"/>
      <c r="N3" s="734"/>
      <c r="O3" s="734"/>
      <c r="P3" s="734"/>
      <c r="Q3" s="734"/>
    </row>
    <row r="4" spans="1:17" ht="18" customHeight="1">
      <c r="A4" s="734"/>
      <c r="B4" s="738"/>
      <c r="C4" s="735" t="s">
        <v>1942</v>
      </c>
      <c r="D4" s="735" t="s">
        <v>1943</v>
      </c>
      <c r="E4" s="735" t="s">
        <v>9</v>
      </c>
      <c r="F4" s="735" t="s">
        <v>8</v>
      </c>
      <c r="G4" s="735" t="s">
        <v>10</v>
      </c>
      <c r="H4" s="735" t="s">
        <v>9</v>
      </c>
      <c r="I4" s="735" t="s">
        <v>8</v>
      </c>
      <c r="J4" s="735" t="s">
        <v>10</v>
      </c>
      <c r="K4" s="735" t="s">
        <v>9</v>
      </c>
      <c r="L4" s="734" t="s">
        <v>11</v>
      </c>
      <c r="M4" s="734"/>
      <c r="N4" s="734"/>
      <c r="O4" s="734" t="s">
        <v>12</v>
      </c>
      <c r="P4" s="734"/>
      <c r="Q4" s="734"/>
    </row>
    <row r="5" spans="1:17" ht="120">
      <c r="A5" s="734"/>
      <c r="B5" s="738"/>
      <c r="C5" s="735"/>
      <c r="D5" s="735"/>
      <c r="E5" s="735"/>
      <c r="F5" s="735"/>
      <c r="G5" s="735"/>
      <c r="H5" s="735"/>
      <c r="I5" s="735"/>
      <c r="J5" s="735"/>
      <c r="K5" s="735"/>
      <c r="L5" s="127" t="s">
        <v>8</v>
      </c>
      <c r="M5" s="127" t="s">
        <v>10</v>
      </c>
      <c r="N5" s="127" t="s">
        <v>9</v>
      </c>
      <c r="O5" s="127" t="s">
        <v>8</v>
      </c>
      <c r="P5" s="127" t="s">
        <v>10</v>
      </c>
      <c r="Q5" s="127" t="s">
        <v>9</v>
      </c>
    </row>
    <row r="6" spans="1:17" ht="76.5" customHeight="1">
      <c r="A6" s="560" t="s">
        <v>24</v>
      </c>
      <c r="B6" s="561" t="s">
        <v>18</v>
      </c>
      <c r="C6" s="562" t="s">
        <v>1944</v>
      </c>
      <c r="D6" s="563">
        <v>25929</v>
      </c>
      <c r="E6" s="563">
        <v>111</v>
      </c>
      <c r="F6" s="563">
        <f>F7+F8</f>
        <v>29274.799999999999</v>
      </c>
      <c r="G6" s="563">
        <f t="shared" ref="G6:P6" si="0">G7+G8</f>
        <v>28499.200000000001</v>
      </c>
      <c r="H6" s="563">
        <f>G6/C6*100</f>
        <v>107.60709093998378</v>
      </c>
      <c r="I6" s="563">
        <f t="shared" si="0"/>
        <v>32633.399999999998</v>
      </c>
      <c r="J6" s="563">
        <f t="shared" si="0"/>
        <v>31775.9</v>
      </c>
      <c r="K6" s="563">
        <f>J6/F6*100</f>
        <v>108.5435254894995</v>
      </c>
      <c r="L6" s="563">
        <f t="shared" si="0"/>
        <v>36292.899999999994</v>
      </c>
      <c r="M6" s="563">
        <f t="shared" si="0"/>
        <v>35225</v>
      </c>
      <c r="N6" s="563">
        <f>M6/I6*100</f>
        <v>107.94155680989417</v>
      </c>
      <c r="O6" s="563">
        <f t="shared" si="0"/>
        <v>40428.5</v>
      </c>
      <c r="P6" s="563">
        <f t="shared" si="0"/>
        <v>39201.699999999997</v>
      </c>
      <c r="Q6" s="563">
        <f>P6/L6*100</f>
        <v>108.01479077174876</v>
      </c>
    </row>
    <row r="7" spans="1:17" ht="36">
      <c r="A7" s="564" t="s">
        <v>25</v>
      </c>
      <c r="B7" s="565" t="s">
        <v>18</v>
      </c>
      <c r="C7" s="566" t="s">
        <v>1945</v>
      </c>
      <c r="D7" s="567">
        <v>17812.099999999999</v>
      </c>
      <c r="E7" s="567">
        <v>108.7</v>
      </c>
      <c r="F7" s="567">
        <v>19092.8</v>
      </c>
      <c r="G7" s="567">
        <v>18755.7</v>
      </c>
      <c r="H7" s="567">
        <f>G7/C7*100</f>
        <v>107.19993141289439</v>
      </c>
      <c r="I7" s="567">
        <v>21091.1</v>
      </c>
      <c r="J7" s="567">
        <v>20677.5</v>
      </c>
      <c r="K7" s="567">
        <f>J7/F7*100</f>
        <v>108.29998742981648</v>
      </c>
      <c r="L7" s="567">
        <v>23304.6</v>
      </c>
      <c r="M7" s="567">
        <v>22736.2</v>
      </c>
      <c r="N7" s="567">
        <f>M7/I7*100</f>
        <v>107.79997250024893</v>
      </c>
      <c r="O7" s="567">
        <v>25786</v>
      </c>
      <c r="P7" s="567">
        <v>25122.400000000001</v>
      </c>
      <c r="Q7" s="567">
        <f>P7/L7*100</f>
        <v>107.80017678913177</v>
      </c>
    </row>
    <row r="8" spans="1:17" ht="36">
      <c r="A8" s="564" t="s">
        <v>26</v>
      </c>
      <c r="B8" s="565" t="s">
        <v>18</v>
      </c>
      <c r="C8" s="566" t="s">
        <v>1946</v>
      </c>
      <c r="D8" s="567">
        <v>8116.8</v>
      </c>
      <c r="E8" s="567">
        <v>116.4</v>
      </c>
      <c r="F8" s="567">
        <v>10182</v>
      </c>
      <c r="G8" s="567">
        <v>9743.5</v>
      </c>
      <c r="H8" s="567">
        <f>G8/C8*100</f>
        <v>108.39962173888857</v>
      </c>
      <c r="I8" s="567">
        <v>11542.3</v>
      </c>
      <c r="J8" s="567">
        <v>11098.4</v>
      </c>
      <c r="K8" s="567">
        <f>J8/F8*100</f>
        <v>109.00019642506385</v>
      </c>
      <c r="L8" s="567">
        <v>12988.3</v>
      </c>
      <c r="M8" s="567">
        <v>12488.8</v>
      </c>
      <c r="N8" s="567">
        <f>M8/I8*100</f>
        <v>108.20027204283376</v>
      </c>
      <c r="O8" s="567">
        <v>14642.5</v>
      </c>
      <c r="P8" s="567">
        <v>14079.3</v>
      </c>
      <c r="Q8" s="567">
        <f>P8/L8*100</f>
        <v>108.3998675731235</v>
      </c>
    </row>
    <row r="9" spans="1:17" ht="36">
      <c r="A9" s="564" t="s">
        <v>27</v>
      </c>
      <c r="B9" s="565" t="s">
        <v>18</v>
      </c>
      <c r="C9" s="566" t="s">
        <v>1947</v>
      </c>
      <c r="D9" s="567">
        <v>25</v>
      </c>
      <c r="E9" s="567">
        <v>110.7</v>
      </c>
      <c r="F9" s="567">
        <v>28.1</v>
      </c>
      <c r="G9" s="567">
        <v>27</v>
      </c>
      <c r="H9" s="567">
        <f>G9/C9*100</f>
        <v>109.75609756097559</v>
      </c>
      <c r="I9" s="567">
        <v>32.799999999999997</v>
      </c>
      <c r="J9" s="567">
        <v>31.5</v>
      </c>
      <c r="K9" s="567">
        <f>J9/F9*100</f>
        <v>112.09964412811387</v>
      </c>
      <c r="L9" s="567">
        <v>38.9</v>
      </c>
      <c r="M9" s="567">
        <v>37.4</v>
      </c>
      <c r="N9" s="567">
        <f>M9/I9*100</f>
        <v>114.02439024390245</v>
      </c>
      <c r="O9" s="567">
        <v>47</v>
      </c>
      <c r="P9" s="567">
        <v>44.7</v>
      </c>
      <c r="Q9" s="567">
        <f>P9/L9*100</f>
        <v>114.91002570694089</v>
      </c>
    </row>
    <row r="13" spans="1:17">
      <c r="D13" s="126" t="s">
        <v>1948</v>
      </c>
    </row>
  </sheetData>
  <mergeCells count="19">
    <mergeCell ref="A1:Q1"/>
    <mergeCell ref="A2:Q2"/>
    <mergeCell ref="A3:A5"/>
    <mergeCell ref="B3:B5"/>
    <mergeCell ref="C3:E3"/>
    <mergeCell ref="F3:H3"/>
    <mergeCell ref="I3:K3"/>
    <mergeCell ref="L3:Q3"/>
    <mergeCell ref="C4:C5"/>
    <mergeCell ref="D4:D5"/>
    <mergeCell ref="K4:K5"/>
    <mergeCell ref="L4:N4"/>
    <mergeCell ref="O4:Q4"/>
    <mergeCell ref="E4:E5"/>
    <mergeCell ref="F4:F5"/>
    <mergeCell ref="G4:G5"/>
    <mergeCell ref="H4:H5"/>
    <mergeCell ref="I4:I5"/>
    <mergeCell ref="J4:J5"/>
  </mergeCells>
  <pageMargins left="0.3" right="0.23622047244094491" top="0.6692913385826772" bottom="0.74803149606299213" header="0.31496062992125984" footer="0.31496062992125984"/>
  <pageSetup paperSize="9" scale="6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9"/>
  <sheetViews>
    <sheetView showZeros="0" view="pageBreakPreview" zoomScale="70" zoomScaleNormal="100" zoomScaleSheetLayoutView="70" workbookViewId="0">
      <selection activeCell="E6" sqref="E6:E7"/>
    </sheetView>
  </sheetViews>
  <sheetFormatPr defaultRowHeight="18"/>
  <cols>
    <col min="1" max="1" width="58.5703125" style="143" customWidth="1"/>
    <col min="2" max="2" width="19" style="144" hidden="1" customWidth="1"/>
    <col min="3" max="3" width="19.85546875" style="144" customWidth="1"/>
    <col min="4" max="4" width="17" style="142" customWidth="1"/>
    <col min="5" max="5" width="20.140625" style="142" customWidth="1"/>
    <col min="6" max="6" width="18.28515625" style="142" customWidth="1"/>
    <col min="7" max="7" width="21.140625" style="142" customWidth="1"/>
    <col min="8" max="8" width="15.5703125" style="142" customWidth="1"/>
    <col min="9" max="9" width="19.42578125" style="142" customWidth="1"/>
    <col min="10" max="10" width="15.85546875" style="142" customWidth="1"/>
    <col min="11" max="11" width="20.5703125" style="142" customWidth="1"/>
    <col min="12" max="12" width="15.140625" style="142" customWidth="1"/>
    <col min="13" max="13" width="9.140625" style="142"/>
    <col min="14" max="14" width="11.5703125" style="142" bestFit="1" customWidth="1"/>
    <col min="15" max="15" width="12" style="142" customWidth="1"/>
    <col min="16" max="16" width="13.140625" style="142" customWidth="1"/>
    <col min="17" max="17" width="13.85546875" style="142" customWidth="1"/>
    <col min="18" max="18" width="13.85546875" style="142" bestFit="1" customWidth="1"/>
    <col min="19" max="19" width="12.140625" style="142" customWidth="1"/>
    <col min="20" max="20" width="13.85546875" style="142" bestFit="1" customWidth="1"/>
    <col min="21" max="21" width="12" style="142" customWidth="1"/>
    <col min="22" max="22" width="13.85546875" style="142" bestFit="1" customWidth="1"/>
    <col min="23" max="23" width="13.28515625" style="142" customWidth="1"/>
    <col min="24" max="24" width="13.85546875" style="142" bestFit="1" customWidth="1"/>
    <col min="25" max="256" width="9.140625" style="142"/>
    <col min="257" max="257" width="58.5703125" style="142" customWidth="1"/>
    <col min="258" max="258" width="0" style="142" hidden="1" customWidth="1"/>
    <col min="259" max="259" width="19.85546875" style="142" customWidth="1"/>
    <col min="260" max="260" width="17" style="142" customWidth="1"/>
    <col min="261" max="261" width="20.140625" style="142" customWidth="1"/>
    <col min="262" max="262" width="18.28515625" style="142" customWidth="1"/>
    <col min="263" max="263" width="21.140625" style="142" customWidth="1"/>
    <col min="264" max="264" width="15.5703125" style="142" customWidth="1"/>
    <col min="265" max="265" width="19.42578125" style="142" customWidth="1"/>
    <col min="266" max="266" width="15.85546875" style="142" customWidth="1"/>
    <col min="267" max="267" width="20.5703125" style="142" customWidth="1"/>
    <col min="268" max="268" width="15.140625" style="142" customWidth="1"/>
    <col min="269" max="269" width="9.140625" style="142"/>
    <col min="270" max="270" width="11.5703125" style="142" bestFit="1" customWidth="1"/>
    <col min="271" max="271" width="12" style="142" customWidth="1"/>
    <col min="272" max="272" width="13.140625" style="142" customWidth="1"/>
    <col min="273" max="273" width="13.85546875" style="142" customWidth="1"/>
    <col min="274" max="274" width="13.85546875" style="142" bestFit="1" customWidth="1"/>
    <col min="275" max="275" width="12.140625" style="142" customWidth="1"/>
    <col min="276" max="276" width="13.85546875" style="142" bestFit="1" customWidth="1"/>
    <col min="277" max="277" width="12" style="142" customWidth="1"/>
    <col min="278" max="278" width="13.85546875" style="142" bestFit="1" customWidth="1"/>
    <col min="279" max="279" width="13.28515625" style="142" customWidth="1"/>
    <col min="280" max="280" width="13.85546875" style="142" bestFit="1" customWidth="1"/>
    <col min="281" max="512" width="9.140625" style="142"/>
    <col min="513" max="513" width="58.5703125" style="142" customWidth="1"/>
    <col min="514" max="514" width="0" style="142" hidden="1" customWidth="1"/>
    <col min="515" max="515" width="19.85546875" style="142" customWidth="1"/>
    <col min="516" max="516" width="17" style="142" customWidth="1"/>
    <col min="517" max="517" width="20.140625" style="142" customWidth="1"/>
    <col min="518" max="518" width="18.28515625" style="142" customWidth="1"/>
    <col min="519" max="519" width="21.140625" style="142" customWidth="1"/>
    <col min="520" max="520" width="15.5703125" style="142" customWidth="1"/>
    <col min="521" max="521" width="19.42578125" style="142" customWidth="1"/>
    <col min="522" max="522" width="15.85546875" style="142" customWidth="1"/>
    <col min="523" max="523" width="20.5703125" style="142" customWidth="1"/>
    <col min="524" max="524" width="15.140625" style="142" customWidth="1"/>
    <col min="525" max="525" width="9.140625" style="142"/>
    <col min="526" max="526" width="11.5703125" style="142" bestFit="1" customWidth="1"/>
    <col min="527" max="527" width="12" style="142" customWidth="1"/>
    <col min="528" max="528" width="13.140625" style="142" customWidth="1"/>
    <col min="529" max="529" width="13.85546875" style="142" customWidth="1"/>
    <col min="530" max="530" width="13.85546875" style="142" bestFit="1" customWidth="1"/>
    <col min="531" max="531" width="12.140625" style="142" customWidth="1"/>
    <col min="532" max="532" width="13.85546875" style="142" bestFit="1" customWidth="1"/>
    <col min="533" max="533" width="12" style="142" customWidth="1"/>
    <col min="534" max="534" width="13.85546875" style="142" bestFit="1" customWidth="1"/>
    <col min="535" max="535" width="13.28515625" style="142" customWidth="1"/>
    <col min="536" max="536" width="13.85546875" style="142" bestFit="1" customWidth="1"/>
    <col min="537" max="768" width="9.140625" style="142"/>
    <col min="769" max="769" width="58.5703125" style="142" customWidth="1"/>
    <col min="770" max="770" width="0" style="142" hidden="1" customWidth="1"/>
    <col min="771" max="771" width="19.85546875" style="142" customWidth="1"/>
    <col min="772" max="772" width="17" style="142" customWidth="1"/>
    <col min="773" max="773" width="20.140625" style="142" customWidth="1"/>
    <col min="774" max="774" width="18.28515625" style="142" customWidth="1"/>
    <col min="775" max="775" width="21.140625" style="142" customWidth="1"/>
    <col min="776" max="776" width="15.5703125" style="142" customWidth="1"/>
    <col min="777" max="777" width="19.42578125" style="142" customWidth="1"/>
    <col min="778" max="778" width="15.85546875" style="142" customWidth="1"/>
    <col min="779" max="779" width="20.5703125" style="142" customWidth="1"/>
    <col min="780" max="780" width="15.140625" style="142" customWidth="1"/>
    <col min="781" max="781" width="9.140625" style="142"/>
    <col min="782" max="782" width="11.5703125" style="142" bestFit="1" customWidth="1"/>
    <col min="783" max="783" width="12" style="142" customWidth="1"/>
    <col min="784" max="784" width="13.140625" style="142" customWidth="1"/>
    <col min="785" max="785" width="13.85546875" style="142" customWidth="1"/>
    <col min="786" max="786" width="13.85546875" style="142" bestFit="1" customWidth="1"/>
    <col min="787" max="787" width="12.140625" style="142" customWidth="1"/>
    <col min="788" max="788" width="13.85546875" style="142" bestFit="1" customWidth="1"/>
    <col min="789" max="789" width="12" style="142" customWidth="1"/>
    <col min="790" max="790" width="13.85546875" style="142" bestFit="1" customWidth="1"/>
    <col min="791" max="791" width="13.28515625" style="142" customWidth="1"/>
    <col min="792" max="792" width="13.85546875" style="142" bestFit="1" customWidth="1"/>
    <col min="793" max="1024" width="9.140625" style="142"/>
    <col min="1025" max="1025" width="58.5703125" style="142" customWidth="1"/>
    <col min="1026" max="1026" width="0" style="142" hidden="1" customWidth="1"/>
    <col min="1027" max="1027" width="19.85546875" style="142" customWidth="1"/>
    <col min="1028" max="1028" width="17" style="142" customWidth="1"/>
    <col min="1029" max="1029" width="20.140625" style="142" customWidth="1"/>
    <col min="1030" max="1030" width="18.28515625" style="142" customWidth="1"/>
    <col min="1031" max="1031" width="21.140625" style="142" customWidth="1"/>
    <col min="1032" max="1032" width="15.5703125" style="142" customWidth="1"/>
    <col min="1033" max="1033" width="19.42578125" style="142" customWidth="1"/>
    <col min="1034" max="1034" width="15.85546875" style="142" customWidth="1"/>
    <col min="1035" max="1035" width="20.5703125" style="142" customWidth="1"/>
    <col min="1036" max="1036" width="15.140625" style="142" customWidth="1"/>
    <col min="1037" max="1037" width="9.140625" style="142"/>
    <col min="1038" max="1038" width="11.5703125" style="142" bestFit="1" customWidth="1"/>
    <col min="1039" max="1039" width="12" style="142" customWidth="1"/>
    <col min="1040" max="1040" width="13.140625" style="142" customWidth="1"/>
    <col min="1041" max="1041" width="13.85546875" style="142" customWidth="1"/>
    <col min="1042" max="1042" width="13.85546875" style="142" bestFit="1" customWidth="1"/>
    <col min="1043" max="1043" width="12.140625" style="142" customWidth="1"/>
    <col min="1044" max="1044" width="13.85546875" style="142" bestFit="1" customWidth="1"/>
    <col min="1045" max="1045" width="12" style="142" customWidth="1"/>
    <col min="1046" max="1046" width="13.85546875" style="142" bestFit="1" customWidth="1"/>
    <col min="1047" max="1047" width="13.28515625" style="142" customWidth="1"/>
    <col min="1048" max="1048" width="13.85546875" style="142" bestFit="1" customWidth="1"/>
    <col min="1049" max="1280" width="9.140625" style="142"/>
    <col min="1281" max="1281" width="58.5703125" style="142" customWidth="1"/>
    <col min="1282" max="1282" width="0" style="142" hidden="1" customWidth="1"/>
    <col min="1283" max="1283" width="19.85546875" style="142" customWidth="1"/>
    <col min="1284" max="1284" width="17" style="142" customWidth="1"/>
    <col min="1285" max="1285" width="20.140625" style="142" customWidth="1"/>
    <col min="1286" max="1286" width="18.28515625" style="142" customWidth="1"/>
    <col min="1287" max="1287" width="21.140625" style="142" customWidth="1"/>
    <col min="1288" max="1288" width="15.5703125" style="142" customWidth="1"/>
    <col min="1289" max="1289" width="19.42578125" style="142" customWidth="1"/>
    <col min="1290" max="1290" width="15.85546875" style="142" customWidth="1"/>
    <col min="1291" max="1291" width="20.5703125" style="142" customWidth="1"/>
    <col min="1292" max="1292" width="15.140625" style="142" customWidth="1"/>
    <col min="1293" max="1293" width="9.140625" style="142"/>
    <col min="1294" max="1294" width="11.5703125" style="142" bestFit="1" customWidth="1"/>
    <col min="1295" max="1295" width="12" style="142" customWidth="1"/>
    <col min="1296" max="1296" width="13.140625" style="142" customWidth="1"/>
    <col min="1297" max="1297" width="13.85546875" style="142" customWidth="1"/>
    <col min="1298" max="1298" width="13.85546875" style="142" bestFit="1" customWidth="1"/>
    <col min="1299" max="1299" width="12.140625" style="142" customWidth="1"/>
    <col min="1300" max="1300" width="13.85546875" style="142" bestFit="1" customWidth="1"/>
    <col min="1301" max="1301" width="12" style="142" customWidth="1"/>
    <col min="1302" max="1302" width="13.85546875" style="142" bestFit="1" customWidth="1"/>
    <col min="1303" max="1303" width="13.28515625" style="142" customWidth="1"/>
    <col min="1304" max="1304" width="13.85546875" style="142" bestFit="1" customWidth="1"/>
    <col min="1305" max="1536" width="9.140625" style="142"/>
    <col min="1537" max="1537" width="58.5703125" style="142" customWidth="1"/>
    <col min="1538" max="1538" width="0" style="142" hidden="1" customWidth="1"/>
    <col min="1539" max="1539" width="19.85546875" style="142" customWidth="1"/>
    <col min="1540" max="1540" width="17" style="142" customWidth="1"/>
    <col min="1541" max="1541" width="20.140625" style="142" customWidth="1"/>
    <col min="1542" max="1542" width="18.28515625" style="142" customWidth="1"/>
    <col min="1543" max="1543" width="21.140625" style="142" customWidth="1"/>
    <col min="1544" max="1544" width="15.5703125" style="142" customWidth="1"/>
    <col min="1545" max="1545" width="19.42578125" style="142" customWidth="1"/>
    <col min="1546" max="1546" width="15.85546875" style="142" customWidth="1"/>
    <col min="1547" max="1547" width="20.5703125" style="142" customWidth="1"/>
    <col min="1548" max="1548" width="15.140625" style="142" customWidth="1"/>
    <col min="1549" max="1549" width="9.140625" style="142"/>
    <col min="1550" max="1550" width="11.5703125" style="142" bestFit="1" customWidth="1"/>
    <col min="1551" max="1551" width="12" style="142" customWidth="1"/>
    <col min="1552" max="1552" width="13.140625" style="142" customWidth="1"/>
    <col min="1553" max="1553" width="13.85546875" style="142" customWidth="1"/>
    <col min="1554" max="1554" width="13.85546875" style="142" bestFit="1" customWidth="1"/>
    <col min="1555" max="1555" width="12.140625" style="142" customWidth="1"/>
    <col min="1556" max="1556" width="13.85546875" style="142" bestFit="1" customWidth="1"/>
    <col min="1557" max="1557" width="12" style="142" customWidth="1"/>
    <col min="1558" max="1558" width="13.85546875" style="142" bestFit="1" customWidth="1"/>
    <col min="1559" max="1559" width="13.28515625" style="142" customWidth="1"/>
    <col min="1560" max="1560" width="13.85546875" style="142" bestFit="1" customWidth="1"/>
    <col min="1561" max="1792" width="9.140625" style="142"/>
    <col min="1793" max="1793" width="58.5703125" style="142" customWidth="1"/>
    <col min="1794" max="1794" width="0" style="142" hidden="1" customWidth="1"/>
    <col min="1795" max="1795" width="19.85546875" style="142" customWidth="1"/>
    <col min="1796" max="1796" width="17" style="142" customWidth="1"/>
    <col min="1797" max="1797" width="20.140625" style="142" customWidth="1"/>
    <col min="1798" max="1798" width="18.28515625" style="142" customWidth="1"/>
    <col min="1799" max="1799" width="21.140625" style="142" customWidth="1"/>
    <col min="1800" max="1800" width="15.5703125" style="142" customWidth="1"/>
    <col min="1801" max="1801" width="19.42578125" style="142" customWidth="1"/>
    <col min="1802" max="1802" width="15.85546875" style="142" customWidth="1"/>
    <col min="1803" max="1803" width="20.5703125" style="142" customWidth="1"/>
    <col min="1804" max="1804" width="15.140625" style="142" customWidth="1"/>
    <col min="1805" max="1805" width="9.140625" style="142"/>
    <col min="1806" max="1806" width="11.5703125" style="142" bestFit="1" customWidth="1"/>
    <col min="1807" max="1807" width="12" style="142" customWidth="1"/>
    <col min="1808" max="1808" width="13.140625" style="142" customWidth="1"/>
    <col min="1809" max="1809" width="13.85546875" style="142" customWidth="1"/>
    <col min="1810" max="1810" width="13.85546875" style="142" bestFit="1" customWidth="1"/>
    <col min="1811" max="1811" width="12.140625" style="142" customWidth="1"/>
    <col min="1812" max="1812" width="13.85546875" style="142" bestFit="1" customWidth="1"/>
    <col min="1813" max="1813" width="12" style="142" customWidth="1"/>
    <col min="1814" max="1814" width="13.85546875" style="142" bestFit="1" customWidth="1"/>
    <col min="1815" max="1815" width="13.28515625" style="142" customWidth="1"/>
    <col min="1816" max="1816" width="13.85546875" style="142" bestFit="1" customWidth="1"/>
    <col min="1817" max="2048" width="9.140625" style="142"/>
    <col min="2049" max="2049" width="58.5703125" style="142" customWidth="1"/>
    <col min="2050" max="2050" width="0" style="142" hidden="1" customWidth="1"/>
    <col min="2051" max="2051" width="19.85546875" style="142" customWidth="1"/>
    <col min="2052" max="2052" width="17" style="142" customWidth="1"/>
    <col min="2053" max="2053" width="20.140625" style="142" customWidth="1"/>
    <col min="2054" max="2054" width="18.28515625" style="142" customWidth="1"/>
    <col min="2055" max="2055" width="21.140625" style="142" customWidth="1"/>
    <col min="2056" max="2056" width="15.5703125" style="142" customWidth="1"/>
    <col min="2057" max="2057" width="19.42578125" style="142" customWidth="1"/>
    <col min="2058" max="2058" width="15.85546875" style="142" customWidth="1"/>
    <col min="2059" max="2059" width="20.5703125" style="142" customWidth="1"/>
    <col min="2060" max="2060" width="15.140625" style="142" customWidth="1"/>
    <col min="2061" max="2061" width="9.140625" style="142"/>
    <col min="2062" max="2062" width="11.5703125" style="142" bestFit="1" customWidth="1"/>
    <col min="2063" max="2063" width="12" style="142" customWidth="1"/>
    <col min="2064" max="2064" width="13.140625" style="142" customWidth="1"/>
    <col min="2065" max="2065" width="13.85546875" style="142" customWidth="1"/>
    <col min="2066" max="2066" width="13.85546875" style="142" bestFit="1" customWidth="1"/>
    <col min="2067" max="2067" width="12.140625" style="142" customWidth="1"/>
    <col min="2068" max="2068" width="13.85546875" style="142" bestFit="1" customWidth="1"/>
    <col min="2069" max="2069" width="12" style="142" customWidth="1"/>
    <col min="2070" max="2070" width="13.85546875" style="142" bestFit="1" customWidth="1"/>
    <col min="2071" max="2071" width="13.28515625" style="142" customWidth="1"/>
    <col min="2072" max="2072" width="13.85546875" style="142" bestFit="1" customWidth="1"/>
    <col min="2073" max="2304" width="9.140625" style="142"/>
    <col min="2305" max="2305" width="58.5703125" style="142" customWidth="1"/>
    <col min="2306" max="2306" width="0" style="142" hidden="1" customWidth="1"/>
    <col min="2307" max="2307" width="19.85546875" style="142" customWidth="1"/>
    <col min="2308" max="2308" width="17" style="142" customWidth="1"/>
    <col min="2309" max="2309" width="20.140625" style="142" customWidth="1"/>
    <col min="2310" max="2310" width="18.28515625" style="142" customWidth="1"/>
    <col min="2311" max="2311" width="21.140625" style="142" customWidth="1"/>
    <col min="2312" max="2312" width="15.5703125" style="142" customWidth="1"/>
    <col min="2313" max="2313" width="19.42578125" style="142" customWidth="1"/>
    <col min="2314" max="2314" width="15.85546875" style="142" customWidth="1"/>
    <col min="2315" max="2315" width="20.5703125" style="142" customWidth="1"/>
    <col min="2316" max="2316" width="15.140625" style="142" customWidth="1"/>
    <col min="2317" max="2317" width="9.140625" style="142"/>
    <col min="2318" max="2318" width="11.5703125" style="142" bestFit="1" customWidth="1"/>
    <col min="2319" max="2319" width="12" style="142" customWidth="1"/>
    <col min="2320" max="2320" width="13.140625" style="142" customWidth="1"/>
    <col min="2321" max="2321" width="13.85546875" style="142" customWidth="1"/>
    <col min="2322" max="2322" width="13.85546875" style="142" bestFit="1" customWidth="1"/>
    <col min="2323" max="2323" width="12.140625" style="142" customWidth="1"/>
    <col min="2324" max="2324" width="13.85546875" style="142" bestFit="1" customWidth="1"/>
    <col min="2325" max="2325" width="12" style="142" customWidth="1"/>
    <col min="2326" max="2326" width="13.85546875" style="142" bestFit="1" customWidth="1"/>
    <col min="2327" max="2327" width="13.28515625" style="142" customWidth="1"/>
    <col min="2328" max="2328" width="13.85546875" style="142" bestFit="1" customWidth="1"/>
    <col min="2329" max="2560" width="9.140625" style="142"/>
    <col min="2561" max="2561" width="58.5703125" style="142" customWidth="1"/>
    <col min="2562" max="2562" width="0" style="142" hidden="1" customWidth="1"/>
    <col min="2563" max="2563" width="19.85546875" style="142" customWidth="1"/>
    <col min="2564" max="2564" width="17" style="142" customWidth="1"/>
    <col min="2565" max="2565" width="20.140625" style="142" customWidth="1"/>
    <col min="2566" max="2566" width="18.28515625" style="142" customWidth="1"/>
    <col min="2567" max="2567" width="21.140625" style="142" customWidth="1"/>
    <col min="2568" max="2568" width="15.5703125" style="142" customWidth="1"/>
    <col min="2569" max="2569" width="19.42578125" style="142" customWidth="1"/>
    <col min="2570" max="2570" width="15.85546875" style="142" customWidth="1"/>
    <col min="2571" max="2571" width="20.5703125" style="142" customWidth="1"/>
    <col min="2572" max="2572" width="15.140625" style="142" customWidth="1"/>
    <col min="2573" max="2573" width="9.140625" style="142"/>
    <col min="2574" max="2574" width="11.5703125" style="142" bestFit="1" customWidth="1"/>
    <col min="2575" max="2575" width="12" style="142" customWidth="1"/>
    <col min="2576" max="2576" width="13.140625" style="142" customWidth="1"/>
    <col min="2577" max="2577" width="13.85546875" style="142" customWidth="1"/>
    <col min="2578" max="2578" width="13.85546875" style="142" bestFit="1" customWidth="1"/>
    <col min="2579" max="2579" width="12.140625" style="142" customWidth="1"/>
    <col min="2580" max="2580" width="13.85546875" style="142" bestFit="1" customWidth="1"/>
    <col min="2581" max="2581" width="12" style="142" customWidth="1"/>
    <col min="2582" max="2582" width="13.85546875" style="142" bestFit="1" customWidth="1"/>
    <col min="2583" max="2583" width="13.28515625" style="142" customWidth="1"/>
    <col min="2584" max="2584" width="13.85546875" style="142" bestFit="1" customWidth="1"/>
    <col min="2585" max="2816" width="9.140625" style="142"/>
    <col min="2817" max="2817" width="58.5703125" style="142" customWidth="1"/>
    <col min="2818" max="2818" width="0" style="142" hidden="1" customWidth="1"/>
    <col min="2819" max="2819" width="19.85546875" style="142" customWidth="1"/>
    <col min="2820" max="2820" width="17" style="142" customWidth="1"/>
    <col min="2821" max="2821" width="20.140625" style="142" customWidth="1"/>
    <col min="2822" max="2822" width="18.28515625" style="142" customWidth="1"/>
    <col min="2823" max="2823" width="21.140625" style="142" customWidth="1"/>
    <col min="2824" max="2824" width="15.5703125" style="142" customWidth="1"/>
    <col min="2825" max="2825" width="19.42578125" style="142" customWidth="1"/>
    <col min="2826" max="2826" width="15.85546875" style="142" customWidth="1"/>
    <col min="2827" max="2827" width="20.5703125" style="142" customWidth="1"/>
    <col min="2828" max="2828" width="15.140625" style="142" customWidth="1"/>
    <col min="2829" max="2829" width="9.140625" style="142"/>
    <col min="2830" max="2830" width="11.5703125" style="142" bestFit="1" customWidth="1"/>
    <col min="2831" max="2831" width="12" style="142" customWidth="1"/>
    <col min="2832" max="2832" width="13.140625" style="142" customWidth="1"/>
    <col min="2833" max="2833" width="13.85546875" style="142" customWidth="1"/>
    <col min="2834" max="2834" width="13.85546875" style="142" bestFit="1" customWidth="1"/>
    <col min="2835" max="2835" width="12.140625" style="142" customWidth="1"/>
    <col min="2836" max="2836" width="13.85546875" style="142" bestFit="1" customWidth="1"/>
    <col min="2837" max="2837" width="12" style="142" customWidth="1"/>
    <col min="2838" max="2838" width="13.85546875" style="142" bestFit="1" customWidth="1"/>
    <col min="2839" max="2839" width="13.28515625" style="142" customWidth="1"/>
    <col min="2840" max="2840" width="13.85546875" style="142" bestFit="1" customWidth="1"/>
    <col min="2841" max="3072" width="9.140625" style="142"/>
    <col min="3073" max="3073" width="58.5703125" style="142" customWidth="1"/>
    <col min="3074" max="3074" width="0" style="142" hidden="1" customWidth="1"/>
    <col min="3075" max="3075" width="19.85546875" style="142" customWidth="1"/>
    <col min="3076" max="3076" width="17" style="142" customWidth="1"/>
    <col min="3077" max="3077" width="20.140625" style="142" customWidth="1"/>
    <col min="3078" max="3078" width="18.28515625" style="142" customWidth="1"/>
    <col min="3079" max="3079" width="21.140625" style="142" customWidth="1"/>
    <col min="3080" max="3080" width="15.5703125" style="142" customWidth="1"/>
    <col min="3081" max="3081" width="19.42578125" style="142" customWidth="1"/>
    <col min="3082" max="3082" width="15.85546875" style="142" customWidth="1"/>
    <col min="3083" max="3083" width="20.5703125" style="142" customWidth="1"/>
    <col min="3084" max="3084" width="15.140625" style="142" customWidth="1"/>
    <col min="3085" max="3085" width="9.140625" style="142"/>
    <col min="3086" max="3086" width="11.5703125" style="142" bestFit="1" customWidth="1"/>
    <col min="3087" max="3087" width="12" style="142" customWidth="1"/>
    <col min="3088" max="3088" width="13.140625" style="142" customWidth="1"/>
    <col min="3089" max="3089" width="13.85546875" style="142" customWidth="1"/>
    <col min="3090" max="3090" width="13.85546875" style="142" bestFit="1" customWidth="1"/>
    <col min="3091" max="3091" width="12.140625" style="142" customWidth="1"/>
    <col min="3092" max="3092" width="13.85546875" style="142" bestFit="1" customWidth="1"/>
    <col min="3093" max="3093" width="12" style="142" customWidth="1"/>
    <col min="3094" max="3094" width="13.85546875" style="142" bestFit="1" customWidth="1"/>
    <col min="3095" max="3095" width="13.28515625" style="142" customWidth="1"/>
    <col min="3096" max="3096" width="13.85546875" style="142" bestFit="1" customWidth="1"/>
    <col min="3097" max="3328" width="9.140625" style="142"/>
    <col min="3329" max="3329" width="58.5703125" style="142" customWidth="1"/>
    <col min="3330" max="3330" width="0" style="142" hidden="1" customWidth="1"/>
    <col min="3331" max="3331" width="19.85546875" style="142" customWidth="1"/>
    <col min="3332" max="3332" width="17" style="142" customWidth="1"/>
    <col min="3333" max="3333" width="20.140625" style="142" customWidth="1"/>
    <col min="3334" max="3334" width="18.28515625" style="142" customWidth="1"/>
    <col min="3335" max="3335" width="21.140625" style="142" customWidth="1"/>
    <col min="3336" max="3336" width="15.5703125" style="142" customWidth="1"/>
    <col min="3337" max="3337" width="19.42578125" style="142" customWidth="1"/>
    <col min="3338" max="3338" width="15.85546875" style="142" customWidth="1"/>
    <col min="3339" max="3339" width="20.5703125" style="142" customWidth="1"/>
    <col min="3340" max="3340" width="15.140625" style="142" customWidth="1"/>
    <col min="3341" max="3341" width="9.140625" style="142"/>
    <col min="3342" max="3342" width="11.5703125" style="142" bestFit="1" customWidth="1"/>
    <col min="3343" max="3343" width="12" style="142" customWidth="1"/>
    <col min="3344" max="3344" width="13.140625" style="142" customWidth="1"/>
    <col min="3345" max="3345" width="13.85546875" style="142" customWidth="1"/>
    <col min="3346" max="3346" width="13.85546875" style="142" bestFit="1" customWidth="1"/>
    <col min="3347" max="3347" width="12.140625" style="142" customWidth="1"/>
    <col min="3348" max="3348" width="13.85546875" style="142" bestFit="1" customWidth="1"/>
    <col min="3349" max="3349" width="12" style="142" customWidth="1"/>
    <col min="3350" max="3350" width="13.85546875" style="142" bestFit="1" customWidth="1"/>
    <col min="3351" max="3351" width="13.28515625" style="142" customWidth="1"/>
    <col min="3352" max="3352" width="13.85546875" style="142" bestFit="1" customWidth="1"/>
    <col min="3353" max="3584" width="9.140625" style="142"/>
    <col min="3585" max="3585" width="58.5703125" style="142" customWidth="1"/>
    <col min="3586" max="3586" width="0" style="142" hidden="1" customWidth="1"/>
    <col min="3587" max="3587" width="19.85546875" style="142" customWidth="1"/>
    <col min="3588" max="3588" width="17" style="142" customWidth="1"/>
    <col min="3589" max="3589" width="20.140625" style="142" customWidth="1"/>
    <col min="3590" max="3590" width="18.28515625" style="142" customWidth="1"/>
    <col min="3591" max="3591" width="21.140625" style="142" customWidth="1"/>
    <col min="3592" max="3592" width="15.5703125" style="142" customWidth="1"/>
    <col min="3593" max="3593" width="19.42578125" style="142" customWidth="1"/>
    <col min="3594" max="3594" width="15.85546875" style="142" customWidth="1"/>
    <col min="3595" max="3595" width="20.5703125" style="142" customWidth="1"/>
    <col min="3596" max="3596" width="15.140625" style="142" customWidth="1"/>
    <col min="3597" max="3597" width="9.140625" style="142"/>
    <col min="3598" max="3598" width="11.5703125" style="142" bestFit="1" customWidth="1"/>
    <col min="3599" max="3599" width="12" style="142" customWidth="1"/>
    <col min="3600" max="3600" width="13.140625" style="142" customWidth="1"/>
    <col min="3601" max="3601" width="13.85546875" style="142" customWidth="1"/>
    <col min="3602" max="3602" width="13.85546875" style="142" bestFit="1" customWidth="1"/>
    <col min="3603" max="3603" width="12.140625" style="142" customWidth="1"/>
    <col min="3604" max="3604" width="13.85546875" style="142" bestFit="1" customWidth="1"/>
    <col min="3605" max="3605" width="12" style="142" customWidth="1"/>
    <col min="3606" max="3606" width="13.85546875" style="142" bestFit="1" customWidth="1"/>
    <col min="3607" max="3607" width="13.28515625" style="142" customWidth="1"/>
    <col min="3608" max="3608" width="13.85546875" style="142" bestFit="1" customWidth="1"/>
    <col min="3609" max="3840" width="9.140625" style="142"/>
    <col min="3841" max="3841" width="58.5703125" style="142" customWidth="1"/>
    <col min="3842" max="3842" width="0" style="142" hidden="1" customWidth="1"/>
    <col min="3843" max="3843" width="19.85546875" style="142" customWidth="1"/>
    <col min="3844" max="3844" width="17" style="142" customWidth="1"/>
    <col min="3845" max="3845" width="20.140625" style="142" customWidth="1"/>
    <col min="3846" max="3846" width="18.28515625" style="142" customWidth="1"/>
    <col min="3847" max="3847" width="21.140625" style="142" customWidth="1"/>
    <col min="3848" max="3848" width="15.5703125" style="142" customWidth="1"/>
    <col min="3849" max="3849" width="19.42578125" style="142" customWidth="1"/>
    <col min="3850" max="3850" width="15.85546875" style="142" customWidth="1"/>
    <col min="3851" max="3851" width="20.5703125" style="142" customWidth="1"/>
    <col min="3852" max="3852" width="15.140625" style="142" customWidth="1"/>
    <col min="3853" max="3853" width="9.140625" style="142"/>
    <col min="3854" max="3854" width="11.5703125" style="142" bestFit="1" customWidth="1"/>
    <col min="3855" max="3855" width="12" style="142" customWidth="1"/>
    <col min="3856" max="3856" width="13.140625" style="142" customWidth="1"/>
    <col min="3857" max="3857" width="13.85546875" style="142" customWidth="1"/>
    <col min="3858" max="3858" width="13.85546875" style="142" bestFit="1" customWidth="1"/>
    <col min="3859" max="3859" width="12.140625" style="142" customWidth="1"/>
    <col min="3860" max="3860" width="13.85546875" style="142" bestFit="1" customWidth="1"/>
    <col min="3861" max="3861" width="12" style="142" customWidth="1"/>
    <col min="3862" max="3862" width="13.85546875" style="142" bestFit="1" customWidth="1"/>
    <col min="3863" max="3863" width="13.28515625" style="142" customWidth="1"/>
    <col min="3864" max="3864" width="13.85546875" style="142" bestFit="1" customWidth="1"/>
    <col min="3865" max="4096" width="9.140625" style="142"/>
    <col min="4097" max="4097" width="58.5703125" style="142" customWidth="1"/>
    <col min="4098" max="4098" width="0" style="142" hidden="1" customWidth="1"/>
    <col min="4099" max="4099" width="19.85546875" style="142" customWidth="1"/>
    <col min="4100" max="4100" width="17" style="142" customWidth="1"/>
    <col min="4101" max="4101" width="20.140625" style="142" customWidth="1"/>
    <col min="4102" max="4102" width="18.28515625" style="142" customWidth="1"/>
    <col min="4103" max="4103" width="21.140625" style="142" customWidth="1"/>
    <col min="4104" max="4104" width="15.5703125" style="142" customWidth="1"/>
    <col min="4105" max="4105" width="19.42578125" style="142" customWidth="1"/>
    <col min="4106" max="4106" width="15.85546875" style="142" customWidth="1"/>
    <col min="4107" max="4107" width="20.5703125" style="142" customWidth="1"/>
    <col min="4108" max="4108" width="15.140625" style="142" customWidth="1"/>
    <col min="4109" max="4109" width="9.140625" style="142"/>
    <col min="4110" max="4110" width="11.5703125" style="142" bestFit="1" customWidth="1"/>
    <col min="4111" max="4111" width="12" style="142" customWidth="1"/>
    <col min="4112" max="4112" width="13.140625" style="142" customWidth="1"/>
    <col min="4113" max="4113" width="13.85546875" style="142" customWidth="1"/>
    <col min="4114" max="4114" width="13.85546875" style="142" bestFit="1" customWidth="1"/>
    <col min="4115" max="4115" width="12.140625" style="142" customWidth="1"/>
    <col min="4116" max="4116" width="13.85546875" style="142" bestFit="1" customWidth="1"/>
    <col min="4117" max="4117" width="12" style="142" customWidth="1"/>
    <col min="4118" max="4118" width="13.85546875" style="142" bestFit="1" customWidth="1"/>
    <col min="4119" max="4119" width="13.28515625" style="142" customWidth="1"/>
    <col min="4120" max="4120" width="13.85546875" style="142" bestFit="1" customWidth="1"/>
    <col min="4121" max="4352" width="9.140625" style="142"/>
    <col min="4353" max="4353" width="58.5703125" style="142" customWidth="1"/>
    <col min="4354" max="4354" width="0" style="142" hidden="1" customWidth="1"/>
    <col min="4355" max="4355" width="19.85546875" style="142" customWidth="1"/>
    <col min="4356" max="4356" width="17" style="142" customWidth="1"/>
    <col min="4357" max="4357" width="20.140625" style="142" customWidth="1"/>
    <col min="4358" max="4358" width="18.28515625" style="142" customWidth="1"/>
    <col min="4359" max="4359" width="21.140625" style="142" customWidth="1"/>
    <col min="4360" max="4360" width="15.5703125" style="142" customWidth="1"/>
    <col min="4361" max="4361" width="19.42578125" style="142" customWidth="1"/>
    <col min="4362" max="4362" width="15.85546875" style="142" customWidth="1"/>
    <col min="4363" max="4363" width="20.5703125" style="142" customWidth="1"/>
    <col min="4364" max="4364" width="15.140625" style="142" customWidth="1"/>
    <col min="4365" max="4365" width="9.140625" style="142"/>
    <col min="4366" max="4366" width="11.5703125" style="142" bestFit="1" customWidth="1"/>
    <col min="4367" max="4367" width="12" style="142" customWidth="1"/>
    <col min="4368" max="4368" width="13.140625" style="142" customWidth="1"/>
    <col min="4369" max="4369" width="13.85546875" style="142" customWidth="1"/>
    <col min="4370" max="4370" width="13.85546875" style="142" bestFit="1" customWidth="1"/>
    <col min="4371" max="4371" width="12.140625" style="142" customWidth="1"/>
    <col min="4372" max="4372" width="13.85546875" style="142" bestFit="1" customWidth="1"/>
    <col min="4373" max="4373" width="12" style="142" customWidth="1"/>
    <col min="4374" max="4374" width="13.85546875" style="142" bestFit="1" customWidth="1"/>
    <col min="4375" max="4375" width="13.28515625" style="142" customWidth="1"/>
    <col min="4376" max="4376" width="13.85546875" style="142" bestFit="1" customWidth="1"/>
    <col min="4377" max="4608" width="9.140625" style="142"/>
    <col min="4609" max="4609" width="58.5703125" style="142" customWidth="1"/>
    <col min="4610" max="4610" width="0" style="142" hidden="1" customWidth="1"/>
    <col min="4611" max="4611" width="19.85546875" style="142" customWidth="1"/>
    <col min="4612" max="4612" width="17" style="142" customWidth="1"/>
    <col min="4613" max="4613" width="20.140625" style="142" customWidth="1"/>
    <col min="4614" max="4614" width="18.28515625" style="142" customWidth="1"/>
    <col min="4615" max="4615" width="21.140625" style="142" customWidth="1"/>
    <col min="4616" max="4616" width="15.5703125" style="142" customWidth="1"/>
    <col min="4617" max="4617" width="19.42578125" style="142" customWidth="1"/>
    <col min="4618" max="4618" width="15.85546875" style="142" customWidth="1"/>
    <col min="4619" max="4619" width="20.5703125" style="142" customWidth="1"/>
    <col min="4620" max="4620" width="15.140625" style="142" customWidth="1"/>
    <col min="4621" max="4621" width="9.140625" style="142"/>
    <col min="4622" max="4622" width="11.5703125" style="142" bestFit="1" customWidth="1"/>
    <col min="4623" max="4623" width="12" style="142" customWidth="1"/>
    <col min="4624" max="4624" width="13.140625" style="142" customWidth="1"/>
    <col min="4625" max="4625" width="13.85546875" style="142" customWidth="1"/>
    <col min="4626" max="4626" width="13.85546875" style="142" bestFit="1" customWidth="1"/>
    <col min="4627" max="4627" width="12.140625" style="142" customWidth="1"/>
    <col min="4628" max="4628" width="13.85546875" style="142" bestFit="1" customWidth="1"/>
    <col min="4629" max="4629" width="12" style="142" customWidth="1"/>
    <col min="4630" max="4630" width="13.85546875" style="142" bestFit="1" customWidth="1"/>
    <col min="4631" max="4631" width="13.28515625" style="142" customWidth="1"/>
    <col min="4632" max="4632" width="13.85546875" style="142" bestFit="1" customWidth="1"/>
    <col min="4633" max="4864" width="9.140625" style="142"/>
    <col min="4865" max="4865" width="58.5703125" style="142" customWidth="1"/>
    <col min="4866" max="4866" width="0" style="142" hidden="1" customWidth="1"/>
    <col min="4867" max="4867" width="19.85546875" style="142" customWidth="1"/>
    <col min="4868" max="4868" width="17" style="142" customWidth="1"/>
    <col min="4869" max="4869" width="20.140625" style="142" customWidth="1"/>
    <col min="4870" max="4870" width="18.28515625" style="142" customWidth="1"/>
    <col min="4871" max="4871" width="21.140625" style="142" customWidth="1"/>
    <col min="4872" max="4872" width="15.5703125" style="142" customWidth="1"/>
    <col min="4873" max="4873" width="19.42578125" style="142" customWidth="1"/>
    <col min="4874" max="4874" width="15.85546875" style="142" customWidth="1"/>
    <col min="4875" max="4875" width="20.5703125" style="142" customWidth="1"/>
    <col min="4876" max="4876" width="15.140625" style="142" customWidth="1"/>
    <col min="4877" max="4877" width="9.140625" style="142"/>
    <col min="4878" max="4878" width="11.5703125" style="142" bestFit="1" customWidth="1"/>
    <col min="4879" max="4879" width="12" style="142" customWidth="1"/>
    <col min="4880" max="4880" width="13.140625" style="142" customWidth="1"/>
    <col min="4881" max="4881" width="13.85546875" style="142" customWidth="1"/>
    <col min="4882" max="4882" width="13.85546875" style="142" bestFit="1" customWidth="1"/>
    <col min="4883" max="4883" width="12.140625" style="142" customWidth="1"/>
    <col min="4884" max="4884" width="13.85546875" style="142" bestFit="1" customWidth="1"/>
    <col min="4885" max="4885" width="12" style="142" customWidth="1"/>
    <col min="4886" max="4886" width="13.85546875" style="142" bestFit="1" customWidth="1"/>
    <col min="4887" max="4887" width="13.28515625" style="142" customWidth="1"/>
    <col min="4888" max="4888" width="13.85546875" style="142" bestFit="1" customWidth="1"/>
    <col min="4889" max="5120" width="9.140625" style="142"/>
    <col min="5121" max="5121" width="58.5703125" style="142" customWidth="1"/>
    <col min="5122" max="5122" width="0" style="142" hidden="1" customWidth="1"/>
    <col min="5123" max="5123" width="19.85546875" style="142" customWidth="1"/>
    <col min="5124" max="5124" width="17" style="142" customWidth="1"/>
    <col min="5125" max="5125" width="20.140625" style="142" customWidth="1"/>
    <col min="5126" max="5126" width="18.28515625" style="142" customWidth="1"/>
    <col min="5127" max="5127" width="21.140625" style="142" customWidth="1"/>
    <col min="5128" max="5128" width="15.5703125" style="142" customWidth="1"/>
    <col min="5129" max="5129" width="19.42578125" style="142" customWidth="1"/>
    <col min="5130" max="5130" width="15.85546875" style="142" customWidth="1"/>
    <col min="5131" max="5131" width="20.5703125" style="142" customWidth="1"/>
    <col min="5132" max="5132" width="15.140625" style="142" customWidth="1"/>
    <col min="5133" max="5133" width="9.140625" style="142"/>
    <col min="5134" max="5134" width="11.5703125" style="142" bestFit="1" customWidth="1"/>
    <col min="5135" max="5135" width="12" style="142" customWidth="1"/>
    <col min="5136" max="5136" width="13.140625" style="142" customWidth="1"/>
    <col min="5137" max="5137" width="13.85546875" style="142" customWidth="1"/>
    <col min="5138" max="5138" width="13.85546875" style="142" bestFit="1" customWidth="1"/>
    <col min="5139" max="5139" width="12.140625" style="142" customWidth="1"/>
    <col min="5140" max="5140" width="13.85546875" style="142" bestFit="1" customWidth="1"/>
    <col min="5141" max="5141" width="12" style="142" customWidth="1"/>
    <col min="5142" max="5142" width="13.85546875" style="142" bestFit="1" customWidth="1"/>
    <col min="5143" max="5143" width="13.28515625" style="142" customWidth="1"/>
    <col min="5144" max="5144" width="13.85546875" style="142" bestFit="1" customWidth="1"/>
    <col min="5145" max="5376" width="9.140625" style="142"/>
    <col min="5377" max="5377" width="58.5703125" style="142" customWidth="1"/>
    <col min="5378" max="5378" width="0" style="142" hidden="1" customWidth="1"/>
    <col min="5379" max="5379" width="19.85546875" style="142" customWidth="1"/>
    <col min="5380" max="5380" width="17" style="142" customWidth="1"/>
    <col min="5381" max="5381" width="20.140625" style="142" customWidth="1"/>
    <col min="5382" max="5382" width="18.28515625" style="142" customWidth="1"/>
    <col min="5383" max="5383" width="21.140625" style="142" customWidth="1"/>
    <col min="5384" max="5384" width="15.5703125" style="142" customWidth="1"/>
    <col min="5385" max="5385" width="19.42578125" style="142" customWidth="1"/>
    <col min="5386" max="5386" width="15.85546875" style="142" customWidth="1"/>
    <col min="5387" max="5387" width="20.5703125" style="142" customWidth="1"/>
    <col min="5388" max="5388" width="15.140625" style="142" customWidth="1"/>
    <col min="5389" max="5389" width="9.140625" style="142"/>
    <col min="5390" max="5390" width="11.5703125" style="142" bestFit="1" customWidth="1"/>
    <col min="5391" max="5391" width="12" style="142" customWidth="1"/>
    <col min="5392" max="5392" width="13.140625" style="142" customWidth="1"/>
    <col min="5393" max="5393" width="13.85546875" style="142" customWidth="1"/>
    <col min="5394" max="5394" width="13.85546875" style="142" bestFit="1" customWidth="1"/>
    <col min="5395" max="5395" width="12.140625" style="142" customWidth="1"/>
    <col min="5396" max="5396" width="13.85546875" style="142" bestFit="1" customWidth="1"/>
    <col min="5397" max="5397" width="12" style="142" customWidth="1"/>
    <col min="5398" max="5398" width="13.85546875" style="142" bestFit="1" customWidth="1"/>
    <col min="5399" max="5399" width="13.28515625" style="142" customWidth="1"/>
    <col min="5400" max="5400" width="13.85546875" style="142" bestFit="1" customWidth="1"/>
    <col min="5401" max="5632" width="9.140625" style="142"/>
    <col min="5633" max="5633" width="58.5703125" style="142" customWidth="1"/>
    <col min="5634" max="5634" width="0" style="142" hidden="1" customWidth="1"/>
    <col min="5635" max="5635" width="19.85546875" style="142" customWidth="1"/>
    <col min="5636" max="5636" width="17" style="142" customWidth="1"/>
    <col min="5637" max="5637" width="20.140625" style="142" customWidth="1"/>
    <col min="5638" max="5638" width="18.28515625" style="142" customWidth="1"/>
    <col min="5639" max="5639" width="21.140625" style="142" customWidth="1"/>
    <col min="5640" max="5640" width="15.5703125" style="142" customWidth="1"/>
    <col min="5641" max="5641" width="19.42578125" style="142" customWidth="1"/>
    <col min="5642" max="5642" width="15.85546875" style="142" customWidth="1"/>
    <col min="5643" max="5643" width="20.5703125" style="142" customWidth="1"/>
    <col min="5644" max="5644" width="15.140625" style="142" customWidth="1"/>
    <col min="5645" max="5645" width="9.140625" style="142"/>
    <col min="5646" max="5646" width="11.5703125" style="142" bestFit="1" customWidth="1"/>
    <col min="5647" max="5647" width="12" style="142" customWidth="1"/>
    <col min="5648" max="5648" width="13.140625" style="142" customWidth="1"/>
    <col min="5649" max="5649" width="13.85546875" style="142" customWidth="1"/>
    <col min="5650" max="5650" width="13.85546875" style="142" bestFit="1" customWidth="1"/>
    <col min="5651" max="5651" width="12.140625" style="142" customWidth="1"/>
    <col min="5652" max="5652" width="13.85546875" style="142" bestFit="1" customWidth="1"/>
    <col min="5653" max="5653" width="12" style="142" customWidth="1"/>
    <col min="5654" max="5654" width="13.85546875" style="142" bestFit="1" customWidth="1"/>
    <col min="5655" max="5655" width="13.28515625" style="142" customWidth="1"/>
    <col min="5656" max="5656" width="13.85546875" style="142" bestFit="1" customWidth="1"/>
    <col min="5657" max="5888" width="9.140625" style="142"/>
    <col min="5889" max="5889" width="58.5703125" style="142" customWidth="1"/>
    <col min="5890" max="5890" width="0" style="142" hidden="1" customWidth="1"/>
    <col min="5891" max="5891" width="19.85546875" style="142" customWidth="1"/>
    <col min="5892" max="5892" width="17" style="142" customWidth="1"/>
    <col min="5893" max="5893" width="20.140625" style="142" customWidth="1"/>
    <col min="5894" max="5894" width="18.28515625" style="142" customWidth="1"/>
    <col min="5895" max="5895" width="21.140625" style="142" customWidth="1"/>
    <col min="5896" max="5896" width="15.5703125" style="142" customWidth="1"/>
    <col min="5897" max="5897" width="19.42578125" style="142" customWidth="1"/>
    <col min="5898" max="5898" width="15.85546875" style="142" customWidth="1"/>
    <col min="5899" max="5899" width="20.5703125" style="142" customWidth="1"/>
    <col min="5900" max="5900" width="15.140625" style="142" customWidth="1"/>
    <col min="5901" max="5901" width="9.140625" style="142"/>
    <col min="5902" max="5902" width="11.5703125" style="142" bestFit="1" customWidth="1"/>
    <col min="5903" max="5903" width="12" style="142" customWidth="1"/>
    <col min="5904" max="5904" width="13.140625" style="142" customWidth="1"/>
    <col min="5905" max="5905" width="13.85546875" style="142" customWidth="1"/>
    <col min="5906" max="5906" width="13.85546875" style="142" bestFit="1" customWidth="1"/>
    <col min="5907" max="5907" width="12.140625" style="142" customWidth="1"/>
    <col min="5908" max="5908" width="13.85546875" style="142" bestFit="1" customWidth="1"/>
    <col min="5909" max="5909" width="12" style="142" customWidth="1"/>
    <col min="5910" max="5910" width="13.85546875" style="142" bestFit="1" customWidth="1"/>
    <col min="5911" max="5911" width="13.28515625" style="142" customWidth="1"/>
    <col min="5912" max="5912" width="13.85546875" style="142" bestFit="1" customWidth="1"/>
    <col min="5913" max="6144" width="9.140625" style="142"/>
    <col min="6145" max="6145" width="58.5703125" style="142" customWidth="1"/>
    <col min="6146" max="6146" width="0" style="142" hidden="1" customWidth="1"/>
    <col min="6147" max="6147" width="19.85546875" style="142" customWidth="1"/>
    <col min="6148" max="6148" width="17" style="142" customWidth="1"/>
    <col min="6149" max="6149" width="20.140625" style="142" customWidth="1"/>
    <col min="6150" max="6150" width="18.28515625" style="142" customWidth="1"/>
    <col min="6151" max="6151" width="21.140625" style="142" customWidth="1"/>
    <col min="6152" max="6152" width="15.5703125" style="142" customWidth="1"/>
    <col min="6153" max="6153" width="19.42578125" style="142" customWidth="1"/>
    <col min="6154" max="6154" width="15.85546875" style="142" customWidth="1"/>
    <col min="6155" max="6155" width="20.5703125" style="142" customWidth="1"/>
    <col min="6156" max="6156" width="15.140625" style="142" customWidth="1"/>
    <col min="6157" max="6157" width="9.140625" style="142"/>
    <col min="6158" max="6158" width="11.5703125" style="142" bestFit="1" customWidth="1"/>
    <col min="6159" max="6159" width="12" style="142" customWidth="1"/>
    <col min="6160" max="6160" width="13.140625" style="142" customWidth="1"/>
    <col min="6161" max="6161" width="13.85546875" style="142" customWidth="1"/>
    <col min="6162" max="6162" width="13.85546875" style="142" bestFit="1" customWidth="1"/>
    <col min="6163" max="6163" width="12.140625" style="142" customWidth="1"/>
    <col min="6164" max="6164" width="13.85546875" style="142" bestFit="1" customWidth="1"/>
    <col min="6165" max="6165" width="12" style="142" customWidth="1"/>
    <col min="6166" max="6166" width="13.85546875" style="142" bestFit="1" customWidth="1"/>
    <col min="6167" max="6167" width="13.28515625" style="142" customWidth="1"/>
    <col min="6168" max="6168" width="13.85546875" style="142" bestFit="1" customWidth="1"/>
    <col min="6169" max="6400" width="9.140625" style="142"/>
    <col min="6401" max="6401" width="58.5703125" style="142" customWidth="1"/>
    <col min="6402" max="6402" width="0" style="142" hidden="1" customWidth="1"/>
    <col min="6403" max="6403" width="19.85546875" style="142" customWidth="1"/>
    <col min="6404" max="6404" width="17" style="142" customWidth="1"/>
    <col min="6405" max="6405" width="20.140625" style="142" customWidth="1"/>
    <col min="6406" max="6406" width="18.28515625" style="142" customWidth="1"/>
    <col min="6407" max="6407" width="21.140625" style="142" customWidth="1"/>
    <col min="6408" max="6408" width="15.5703125" style="142" customWidth="1"/>
    <col min="6409" max="6409" width="19.42578125" style="142" customWidth="1"/>
    <col min="6410" max="6410" width="15.85546875" style="142" customWidth="1"/>
    <col min="6411" max="6411" width="20.5703125" style="142" customWidth="1"/>
    <col min="6412" max="6412" width="15.140625" style="142" customWidth="1"/>
    <col min="6413" max="6413" width="9.140625" style="142"/>
    <col min="6414" max="6414" width="11.5703125" style="142" bestFit="1" customWidth="1"/>
    <col min="6415" max="6415" width="12" style="142" customWidth="1"/>
    <col min="6416" max="6416" width="13.140625" style="142" customWidth="1"/>
    <col min="6417" max="6417" width="13.85546875" style="142" customWidth="1"/>
    <col min="6418" max="6418" width="13.85546875" style="142" bestFit="1" customWidth="1"/>
    <col min="6419" max="6419" width="12.140625" style="142" customWidth="1"/>
    <col min="6420" max="6420" width="13.85546875" style="142" bestFit="1" customWidth="1"/>
    <col min="6421" max="6421" width="12" style="142" customWidth="1"/>
    <col min="6422" max="6422" width="13.85546875" style="142" bestFit="1" customWidth="1"/>
    <col min="6423" max="6423" width="13.28515625" style="142" customWidth="1"/>
    <col min="6424" max="6424" width="13.85546875" style="142" bestFit="1" customWidth="1"/>
    <col min="6425" max="6656" width="9.140625" style="142"/>
    <col min="6657" max="6657" width="58.5703125" style="142" customWidth="1"/>
    <col min="6658" max="6658" width="0" style="142" hidden="1" customWidth="1"/>
    <col min="6659" max="6659" width="19.85546875" style="142" customWidth="1"/>
    <col min="6660" max="6660" width="17" style="142" customWidth="1"/>
    <col min="6661" max="6661" width="20.140625" style="142" customWidth="1"/>
    <col min="6662" max="6662" width="18.28515625" style="142" customWidth="1"/>
    <col min="6663" max="6663" width="21.140625" style="142" customWidth="1"/>
    <col min="6664" max="6664" width="15.5703125" style="142" customWidth="1"/>
    <col min="6665" max="6665" width="19.42578125" style="142" customWidth="1"/>
    <col min="6666" max="6666" width="15.85546875" style="142" customWidth="1"/>
    <col min="6667" max="6667" width="20.5703125" style="142" customWidth="1"/>
    <col min="6668" max="6668" width="15.140625" style="142" customWidth="1"/>
    <col min="6669" max="6669" width="9.140625" style="142"/>
    <col min="6670" max="6670" width="11.5703125" style="142" bestFit="1" customWidth="1"/>
    <col min="6671" max="6671" width="12" style="142" customWidth="1"/>
    <col min="6672" max="6672" width="13.140625" style="142" customWidth="1"/>
    <col min="6673" max="6673" width="13.85546875" style="142" customWidth="1"/>
    <col min="6674" max="6674" width="13.85546875" style="142" bestFit="1" customWidth="1"/>
    <col min="6675" max="6675" width="12.140625" style="142" customWidth="1"/>
    <col min="6676" max="6676" width="13.85546875" style="142" bestFit="1" customWidth="1"/>
    <col min="6677" max="6677" width="12" style="142" customWidth="1"/>
    <col min="6678" max="6678" width="13.85546875" style="142" bestFit="1" customWidth="1"/>
    <col min="6679" max="6679" width="13.28515625" style="142" customWidth="1"/>
    <col min="6680" max="6680" width="13.85546875" style="142" bestFit="1" customWidth="1"/>
    <col min="6681" max="6912" width="9.140625" style="142"/>
    <col min="6913" max="6913" width="58.5703125" style="142" customWidth="1"/>
    <col min="6914" max="6914" width="0" style="142" hidden="1" customWidth="1"/>
    <col min="6915" max="6915" width="19.85546875" style="142" customWidth="1"/>
    <col min="6916" max="6916" width="17" style="142" customWidth="1"/>
    <col min="6917" max="6917" width="20.140625" style="142" customWidth="1"/>
    <col min="6918" max="6918" width="18.28515625" style="142" customWidth="1"/>
    <col min="6919" max="6919" width="21.140625" style="142" customWidth="1"/>
    <col min="6920" max="6920" width="15.5703125" style="142" customWidth="1"/>
    <col min="6921" max="6921" width="19.42578125" style="142" customWidth="1"/>
    <col min="6922" max="6922" width="15.85546875" style="142" customWidth="1"/>
    <col min="6923" max="6923" width="20.5703125" style="142" customWidth="1"/>
    <col min="6924" max="6924" width="15.140625" style="142" customWidth="1"/>
    <col min="6925" max="6925" width="9.140625" style="142"/>
    <col min="6926" max="6926" width="11.5703125" style="142" bestFit="1" customWidth="1"/>
    <col min="6927" max="6927" width="12" style="142" customWidth="1"/>
    <col min="6928" max="6928" width="13.140625" style="142" customWidth="1"/>
    <col min="6929" max="6929" width="13.85546875" style="142" customWidth="1"/>
    <col min="6930" max="6930" width="13.85546875" style="142" bestFit="1" customWidth="1"/>
    <col min="6931" max="6931" width="12.140625" style="142" customWidth="1"/>
    <col min="6932" max="6932" width="13.85546875" style="142" bestFit="1" customWidth="1"/>
    <col min="6933" max="6933" width="12" style="142" customWidth="1"/>
    <col min="6934" max="6934" width="13.85546875" style="142" bestFit="1" customWidth="1"/>
    <col min="6935" max="6935" width="13.28515625" style="142" customWidth="1"/>
    <col min="6936" max="6936" width="13.85546875" style="142" bestFit="1" customWidth="1"/>
    <col min="6937" max="7168" width="9.140625" style="142"/>
    <col min="7169" max="7169" width="58.5703125" style="142" customWidth="1"/>
    <col min="7170" max="7170" width="0" style="142" hidden="1" customWidth="1"/>
    <col min="7171" max="7171" width="19.85546875" style="142" customWidth="1"/>
    <col min="7172" max="7172" width="17" style="142" customWidth="1"/>
    <col min="7173" max="7173" width="20.140625" style="142" customWidth="1"/>
    <col min="7174" max="7174" width="18.28515625" style="142" customWidth="1"/>
    <col min="7175" max="7175" width="21.140625" style="142" customWidth="1"/>
    <col min="7176" max="7176" width="15.5703125" style="142" customWidth="1"/>
    <col min="7177" max="7177" width="19.42578125" style="142" customWidth="1"/>
    <col min="7178" max="7178" width="15.85546875" style="142" customWidth="1"/>
    <col min="7179" max="7179" width="20.5703125" style="142" customWidth="1"/>
    <col min="7180" max="7180" width="15.140625" style="142" customWidth="1"/>
    <col min="7181" max="7181" width="9.140625" style="142"/>
    <col min="7182" max="7182" width="11.5703125" style="142" bestFit="1" customWidth="1"/>
    <col min="7183" max="7183" width="12" style="142" customWidth="1"/>
    <col min="7184" max="7184" width="13.140625" style="142" customWidth="1"/>
    <col min="7185" max="7185" width="13.85546875" style="142" customWidth="1"/>
    <col min="7186" max="7186" width="13.85546875" style="142" bestFit="1" customWidth="1"/>
    <col min="7187" max="7187" width="12.140625" style="142" customWidth="1"/>
    <col min="7188" max="7188" width="13.85546875" style="142" bestFit="1" customWidth="1"/>
    <col min="7189" max="7189" width="12" style="142" customWidth="1"/>
    <col min="7190" max="7190" width="13.85546875" style="142" bestFit="1" customWidth="1"/>
    <col min="7191" max="7191" width="13.28515625" style="142" customWidth="1"/>
    <col min="7192" max="7192" width="13.85546875" style="142" bestFit="1" customWidth="1"/>
    <col min="7193" max="7424" width="9.140625" style="142"/>
    <col min="7425" max="7425" width="58.5703125" style="142" customWidth="1"/>
    <col min="7426" max="7426" width="0" style="142" hidden="1" customWidth="1"/>
    <col min="7427" max="7427" width="19.85546875" style="142" customWidth="1"/>
    <col min="7428" max="7428" width="17" style="142" customWidth="1"/>
    <col min="7429" max="7429" width="20.140625" style="142" customWidth="1"/>
    <col min="7430" max="7430" width="18.28515625" style="142" customWidth="1"/>
    <col min="7431" max="7431" width="21.140625" style="142" customWidth="1"/>
    <col min="7432" max="7432" width="15.5703125" style="142" customWidth="1"/>
    <col min="7433" max="7433" width="19.42578125" style="142" customWidth="1"/>
    <col min="7434" max="7434" width="15.85546875" style="142" customWidth="1"/>
    <col min="7435" max="7435" width="20.5703125" style="142" customWidth="1"/>
    <col min="7436" max="7436" width="15.140625" style="142" customWidth="1"/>
    <col min="7437" max="7437" width="9.140625" style="142"/>
    <col min="7438" max="7438" width="11.5703125" style="142" bestFit="1" customWidth="1"/>
    <col min="7439" max="7439" width="12" style="142" customWidth="1"/>
    <col min="7440" max="7440" width="13.140625" style="142" customWidth="1"/>
    <col min="7441" max="7441" width="13.85546875" style="142" customWidth="1"/>
    <col min="7442" max="7442" width="13.85546875" style="142" bestFit="1" customWidth="1"/>
    <col min="7443" max="7443" width="12.140625" style="142" customWidth="1"/>
    <col min="7444" max="7444" width="13.85546875" style="142" bestFit="1" customWidth="1"/>
    <col min="7445" max="7445" width="12" style="142" customWidth="1"/>
    <col min="7446" max="7446" width="13.85546875" style="142" bestFit="1" customWidth="1"/>
    <col min="7447" max="7447" width="13.28515625" style="142" customWidth="1"/>
    <col min="7448" max="7448" width="13.85546875" style="142" bestFit="1" customWidth="1"/>
    <col min="7449" max="7680" width="9.140625" style="142"/>
    <col min="7681" max="7681" width="58.5703125" style="142" customWidth="1"/>
    <col min="7682" max="7682" width="0" style="142" hidden="1" customWidth="1"/>
    <col min="7683" max="7683" width="19.85546875" style="142" customWidth="1"/>
    <col min="7684" max="7684" width="17" style="142" customWidth="1"/>
    <col min="7685" max="7685" width="20.140625" style="142" customWidth="1"/>
    <col min="7686" max="7686" width="18.28515625" style="142" customWidth="1"/>
    <col min="7687" max="7687" width="21.140625" style="142" customWidth="1"/>
    <col min="7688" max="7688" width="15.5703125" style="142" customWidth="1"/>
    <col min="7689" max="7689" width="19.42578125" style="142" customWidth="1"/>
    <col min="7690" max="7690" width="15.85546875" style="142" customWidth="1"/>
    <col min="7691" max="7691" width="20.5703125" style="142" customWidth="1"/>
    <col min="7692" max="7692" width="15.140625" style="142" customWidth="1"/>
    <col min="7693" max="7693" width="9.140625" style="142"/>
    <col min="7694" max="7694" width="11.5703125" style="142" bestFit="1" customWidth="1"/>
    <col min="7695" max="7695" width="12" style="142" customWidth="1"/>
    <col min="7696" max="7696" width="13.140625" style="142" customWidth="1"/>
    <col min="7697" max="7697" width="13.85546875" style="142" customWidth="1"/>
    <col min="7698" max="7698" width="13.85546875" style="142" bestFit="1" customWidth="1"/>
    <col min="7699" max="7699" width="12.140625" style="142" customWidth="1"/>
    <col min="7700" max="7700" width="13.85546875" style="142" bestFit="1" customWidth="1"/>
    <col min="7701" max="7701" width="12" style="142" customWidth="1"/>
    <col min="7702" max="7702" width="13.85546875" style="142" bestFit="1" customWidth="1"/>
    <col min="7703" max="7703" width="13.28515625" style="142" customWidth="1"/>
    <col min="7704" max="7704" width="13.85546875" style="142" bestFit="1" customWidth="1"/>
    <col min="7705" max="7936" width="9.140625" style="142"/>
    <col min="7937" max="7937" width="58.5703125" style="142" customWidth="1"/>
    <col min="7938" max="7938" width="0" style="142" hidden="1" customWidth="1"/>
    <col min="7939" max="7939" width="19.85546875" style="142" customWidth="1"/>
    <col min="7940" max="7940" width="17" style="142" customWidth="1"/>
    <col min="7941" max="7941" width="20.140625" style="142" customWidth="1"/>
    <col min="7942" max="7942" width="18.28515625" style="142" customWidth="1"/>
    <col min="7943" max="7943" width="21.140625" style="142" customWidth="1"/>
    <col min="7944" max="7944" width="15.5703125" style="142" customWidth="1"/>
    <col min="7945" max="7945" width="19.42578125" style="142" customWidth="1"/>
    <col min="7946" max="7946" width="15.85546875" style="142" customWidth="1"/>
    <col min="7947" max="7947" width="20.5703125" style="142" customWidth="1"/>
    <col min="7948" max="7948" width="15.140625" style="142" customWidth="1"/>
    <col min="7949" max="7949" width="9.140625" style="142"/>
    <col min="7950" max="7950" width="11.5703125" style="142" bestFit="1" customWidth="1"/>
    <col min="7951" max="7951" width="12" style="142" customWidth="1"/>
    <col min="7952" max="7952" width="13.140625" style="142" customWidth="1"/>
    <col min="7953" max="7953" width="13.85546875" style="142" customWidth="1"/>
    <col min="7954" max="7954" width="13.85546875" style="142" bestFit="1" customWidth="1"/>
    <col min="7955" max="7955" width="12.140625" style="142" customWidth="1"/>
    <col min="7956" max="7956" width="13.85546875" style="142" bestFit="1" customWidth="1"/>
    <col min="7957" max="7957" width="12" style="142" customWidth="1"/>
    <col min="7958" max="7958" width="13.85546875" style="142" bestFit="1" customWidth="1"/>
    <col min="7959" max="7959" width="13.28515625" style="142" customWidth="1"/>
    <col min="7960" max="7960" width="13.85546875" style="142" bestFit="1" customWidth="1"/>
    <col min="7961" max="8192" width="9.140625" style="142"/>
    <col min="8193" max="8193" width="58.5703125" style="142" customWidth="1"/>
    <col min="8194" max="8194" width="0" style="142" hidden="1" customWidth="1"/>
    <col min="8195" max="8195" width="19.85546875" style="142" customWidth="1"/>
    <col min="8196" max="8196" width="17" style="142" customWidth="1"/>
    <col min="8197" max="8197" width="20.140625" style="142" customWidth="1"/>
    <col min="8198" max="8198" width="18.28515625" style="142" customWidth="1"/>
    <col min="8199" max="8199" width="21.140625" style="142" customWidth="1"/>
    <col min="8200" max="8200" width="15.5703125" style="142" customWidth="1"/>
    <col min="8201" max="8201" width="19.42578125" style="142" customWidth="1"/>
    <col min="8202" max="8202" width="15.85546875" style="142" customWidth="1"/>
    <col min="8203" max="8203" width="20.5703125" style="142" customWidth="1"/>
    <col min="8204" max="8204" width="15.140625" style="142" customWidth="1"/>
    <col min="8205" max="8205" width="9.140625" style="142"/>
    <col min="8206" max="8206" width="11.5703125" style="142" bestFit="1" customWidth="1"/>
    <col min="8207" max="8207" width="12" style="142" customWidth="1"/>
    <col min="8208" max="8208" width="13.140625" style="142" customWidth="1"/>
    <col min="8209" max="8209" width="13.85546875" style="142" customWidth="1"/>
    <col min="8210" max="8210" width="13.85546875" style="142" bestFit="1" customWidth="1"/>
    <col min="8211" max="8211" width="12.140625" style="142" customWidth="1"/>
    <col min="8212" max="8212" width="13.85546875" style="142" bestFit="1" customWidth="1"/>
    <col min="8213" max="8213" width="12" style="142" customWidth="1"/>
    <col min="8214" max="8214" width="13.85546875" style="142" bestFit="1" customWidth="1"/>
    <col min="8215" max="8215" width="13.28515625" style="142" customWidth="1"/>
    <col min="8216" max="8216" width="13.85546875" style="142" bestFit="1" customWidth="1"/>
    <col min="8217" max="8448" width="9.140625" style="142"/>
    <col min="8449" max="8449" width="58.5703125" style="142" customWidth="1"/>
    <col min="8450" max="8450" width="0" style="142" hidden="1" customWidth="1"/>
    <col min="8451" max="8451" width="19.85546875" style="142" customWidth="1"/>
    <col min="8452" max="8452" width="17" style="142" customWidth="1"/>
    <col min="8453" max="8453" width="20.140625" style="142" customWidth="1"/>
    <col min="8454" max="8454" width="18.28515625" style="142" customWidth="1"/>
    <col min="8455" max="8455" width="21.140625" style="142" customWidth="1"/>
    <col min="8456" max="8456" width="15.5703125" style="142" customWidth="1"/>
    <col min="8457" max="8457" width="19.42578125" style="142" customWidth="1"/>
    <col min="8458" max="8458" width="15.85546875" style="142" customWidth="1"/>
    <col min="8459" max="8459" width="20.5703125" style="142" customWidth="1"/>
    <col min="8460" max="8460" width="15.140625" style="142" customWidth="1"/>
    <col min="8461" max="8461" width="9.140625" style="142"/>
    <col min="8462" max="8462" width="11.5703125" style="142" bestFit="1" customWidth="1"/>
    <col min="8463" max="8463" width="12" style="142" customWidth="1"/>
    <col min="8464" max="8464" width="13.140625" style="142" customWidth="1"/>
    <col min="8465" max="8465" width="13.85546875" style="142" customWidth="1"/>
    <col min="8466" max="8466" width="13.85546875" style="142" bestFit="1" customWidth="1"/>
    <col min="8467" max="8467" width="12.140625" style="142" customWidth="1"/>
    <col min="8468" max="8468" width="13.85546875" style="142" bestFit="1" customWidth="1"/>
    <col min="8469" max="8469" width="12" style="142" customWidth="1"/>
    <col min="8470" max="8470" width="13.85546875" style="142" bestFit="1" customWidth="1"/>
    <col min="8471" max="8471" width="13.28515625" style="142" customWidth="1"/>
    <col min="8472" max="8472" width="13.85546875" style="142" bestFit="1" customWidth="1"/>
    <col min="8473" max="8704" width="9.140625" style="142"/>
    <col min="8705" max="8705" width="58.5703125" style="142" customWidth="1"/>
    <col min="8706" max="8706" width="0" style="142" hidden="1" customWidth="1"/>
    <col min="8707" max="8707" width="19.85546875" style="142" customWidth="1"/>
    <col min="8708" max="8708" width="17" style="142" customWidth="1"/>
    <col min="8709" max="8709" width="20.140625" style="142" customWidth="1"/>
    <col min="8710" max="8710" width="18.28515625" style="142" customWidth="1"/>
    <col min="8711" max="8711" width="21.140625" style="142" customWidth="1"/>
    <col min="8712" max="8712" width="15.5703125" style="142" customWidth="1"/>
    <col min="8713" max="8713" width="19.42578125" style="142" customWidth="1"/>
    <col min="8714" max="8714" width="15.85546875" style="142" customWidth="1"/>
    <col min="8715" max="8715" width="20.5703125" style="142" customWidth="1"/>
    <col min="8716" max="8716" width="15.140625" style="142" customWidth="1"/>
    <col min="8717" max="8717" width="9.140625" style="142"/>
    <col min="8718" max="8718" width="11.5703125" style="142" bestFit="1" customWidth="1"/>
    <col min="8719" max="8719" width="12" style="142" customWidth="1"/>
    <col min="8720" max="8720" width="13.140625" style="142" customWidth="1"/>
    <col min="8721" max="8721" width="13.85546875" style="142" customWidth="1"/>
    <col min="8722" max="8722" width="13.85546875" style="142" bestFit="1" customWidth="1"/>
    <col min="8723" max="8723" width="12.140625" style="142" customWidth="1"/>
    <col min="8724" max="8724" width="13.85546875" style="142" bestFit="1" customWidth="1"/>
    <col min="8725" max="8725" width="12" style="142" customWidth="1"/>
    <col min="8726" max="8726" width="13.85546875" style="142" bestFit="1" customWidth="1"/>
    <col min="8727" max="8727" width="13.28515625" style="142" customWidth="1"/>
    <col min="8728" max="8728" width="13.85546875" style="142" bestFit="1" customWidth="1"/>
    <col min="8729" max="8960" width="9.140625" style="142"/>
    <col min="8961" max="8961" width="58.5703125" style="142" customWidth="1"/>
    <col min="8962" max="8962" width="0" style="142" hidden="1" customWidth="1"/>
    <col min="8963" max="8963" width="19.85546875" style="142" customWidth="1"/>
    <col min="8964" max="8964" width="17" style="142" customWidth="1"/>
    <col min="8965" max="8965" width="20.140625" style="142" customWidth="1"/>
    <col min="8966" max="8966" width="18.28515625" style="142" customWidth="1"/>
    <col min="8967" max="8967" width="21.140625" style="142" customWidth="1"/>
    <col min="8968" max="8968" width="15.5703125" style="142" customWidth="1"/>
    <col min="8969" max="8969" width="19.42578125" style="142" customWidth="1"/>
    <col min="8970" max="8970" width="15.85546875" style="142" customWidth="1"/>
    <col min="8971" max="8971" width="20.5703125" style="142" customWidth="1"/>
    <col min="8972" max="8972" width="15.140625" style="142" customWidth="1"/>
    <col min="8973" max="8973" width="9.140625" style="142"/>
    <col min="8974" max="8974" width="11.5703125" style="142" bestFit="1" customWidth="1"/>
    <col min="8975" max="8975" width="12" style="142" customWidth="1"/>
    <col min="8976" max="8976" width="13.140625" style="142" customWidth="1"/>
    <col min="8977" max="8977" width="13.85546875" style="142" customWidth="1"/>
    <col min="8978" max="8978" width="13.85546875" style="142" bestFit="1" customWidth="1"/>
    <col min="8979" max="8979" width="12.140625" style="142" customWidth="1"/>
    <col min="8980" max="8980" width="13.85546875" style="142" bestFit="1" customWidth="1"/>
    <col min="8981" max="8981" width="12" style="142" customWidth="1"/>
    <col min="8982" max="8982" width="13.85546875" style="142" bestFit="1" customWidth="1"/>
    <col min="8983" max="8983" width="13.28515625" style="142" customWidth="1"/>
    <col min="8984" max="8984" width="13.85546875" style="142" bestFit="1" customWidth="1"/>
    <col min="8985" max="9216" width="9.140625" style="142"/>
    <col min="9217" max="9217" width="58.5703125" style="142" customWidth="1"/>
    <col min="9218" max="9218" width="0" style="142" hidden="1" customWidth="1"/>
    <col min="9219" max="9219" width="19.85546875" style="142" customWidth="1"/>
    <col min="9220" max="9220" width="17" style="142" customWidth="1"/>
    <col min="9221" max="9221" width="20.140625" style="142" customWidth="1"/>
    <col min="9222" max="9222" width="18.28515625" style="142" customWidth="1"/>
    <col min="9223" max="9223" width="21.140625" style="142" customWidth="1"/>
    <col min="9224" max="9224" width="15.5703125" style="142" customWidth="1"/>
    <col min="9225" max="9225" width="19.42578125" style="142" customWidth="1"/>
    <col min="9226" max="9226" width="15.85546875" style="142" customWidth="1"/>
    <col min="9227" max="9227" width="20.5703125" style="142" customWidth="1"/>
    <col min="9228" max="9228" width="15.140625" style="142" customWidth="1"/>
    <col min="9229" max="9229" width="9.140625" style="142"/>
    <col min="9230" max="9230" width="11.5703125" style="142" bestFit="1" customWidth="1"/>
    <col min="9231" max="9231" width="12" style="142" customWidth="1"/>
    <col min="9232" max="9232" width="13.140625" style="142" customWidth="1"/>
    <col min="9233" max="9233" width="13.85546875" style="142" customWidth="1"/>
    <col min="9234" max="9234" width="13.85546875" style="142" bestFit="1" customWidth="1"/>
    <col min="9235" max="9235" width="12.140625" style="142" customWidth="1"/>
    <col min="9236" max="9236" width="13.85546875" style="142" bestFit="1" customWidth="1"/>
    <col min="9237" max="9237" width="12" style="142" customWidth="1"/>
    <col min="9238" max="9238" width="13.85546875" style="142" bestFit="1" customWidth="1"/>
    <col min="9239" max="9239" width="13.28515625" style="142" customWidth="1"/>
    <col min="9240" max="9240" width="13.85546875" style="142" bestFit="1" customWidth="1"/>
    <col min="9241" max="9472" width="9.140625" style="142"/>
    <col min="9473" max="9473" width="58.5703125" style="142" customWidth="1"/>
    <col min="9474" max="9474" width="0" style="142" hidden="1" customWidth="1"/>
    <col min="9475" max="9475" width="19.85546875" style="142" customWidth="1"/>
    <col min="9476" max="9476" width="17" style="142" customWidth="1"/>
    <col min="9477" max="9477" width="20.140625" style="142" customWidth="1"/>
    <col min="9478" max="9478" width="18.28515625" style="142" customWidth="1"/>
    <col min="9479" max="9479" width="21.140625" style="142" customWidth="1"/>
    <col min="9480" max="9480" width="15.5703125" style="142" customWidth="1"/>
    <col min="9481" max="9481" width="19.42578125" style="142" customWidth="1"/>
    <col min="9482" max="9482" width="15.85546875" style="142" customWidth="1"/>
    <col min="9483" max="9483" width="20.5703125" style="142" customWidth="1"/>
    <col min="9484" max="9484" width="15.140625" style="142" customWidth="1"/>
    <col min="9485" max="9485" width="9.140625" style="142"/>
    <col min="9486" max="9486" width="11.5703125" style="142" bestFit="1" customWidth="1"/>
    <col min="9487" max="9487" width="12" style="142" customWidth="1"/>
    <col min="9488" max="9488" width="13.140625" style="142" customWidth="1"/>
    <col min="9489" max="9489" width="13.85546875" style="142" customWidth="1"/>
    <col min="9490" max="9490" width="13.85546875" style="142" bestFit="1" customWidth="1"/>
    <col min="9491" max="9491" width="12.140625" style="142" customWidth="1"/>
    <col min="9492" max="9492" width="13.85546875" style="142" bestFit="1" customWidth="1"/>
    <col min="9493" max="9493" width="12" style="142" customWidth="1"/>
    <col min="9494" max="9494" width="13.85546875" style="142" bestFit="1" customWidth="1"/>
    <col min="9495" max="9495" width="13.28515625" style="142" customWidth="1"/>
    <col min="9496" max="9496" width="13.85546875" style="142" bestFit="1" customWidth="1"/>
    <col min="9497" max="9728" width="9.140625" style="142"/>
    <col min="9729" max="9729" width="58.5703125" style="142" customWidth="1"/>
    <col min="9730" max="9730" width="0" style="142" hidden="1" customWidth="1"/>
    <col min="9731" max="9731" width="19.85546875" style="142" customWidth="1"/>
    <col min="9732" max="9732" width="17" style="142" customWidth="1"/>
    <col min="9733" max="9733" width="20.140625" style="142" customWidth="1"/>
    <col min="9734" max="9734" width="18.28515625" style="142" customWidth="1"/>
    <col min="9735" max="9735" width="21.140625" style="142" customWidth="1"/>
    <col min="9736" max="9736" width="15.5703125" style="142" customWidth="1"/>
    <col min="9737" max="9737" width="19.42578125" style="142" customWidth="1"/>
    <col min="9738" max="9738" width="15.85546875" style="142" customWidth="1"/>
    <col min="9739" max="9739" width="20.5703125" style="142" customWidth="1"/>
    <col min="9740" max="9740" width="15.140625" style="142" customWidth="1"/>
    <col min="9741" max="9741" width="9.140625" style="142"/>
    <col min="9742" max="9742" width="11.5703125" style="142" bestFit="1" customWidth="1"/>
    <col min="9743" max="9743" width="12" style="142" customWidth="1"/>
    <col min="9744" max="9744" width="13.140625" style="142" customWidth="1"/>
    <col min="9745" max="9745" width="13.85546875" style="142" customWidth="1"/>
    <col min="9746" max="9746" width="13.85546875" style="142" bestFit="1" customWidth="1"/>
    <col min="9747" max="9747" width="12.140625" style="142" customWidth="1"/>
    <col min="9748" max="9748" width="13.85546875" style="142" bestFit="1" customWidth="1"/>
    <col min="9749" max="9749" width="12" style="142" customWidth="1"/>
    <col min="9750" max="9750" width="13.85546875" style="142" bestFit="1" customWidth="1"/>
    <col min="9751" max="9751" width="13.28515625" style="142" customWidth="1"/>
    <col min="9752" max="9752" width="13.85546875" style="142" bestFit="1" customWidth="1"/>
    <col min="9753" max="9984" width="9.140625" style="142"/>
    <col min="9985" max="9985" width="58.5703125" style="142" customWidth="1"/>
    <col min="9986" max="9986" width="0" style="142" hidden="1" customWidth="1"/>
    <col min="9987" max="9987" width="19.85546875" style="142" customWidth="1"/>
    <col min="9988" max="9988" width="17" style="142" customWidth="1"/>
    <col min="9989" max="9989" width="20.140625" style="142" customWidth="1"/>
    <col min="9990" max="9990" width="18.28515625" style="142" customWidth="1"/>
    <col min="9991" max="9991" width="21.140625" style="142" customWidth="1"/>
    <col min="9992" max="9992" width="15.5703125" style="142" customWidth="1"/>
    <col min="9993" max="9993" width="19.42578125" style="142" customWidth="1"/>
    <col min="9994" max="9994" width="15.85546875" style="142" customWidth="1"/>
    <col min="9995" max="9995" width="20.5703125" style="142" customWidth="1"/>
    <col min="9996" max="9996" width="15.140625" style="142" customWidth="1"/>
    <col min="9997" max="9997" width="9.140625" style="142"/>
    <col min="9998" max="9998" width="11.5703125" style="142" bestFit="1" customWidth="1"/>
    <col min="9999" max="9999" width="12" style="142" customWidth="1"/>
    <col min="10000" max="10000" width="13.140625" style="142" customWidth="1"/>
    <col min="10001" max="10001" width="13.85546875" style="142" customWidth="1"/>
    <col min="10002" max="10002" width="13.85546875" style="142" bestFit="1" customWidth="1"/>
    <col min="10003" max="10003" width="12.140625" style="142" customWidth="1"/>
    <col min="10004" max="10004" width="13.85546875" style="142" bestFit="1" customWidth="1"/>
    <col min="10005" max="10005" width="12" style="142" customWidth="1"/>
    <col min="10006" max="10006" width="13.85546875" style="142" bestFit="1" customWidth="1"/>
    <col min="10007" max="10007" width="13.28515625" style="142" customWidth="1"/>
    <col min="10008" max="10008" width="13.85546875" style="142" bestFit="1" customWidth="1"/>
    <col min="10009" max="10240" width="9.140625" style="142"/>
    <col min="10241" max="10241" width="58.5703125" style="142" customWidth="1"/>
    <col min="10242" max="10242" width="0" style="142" hidden="1" customWidth="1"/>
    <col min="10243" max="10243" width="19.85546875" style="142" customWidth="1"/>
    <col min="10244" max="10244" width="17" style="142" customWidth="1"/>
    <col min="10245" max="10245" width="20.140625" style="142" customWidth="1"/>
    <col min="10246" max="10246" width="18.28515625" style="142" customWidth="1"/>
    <col min="10247" max="10247" width="21.140625" style="142" customWidth="1"/>
    <col min="10248" max="10248" width="15.5703125" style="142" customWidth="1"/>
    <col min="10249" max="10249" width="19.42578125" style="142" customWidth="1"/>
    <col min="10250" max="10250" width="15.85546875" style="142" customWidth="1"/>
    <col min="10251" max="10251" width="20.5703125" style="142" customWidth="1"/>
    <col min="10252" max="10252" width="15.140625" style="142" customWidth="1"/>
    <col min="10253" max="10253" width="9.140625" style="142"/>
    <col min="10254" max="10254" width="11.5703125" style="142" bestFit="1" customWidth="1"/>
    <col min="10255" max="10255" width="12" style="142" customWidth="1"/>
    <col min="10256" max="10256" width="13.140625" style="142" customWidth="1"/>
    <col min="10257" max="10257" width="13.85546875" style="142" customWidth="1"/>
    <col min="10258" max="10258" width="13.85546875" style="142" bestFit="1" customWidth="1"/>
    <col min="10259" max="10259" width="12.140625" style="142" customWidth="1"/>
    <col min="10260" max="10260" width="13.85546875" style="142" bestFit="1" customWidth="1"/>
    <col min="10261" max="10261" width="12" style="142" customWidth="1"/>
    <col min="10262" max="10262" width="13.85546875" style="142" bestFit="1" customWidth="1"/>
    <col min="10263" max="10263" width="13.28515625" style="142" customWidth="1"/>
    <col min="10264" max="10264" width="13.85546875" style="142" bestFit="1" customWidth="1"/>
    <col min="10265" max="10496" width="9.140625" style="142"/>
    <col min="10497" max="10497" width="58.5703125" style="142" customWidth="1"/>
    <col min="10498" max="10498" width="0" style="142" hidden="1" customWidth="1"/>
    <col min="10499" max="10499" width="19.85546875" style="142" customWidth="1"/>
    <col min="10500" max="10500" width="17" style="142" customWidth="1"/>
    <col min="10501" max="10501" width="20.140625" style="142" customWidth="1"/>
    <col min="10502" max="10502" width="18.28515625" style="142" customWidth="1"/>
    <col min="10503" max="10503" width="21.140625" style="142" customWidth="1"/>
    <col min="10504" max="10504" width="15.5703125" style="142" customWidth="1"/>
    <col min="10505" max="10505" width="19.42578125" style="142" customWidth="1"/>
    <col min="10506" max="10506" width="15.85546875" style="142" customWidth="1"/>
    <col min="10507" max="10507" width="20.5703125" style="142" customWidth="1"/>
    <col min="10508" max="10508" width="15.140625" style="142" customWidth="1"/>
    <col min="10509" max="10509" width="9.140625" style="142"/>
    <col min="10510" max="10510" width="11.5703125" style="142" bestFit="1" customWidth="1"/>
    <col min="10511" max="10511" width="12" style="142" customWidth="1"/>
    <col min="10512" max="10512" width="13.140625" style="142" customWidth="1"/>
    <col min="10513" max="10513" width="13.85546875" style="142" customWidth="1"/>
    <col min="10514" max="10514" width="13.85546875" style="142" bestFit="1" customWidth="1"/>
    <col min="10515" max="10515" width="12.140625" style="142" customWidth="1"/>
    <col min="10516" max="10516" width="13.85546875" style="142" bestFit="1" customWidth="1"/>
    <col min="10517" max="10517" width="12" style="142" customWidth="1"/>
    <col min="10518" max="10518" width="13.85546875" style="142" bestFit="1" customWidth="1"/>
    <col min="10519" max="10519" width="13.28515625" style="142" customWidth="1"/>
    <col min="10520" max="10520" width="13.85546875" style="142" bestFit="1" customWidth="1"/>
    <col min="10521" max="10752" width="9.140625" style="142"/>
    <col min="10753" max="10753" width="58.5703125" style="142" customWidth="1"/>
    <col min="10754" max="10754" width="0" style="142" hidden="1" customWidth="1"/>
    <col min="10755" max="10755" width="19.85546875" style="142" customWidth="1"/>
    <col min="10756" max="10756" width="17" style="142" customWidth="1"/>
    <col min="10757" max="10757" width="20.140625" style="142" customWidth="1"/>
    <col min="10758" max="10758" width="18.28515625" style="142" customWidth="1"/>
    <col min="10759" max="10759" width="21.140625" style="142" customWidth="1"/>
    <col min="10760" max="10760" width="15.5703125" style="142" customWidth="1"/>
    <col min="10761" max="10761" width="19.42578125" style="142" customWidth="1"/>
    <col min="10762" max="10762" width="15.85546875" style="142" customWidth="1"/>
    <col min="10763" max="10763" width="20.5703125" style="142" customWidth="1"/>
    <col min="10764" max="10764" width="15.140625" style="142" customWidth="1"/>
    <col min="10765" max="10765" width="9.140625" style="142"/>
    <col min="10766" max="10766" width="11.5703125" style="142" bestFit="1" customWidth="1"/>
    <col min="10767" max="10767" width="12" style="142" customWidth="1"/>
    <col min="10768" max="10768" width="13.140625" style="142" customWidth="1"/>
    <col min="10769" max="10769" width="13.85546875" style="142" customWidth="1"/>
    <col min="10770" max="10770" width="13.85546875" style="142" bestFit="1" customWidth="1"/>
    <col min="10771" max="10771" width="12.140625" style="142" customWidth="1"/>
    <col min="10772" max="10772" width="13.85546875" style="142" bestFit="1" customWidth="1"/>
    <col min="10773" max="10773" width="12" style="142" customWidth="1"/>
    <col min="10774" max="10774" width="13.85546875" style="142" bestFit="1" customWidth="1"/>
    <col min="10775" max="10775" width="13.28515625" style="142" customWidth="1"/>
    <col min="10776" max="10776" width="13.85546875" style="142" bestFit="1" customWidth="1"/>
    <col min="10777" max="11008" width="9.140625" style="142"/>
    <col min="11009" max="11009" width="58.5703125" style="142" customWidth="1"/>
    <col min="11010" max="11010" width="0" style="142" hidden="1" customWidth="1"/>
    <col min="11011" max="11011" width="19.85546875" style="142" customWidth="1"/>
    <col min="11012" max="11012" width="17" style="142" customWidth="1"/>
    <col min="11013" max="11013" width="20.140625" style="142" customWidth="1"/>
    <col min="11014" max="11014" width="18.28515625" style="142" customWidth="1"/>
    <col min="11015" max="11015" width="21.140625" style="142" customWidth="1"/>
    <col min="11016" max="11016" width="15.5703125" style="142" customWidth="1"/>
    <col min="11017" max="11017" width="19.42578125" style="142" customWidth="1"/>
    <col min="11018" max="11018" width="15.85546875" style="142" customWidth="1"/>
    <col min="11019" max="11019" width="20.5703125" style="142" customWidth="1"/>
    <col min="11020" max="11020" width="15.140625" style="142" customWidth="1"/>
    <col min="11021" max="11021" width="9.140625" style="142"/>
    <col min="11022" max="11022" width="11.5703125" style="142" bestFit="1" customWidth="1"/>
    <col min="11023" max="11023" width="12" style="142" customWidth="1"/>
    <col min="11024" max="11024" width="13.140625" style="142" customWidth="1"/>
    <col min="11025" max="11025" width="13.85546875" style="142" customWidth="1"/>
    <col min="11026" max="11026" width="13.85546875" style="142" bestFit="1" customWidth="1"/>
    <col min="11027" max="11027" width="12.140625" style="142" customWidth="1"/>
    <col min="11028" max="11028" width="13.85546875" style="142" bestFit="1" customWidth="1"/>
    <col min="11029" max="11029" width="12" style="142" customWidth="1"/>
    <col min="11030" max="11030" width="13.85546875" style="142" bestFit="1" customWidth="1"/>
    <col min="11031" max="11031" width="13.28515625" style="142" customWidth="1"/>
    <col min="11032" max="11032" width="13.85546875" style="142" bestFit="1" customWidth="1"/>
    <col min="11033" max="11264" width="9.140625" style="142"/>
    <col min="11265" max="11265" width="58.5703125" style="142" customWidth="1"/>
    <col min="11266" max="11266" width="0" style="142" hidden="1" customWidth="1"/>
    <col min="11267" max="11267" width="19.85546875" style="142" customWidth="1"/>
    <col min="11268" max="11268" width="17" style="142" customWidth="1"/>
    <col min="11269" max="11269" width="20.140625" style="142" customWidth="1"/>
    <col min="11270" max="11270" width="18.28515625" style="142" customWidth="1"/>
    <col min="11271" max="11271" width="21.140625" style="142" customWidth="1"/>
    <col min="11272" max="11272" width="15.5703125" style="142" customWidth="1"/>
    <col min="11273" max="11273" width="19.42578125" style="142" customWidth="1"/>
    <col min="11274" max="11274" width="15.85546875" style="142" customWidth="1"/>
    <col min="11275" max="11275" width="20.5703125" style="142" customWidth="1"/>
    <col min="11276" max="11276" width="15.140625" style="142" customWidth="1"/>
    <col min="11277" max="11277" width="9.140625" style="142"/>
    <col min="11278" max="11278" width="11.5703125" style="142" bestFit="1" customWidth="1"/>
    <col min="11279" max="11279" width="12" style="142" customWidth="1"/>
    <col min="11280" max="11280" width="13.140625" style="142" customWidth="1"/>
    <col min="11281" max="11281" width="13.85546875" style="142" customWidth="1"/>
    <col min="11282" max="11282" width="13.85546875" style="142" bestFit="1" customWidth="1"/>
    <col min="11283" max="11283" width="12.140625" style="142" customWidth="1"/>
    <col min="11284" max="11284" width="13.85546875" style="142" bestFit="1" customWidth="1"/>
    <col min="11285" max="11285" width="12" style="142" customWidth="1"/>
    <col min="11286" max="11286" width="13.85546875" style="142" bestFit="1" customWidth="1"/>
    <col min="11287" max="11287" width="13.28515625" style="142" customWidth="1"/>
    <col min="11288" max="11288" width="13.85546875" style="142" bestFit="1" customWidth="1"/>
    <col min="11289" max="11520" width="9.140625" style="142"/>
    <col min="11521" max="11521" width="58.5703125" style="142" customWidth="1"/>
    <col min="11522" max="11522" width="0" style="142" hidden="1" customWidth="1"/>
    <col min="11523" max="11523" width="19.85546875" style="142" customWidth="1"/>
    <col min="11524" max="11524" width="17" style="142" customWidth="1"/>
    <col min="11525" max="11525" width="20.140625" style="142" customWidth="1"/>
    <col min="11526" max="11526" width="18.28515625" style="142" customWidth="1"/>
    <col min="11527" max="11527" width="21.140625" style="142" customWidth="1"/>
    <col min="11528" max="11528" width="15.5703125" style="142" customWidth="1"/>
    <col min="11529" max="11529" width="19.42578125" style="142" customWidth="1"/>
    <col min="11530" max="11530" width="15.85546875" style="142" customWidth="1"/>
    <col min="11531" max="11531" width="20.5703125" style="142" customWidth="1"/>
    <col min="11532" max="11532" width="15.140625" style="142" customWidth="1"/>
    <col min="11533" max="11533" width="9.140625" style="142"/>
    <col min="11534" max="11534" width="11.5703125" style="142" bestFit="1" customWidth="1"/>
    <col min="11535" max="11535" width="12" style="142" customWidth="1"/>
    <col min="11536" max="11536" width="13.140625" style="142" customWidth="1"/>
    <col min="11537" max="11537" width="13.85546875" style="142" customWidth="1"/>
    <col min="11538" max="11538" width="13.85546875" style="142" bestFit="1" customWidth="1"/>
    <col min="11539" max="11539" width="12.140625" style="142" customWidth="1"/>
    <col min="11540" max="11540" width="13.85546875" style="142" bestFit="1" customWidth="1"/>
    <col min="11541" max="11541" width="12" style="142" customWidth="1"/>
    <col min="11542" max="11542" width="13.85546875" style="142" bestFit="1" customWidth="1"/>
    <col min="11543" max="11543" width="13.28515625" style="142" customWidth="1"/>
    <col min="11544" max="11544" width="13.85546875" style="142" bestFit="1" customWidth="1"/>
    <col min="11545" max="11776" width="9.140625" style="142"/>
    <col min="11777" max="11777" width="58.5703125" style="142" customWidth="1"/>
    <col min="11778" max="11778" width="0" style="142" hidden="1" customWidth="1"/>
    <col min="11779" max="11779" width="19.85546875" style="142" customWidth="1"/>
    <col min="11780" max="11780" width="17" style="142" customWidth="1"/>
    <col min="11781" max="11781" width="20.140625" style="142" customWidth="1"/>
    <col min="11782" max="11782" width="18.28515625" style="142" customWidth="1"/>
    <col min="11783" max="11783" width="21.140625" style="142" customWidth="1"/>
    <col min="11784" max="11784" width="15.5703125" style="142" customWidth="1"/>
    <col min="11785" max="11785" width="19.42578125" style="142" customWidth="1"/>
    <col min="11786" max="11786" width="15.85546875" style="142" customWidth="1"/>
    <col min="11787" max="11787" width="20.5703125" style="142" customWidth="1"/>
    <col min="11788" max="11788" width="15.140625" style="142" customWidth="1"/>
    <col min="11789" max="11789" width="9.140625" style="142"/>
    <col min="11790" max="11790" width="11.5703125" style="142" bestFit="1" customWidth="1"/>
    <col min="11791" max="11791" width="12" style="142" customWidth="1"/>
    <col min="11792" max="11792" width="13.140625" style="142" customWidth="1"/>
    <col min="11793" max="11793" width="13.85546875" style="142" customWidth="1"/>
    <col min="11794" max="11794" width="13.85546875" style="142" bestFit="1" customWidth="1"/>
    <col min="11795" max="11795" width="12.140625" style="142" customWidth="1"/>
    <col min="11796" max="11796" width="13.85546875" style="142" bestFit="1" customWidth="1"/>
    <col min="11797" max="11797" width="12" style="142" customWidth="1"/>
    <col min="11798" max="11798" width="13.85546875" style="142" bestFit="1" customWidth="1"/>
    <col min="11799" max="11799" width="13.28515625" style="142" customWidth="1"/>
    <col min="11800" max="11800" width="13.85546875" style="142" bestFit="1" customWidth="1"/>
    <col min="11801" max="12032" width="9.140625" style="142"/>
    <col min="12033" max="12033" width="58.5703125" style="142" customWidth="1"/>
    <col min="12034" max="12034" width="0" style="142" hidden="1" customWidth="1"/>
    <col min="12035" max="12035" width="19.85546875" style="142" customWidth="1"/>
    <col min="12036" max="12036" width="17" style="142" customWidth="1"/>
    <col min="12037" max="12037" width="20.140625" style="142" customWidth="1"/>
    <col min="12038" max="12038" width="18.28515625" style="142" customWidth="1"/>
    <col min="12039" max="12039" width="21.140625" style="142" customWidth="1"/>
    <col min="12040" max="12040" width="15.5703125" style="142" customWidth="1"/>
    <col min="12041" max="12041" width="19.42578125" style="142" customWidth="1"/>
    <col min="12042" max="12042" width="15.85546875" style="142" customWidth="1"/>
    <col min="12043" max="12043" width="20.5703125" style="142" customWidth="1"/>
    <col min="12044" max="12044" width="15.140625" style="142" customWidth="1"/>
    <col min="12045" max="12045" width="9.140625" style="142"/>
    <col min="12046" max="12046" width="11.5703125" style="142" bestFit="1" customWidth="1"/>
    <col min="12047" max="12047" width="12" style="142" customWidth="1"/>
    <col min="12048" max="12048" width="13.140625" style="142" customWidth="1"/>
    <col min="12049" max="12049" width="13.85546875" style="142" customWidth="1"/>
    <col min="12050" max="12050" width="13.85546875" style="142" bestFit="1" customWidth="1"/>
    <col min="12051" max="12051" width="12.140625" style="142" customWidth="1"/>
    <col min="12052" max="12052" width="13.85546875" style="142" bestFit="1" customWidth="1"/>
    <col min="12053" max="12053" width="12" style="142" customWidth="1"/>
    <col min="12054" max="12054" width="13.85546875" style="142" bestFit="1" customWidth="1"/>
    <col min="12055" max="12055" width="13.28515625" style="142" customWidth="1"/>
    <col min="12056" max="12056" width="13.85546875" style="142" bestFit="1" customWidth="1"/>
    <col min="12057" max="12288" width="9.140625" style="142"/>
    <col min="12289" max="12289" width="58.5703125" style="142" customWidth="1"/>
    <col min="12290" max="12290" width="0" style="142" hidden="1" customWidth="1"/>
    <col min="12291" max="12291" width="19.85546875" style="142" customWidth="1"/>
    <col min="12292" max="12292" width="17" style="142" customWidth="1"/>
    <col min="12293" max="12293" width="20.140625" style="142" customWidth="1"/>
    <col min="12294" max="12294" width="18.28515625" style="142" customWidth="1"/>
    <col min="12295" max="12295" width="21.140625" style="142" customWidth="1"/>
    <col min="12296" max="12296" width="15.5703125" style="142" customWidth="1"/>
    <col min="12297" max="12297" width="19.42578125" style="142" customWidth="1"/>
    <col min="12298" max="12298" width="15.85546875" style="142" customWidth="1"/>
    <col min="12299" max="12299" width="20.5703125" style="142" customWidth="1"/>
    <col min="12300" max="12300" width="15.140625" style="142" customWidth="1"/>
    <col min="12301" max="12301" width="9.140625" style="142"/>
    <col min="12302" max="12302" width="11.5703125" style="142" bestFit="1" customWidth="1"/>
    <col min="12303" max="12303" width="12" style="142" customWidth="1"/>
    <col min="12304" max="12304" width="13.140625" style="142" customWidth="1"/>
    <col min="12305" max="12305" width="13.85546875" style="142" customWidth="1"/>
    <col min="12306" max="12306" width="13.85546875" style="142" bestFit="1" customWidth="1"/>
    <col min="12307" max="12307" width="12.140625" style="142" customWidth="1"/>
    <col min="12308" max="12308" width="13.85546875" style="142" bestFit="1" customWidth="1"/>
    <col min="12309" max="12309" width="12" style="142" customWidth="1"/>
    <col min="12310" max="12310" width="13.85546875" style="142" bestFit="1" customWidth="1"/>
    <col min="12311" max="12311" width="13.28515625" style="142" customWidth="1"/>
    <col min="12312" max="12312" width="13.85546875" style="142" bestFit="1" customWidth="1"/>
    <col min="12313" max="12544" width="9.140625" style="142"/>
    <col min="12545" max="12545" width="58.5703125" style="142" customWidth="1"/>
    <col min="12546" max="12546" width="0" style="142" hidden="1" customWidth="1"/>
    <col min="12547" max="12547" width="19.85546875" style="142" customWidth="1"/>
    <col min="12548" max="12548" width="17" style="142" customWidth="1"/>
    <col min="12549" max="12549" width="20.140625" style="142" customWidth="1"/>
    <col min="12550" max="12550" width="18.28515625" style="142" customWidth="1"/>
    <col min="12551" max="12551" width="21.140625" style="142" customWidth="1"/>
    <col min="12552" max="12552" width="15.5703125" style="142" customWidth="1"/>
    <col min="12553" max="12553" width="19.42578125" style="142" customWidth="1"/>
    <col min="12554" max="12554" width="15.85546875" style="142" customWidth="1"/>
    <col min="12555" max="12555" width="20.5703125" style="142" customWidth="1"/>
    <col min="12556" max="12556" width="15.140625" style="142" customWidth="1"/>
    <col min="12557" max="12557" width="9.140625" style="142"/>
    <col min="12558" max="12558" width="11.5703125" style="142" bestFit="1" customWidth="1"/>
    <col min="12559" max="12559" width="12" style="142" customWidth="1"/>
    <col min="12560" max="12560" width="13.140625" style="142" customWidth="1"/>
    <col min="12561" max="12561" width="13.85546875" style="142" customWidth="1"/>
    <col min="12562" max="12562" width="13.85546875" style="142" bestFit="1" customWidth="1"/>
    <col min="12563" max="12563" width="12.140625" style="142" customWidth="1"/>
    <col min="12564" max="12564" width="13.85546875" style="142" bestFit="1" customWidth="1"/>
    <col min="12565" max="12565" width="12" style="142" customWidth="1"/>
    <col min="12566" max="12566" width="13.85546875" style="142" bestFit="1" customWidth="1"/>
    <col min="12567" max="12567" width="13.28515625" style="142" customWidth="1"/>
    <col min="12568" max="12568" width="13.85546875" style="142" bestFit="1" customWidth="1"/>
    <col min="12569" max="12800" width="9.140625" style="142"/>
    <col min="12801" max="12801" width="58.5703125" style="142" customWidth="1"/>
    <col min="12802" max="12802" width="0" style="142" hidden="1" customWidth="1"/>
    <col min="12803" max="12803" width="19.85546875" style="142" customWidth="1"/>
    <col min="12804" max="12804" width="17" style="142" customWidth="1"/>
    <col min="12805" max="12805" width="20.140625" style="142" customWidth="1"/>
    <col min="12806" max="12806" width="18.28515625" style="142" customWidth="1"/>
    <col min="12807" max="12807" width="21.140625" style="142" customWidth="1"/>
    <col min="12808" max="12808" width="15.5703125" style="142" customWidth="1"/>
    <col min="12809" max="12809" width="19.42578125" style="142" customWidth="1"/>
    <col min="12810" max="12810" width="15.85546875" style="142" customWidth="1"/>
    <col min="12811" max="12811" width="20.5703125" style="142" customWidth="1"/>
    <col min="12812" max="12812" width="15.140625" style="142" customWidth="1"/>
    <col min="12813" max="12813" width="9.140625" style="142"/>
    <col min="12814" max="12814" width="11.5703125" style="142" bestFit="1" customWidth="1"/>
    <col min="12815" max="12815" width="12" style="142" customWidth="1"/>
    <col min="12816" max="12816" width="13.140625" style="142" customWidth="1"/>
    <col min="12817" max="12817" width="13.85546875" style="142" customWidth="1"/>
    <col min="12818" max="12818" width="13.85546875" style="142" bestFit="1" customWidth="1"/>
    <col min="12819" max="12819" width="12.140625" style="142" customWidth="1"/>
    <col min="12820" max="12820" width="13.85546875" style="142" bestFit="1" customWidth="1"/>
    <col min="12821" max="12821" width="12" style="142" customWidth="1"/>
    <col min="12822" max="12822" width="13.85546875" style="142" bestFit="1" customWidth="1"/>
    <col min="12823" max="12823" width="13.28515625" style="142" customWidth="1"/>
    <col min="12824" max="12824" width="13.85546875" style="142" bestFit="1" customWidth="1"/>
    <col min="12825" max="13056" width="9.140625" style="142"/>
    <col min="13057" max="13057" width="58.5703125" style="142" customWidth="1"/>
    <col min="13058" max="13058" width="0" style="142" hidden="1" customWidth="1"/>
    <col min="13059" max="13059" width="19.85546875" style="142" customWidth="1"/>
    <col min="13060" max="13060" width="17" style="142" customWidth="1"/>
    <col min="13061" max="13061" width="20.140625" style="142" customWidth="1"/>
    <col min="13062" max="13062" width="18.28515625" style="142" customWidth="1"/>
    <col min="13063" max="13063" width="21.140625" style="142" customWidth="1"/>
    <col min="13064" max="13064" width="15.5703125" style="142" customWidth="1"/>
    <col min="13065" max="13065" width="19.42578125" style="142" customWidth="1"/>
    <col min="13066" max="13066" width="15.85546875" style="142" customWidth="1"/>
    <col min="13067" max="13067" width="20.5703125" style="142" customWidth="1"/>
    <col min="13068" max="13068" width="15.140625" style="142" customWidth="1"/>
    <col min="13069" max="13069" width="9.140625" style="142"/>
    <col min="13070" max="13070" width="11.5703125" style="142" bestFit="1" customWidth="1"/>
    <col min="13071" max="13071" width="12" style="142" customWidth="1"/>
    <col min="13072" max="13072" width="13.140625" style="142" customWidth="1"/>
    <col min="13073" max="13073" width="13.85546875" style="142" customWidth="1"/>
    <col min="13074" max="13074" width="13.85546875" style="142" bestFit="1" customWidth="1"/>
    <col min="13075" max="13075" width="12.140625" style="142" customWidth="1"/>
    <col min="13076" max="13076" width="13.85546875" style="142" bestFit="1" customWidth="1"/>
    <col min="13077" max="13077" width="12" style="142" customWidth="1"/>
    <col min="13078" max="13078" width="13.85546875" style="142" bestFit="1" customWidth="1"/>
    <col min="13079" max="13079" width="13.28515625" style="142" customWidth="1"/>
    <col min="13080" max="13080" width="13.85546875" style="142" bestFit="1" customWidth="1"/>
    <col min="13081" max="13312" width="9.140625" style="142"/>
    <col min="13313" max="13313" width="58.5703125" style="142" customWidth="1"/>
    <col min="13314" max="13314" width="0" style="142" hidden="1" customWidth="1"/>
    <col min="13315" max="13315" width="19.85546875" style="142" customWidth="1"/>
    <col min="13316" max="13316" width="17" style="142" customWidth="1"/>
    <col min="13317" max="13317" width="20.140625" style="142" customWidth="1"/>
    <col min="13318" max="13318" width="18.28515625" style="142" customWidth="1"/>
    <col min="13319" max="13319" width="21.140625" style="142" customWidth="1"/>
    <col min="13320" max="13320" width="15.5703125" style="142" customWidth="1"/>
    <col min="13321" max="13321" width="19.42578125" style="142" customWidth="1"/>
    <col min="13322" max="13322" width="15.85546875" style="142" customWidth="1"/>
    <col min="13323" max="13323" width="20.5703125" style="142" customWidth="1"/>
    <col min="13324" max="13324" width="15.140625" style="142" customWidth="1"/>
    <col min="13325" max="13325" width="9.140625" style="142"/>
    <col min="13326" max="13326" width="11.5703125" style="142" bestFit="1" customWidth="1"/>
    <col min="13327" max="13327" width="12" style="142" customWidth="1"/>
    <col min="13328" max="13328" width="13.140625" style="142" customWidth="1"/>
    <col min="13329" max="13329" width="13.85546875" style="142" customWidth="1"/>
    <col min="13330" max="13330" width="13.85546875" style="142" bestFit="1" customWidth="1"/>
    <col min="13331" max="13331" width="12.140625" style="142" customWidth="1"/>
    <col min="13332" max="13332" width="13.85546875" style="142" bestFit="1" customWidth="1"/>
    <col min="13333" max="13333" width="12" style="142" customWidth="1"/>
    <col min="13334" max="13334" width="13.85546875" style="142" bestFit="1" customWidth="1"/>
    <col min="13335" max="13335" width="13.28515625" style="142" customWidth="1"/>
    <col min="13336" max="13336" width="13.85546875" style="142" bestFit="1" customWidth="1"/>
    <col min="13337" max="13568" width="9.140625" style="142"/>
    <col min="13569" max="13569" width="58.5703125" style="142" customWidth="1"/>
    <col min="13570" max="13570" width="0" style="142" hidden="1" customWidth="1"/>
    <col min="13571" max="13571" width="19.85546875" style="142" customWidth="1"/>
    <col min="13572" max="13572" width="17" style="142" customWidth="1"/>
    <col min="13573" max="13573" width="20.140625" style="142" customWidth="1"/>
    <col min="13574" max="13574" width="18.28515625" style="142" customWidth="1"/>
    <col min="13575" max="13575" width="21.140625" style="142" customWidth="1"/>
    <col min="13576" max="13576" width="15.5703125" style="142" customWidth="1"/>
    <col min="13577" max="13577" width="19.42578125" style="142" customWidth="1"/>
    <col min="13578" max="13578" width="15.85546875" style="142" customWidth="1"/>
    <col min="13579" max="13579" width="20.5703125" style="142" customWidth="1"/>
    <col min="13580" max="13580" width="15.140625" style="142" customWidth="1"/>
    <col min="13581" max="13581" width="9.140625" style="142"/>
    <col min="13582" max="13582" width="11.5703125" style="142" bestFit="1" customWidth="1"/>
    <col min="13583" max="13583" width="12" style="142" customWidth="1"/>
    <col min="13584" max="13584" width="13.140625" style="142" customWidth="1"/>
    <col min="13585" max="13585" width="13.85546875" style="142" customWidth="1"/>
    <col min="13586" max="13586" width="13.85546875" style="142" bestFit="1" customWidth="1"/>
    <col min="13587" max="13587" width="12.140625" style="142" customWidth="1"/>
    <col min="13588" max="13588" width="13.85546875" style="142" bestFit="1" customWidth="1"/>
    <col min="13589" max="13589" width="12" style="142" customWidth="1"/>
    <col min="13590" max="13590" width="13.85546875" style="142" bestFit="1" customWidth="1"/>
    <col min="13591" max="13591" width="13.28515625" style="142" customWidth="1"/>
    <col min="13592" max="13592" width="13.85546875" style="142" bestFit="1" customWidth="1"/>
    <col min="13593" max="13824" width="9.140625" style="142"/>
    <col min="13825" max="13825" width="58.5703125" style="142" customWidth="1"/>
    <col min="13826" max="13826" width="0" style="142" hidden="1" customWidth="1"/>
    <col min="13827" max="13827" width="19.85546875" style="142" customWidth="1"/>
    <col min="13828" max="13828" width="17" style="142" customWidth="1"/>
    <col min="13829" max="13829" width="20.140625" style="142" customWidth="1"/>
    <col min="13830" max="13830" width="18.28515625" style="142" customWidth="1"/>
    <col min="13831" max="13831" width="21.140625" style="142" customWidth="1"/>
    <col min="13832" max="13832" width="15.5703125" style="142" customWidth="1"/>
    <col min="13833" max="13833" width="19.42578125" style="142" customWidth="1"/>
    <col min="13834" max="13834" width="15.85546875" style="142" customWidth="1"/>
    <col min="13835" max="13835" width="20.5703125" style="142" customWidth="1"/>
    <col min="13836" max="13836" width="15.140625" style="142" customWidth="1"/>
    <col min="13837" max="13837" width="9.140625" style="142"/>
    <col min="13838" max="13838" width="11.5703125" style="142" bestFit="1" customWidth="1"/>
    <col min="13839" max="13839" width="12" style="142" customWidth="1"/>
    <col min="13840" max="13840" width="13.140625" style="142" customWidth="1"/>
    <col min="13841" max="13841" width="13.85546875" style="142" customWidth="1"/>
    <col min="13842" max="13842" width="13.85546875" style="142" bestFit="1" customWidth="1"/>
    <col min="13843" max="13843" width="12.140625" style="142" customWidth="1"/>
    <col min="13844" max="13844" width="13.85546875" style="142" bestFit="1" customWidth="1"/>
    <col min="13845" max="13845" width="12" style="142" customWidth="1"/>
    <col min="13846" max="13846" width="13.85546875" style="142" bestFit="1" customWidth="1"/>
    <col min="13847" max="13847" width="13.28515625" style="142" customWidth="1"/>
    <col min="13848" max="13848" width="13.85546875" style="142" bestFit="1" customWidth="1"/>
    <col min="13849" max="14080" width="9.140625" style="142"/>
    <col min="14081" max="14081" width="58.5703125" style="142" customWidth="1"/>
    <col min="14082" max="14082" width="0" style="142" hidden="1" customWidth="1"/>
    <col min="14083" max="14083" width="19.85546875" style="142" customWidth="1"/>
    <col min="14084" max="14084" width="17" style="142" customWidth="1"/>
    <col min="14085" max="14085" width="20.140625" style="142" customWidth="1"/>
    <col min="14086" max="14086" width="18.28515625" style="142" customWidth="1"/>
    <col min="14087" max="14087" width="21.140625" style="142" customWidth="1"/>
    <col min="14088" max="14088" width="15.5703125" style="142" customWidth="1"/>
    <col min="14089" max="14089" width="19.42578125" style="142" customWidth="1"/>
    <col min="14090" max="14090" width="15.85546875" style="142" customWidth="1"/>
    <col min="14091" max="14091" width="20.5703125" style="142" customWidth="1"/>
    <col min="14092" max="14092" width="15.140625" style="142" customWidth="1"/>
    <col min="14093" max="14093" width="9.140625" style="142"/>
    <col min="14094" max="14094" width="11.5703125" style="142" bestFit="1" customWidth="1"/>
    <col min="14095" max="14095" width="12" style="142" customWidth="1"/>
    <col min="14096" max="14096" width="13.140625" style="142" customWidth="1"/>
    <col min="14097" max="14097" width="13.85546875" style="142" customWidth="1"/>
    <col min="14098" max="14098" width="13.85546875" style="142" bestFit="1" customWidth="1"/>
    <col min="14099" max="14099" width="12.140625" style="142" customWidth="1"/>
    <col min="14100" max="14100" width="13.85546875" style="142" bestFit="1" customWidth="1"/>
    <col min="14101" max="14101" width="12" style="142" customWidth="1"/>
    <col min="14102" max="14102" width="13.85546875" style="142" bestFit="1" customWidth="1"/>
    <col min="14103" max="14103" width="13.28515625" style="142" customWidth="1"/>
    <col min="14104" max="14104" width="13.85546875" style="142" bestFit="1" customWidth="1"/>
    <col min="14105" max="14336" width="9.140625" style="142"/>
    <col min="14337" max="14337" width="58.5703125" style="142" customWidth="1"/>
    <col min="14338" max="14338" width="0" style="142" hidden="1" customWidth="1"/>
    <col min="14339" max="14339" width="19.85546875" style="142" customWidth="1"/>
    <col min="14340" max="14340" width="17" style="142" customWidth="1"/>
    <col min="14341" max="14341" width="20.140625" style="142" customWidth="1"/>
    <col min="14342" max="14342" width="18.28515625" style="142" customWidth="1"/>
    <col min="14343" max="14343" width="21.140625" style="142" customWidth="1"/>
    <col min="14344" max="14344" width="15.5703125" style="142" customWidth="1"/>
    <col min="14345" max="14345" width="19.42578125" style="142" customWidth="1"/>
    <col min="14346" max="14346" width="15.85546875" style="142" customWidth="1"/>
    <col min="14347" max="14347" width="20.5703125" style="142" customWidth="1"/>
    <col min="14348" max="14348" width="15.140625" style="142" customWidth="1"/>
    <col min="14349" max="14349" width="9.140625" style="142"/>
    <col min="14350" max="14350" width="11.5703125" style="142" bestFit="1" customWidth="1"/>
    <col min="14351" max="14351" width="12" style="142" customWidth="1"/>
    <col min="14352" max="14352" width="13.140625" style="142" customWidth="1"/>
    <col min="14353" max="14353" width="13.85546875" style="142" customWidth="1"/>
    <col min="14354" max="14354" width="13.85546875" style="142" bestFit="1" customWidth="1"/>
    <col min="14355" max="14355" width="12.140625" style="142" customWidth="1"/>
    <col min="14356" max="14356" width="13.85546875" style="142" bestFit="1" customWidth="1"/>
    <col min="14357" max="14357" width="12" style="142" customWidth="1"/>
    <col min="14358" max="14358" width="13.85546875" style="142" bestFit="1" customWidth="1"/>
    <col min="14359" max="14359" width="13.28515625" style="142" customWidth="1"/>
    <col min="14360" max="14360" width="13.85546875" style="142" bestFit="1" customWidth="1"/>
    <col min="14361" max="14592" width="9.140625" style="142"/>
    <col min="14593" max="14593" width="58.5703125" style="142" customWidth="1"/>
    <col min="14594" max="14594" width="0" style="142" hidden="1" customWidth="1"/>
    <col min="14595" max="14595" width="19.85546875" style="142" customWidth="1"/>
    <col min="14596" max="14596" width="17" style="142" customWidth="1"/>
    <col min="14597" max="14597" width="20.140625" style="142" customWidth="1"/>
    <col min="14598" max="14598" width="18.28515625" style="142" customWidth="1"/>
    <col min="14599" max="14599" width="21.140625" style="142" customWidth="1"/>
    <col min="14600" max="14600" width="15.5703125" style="142" customWidth="1"/>
    <col min="14601" max="14601" width="19.42578125" style="142" customWidth="1"/>
    <col min="14602" max="14602" width="15.85546875" style="142" customWidth="1"/>
    <col min="14603" max="14603" width="20.5703125" style="142" customWidth="1"/>
    <col min="14604" max="14604" width="15.140625" style="142" customWidth="1"/>
    <col min="14605" max="14605" width="9.140625" style="142"/>
    <col min="14606" max="14606" width="11.5703125" style="142" bestFit="1" customWidth="1"/>
    <col min="14607" max="14607" width="12" style="142" customWidth="1"/>
    <col min="14608" max="14608" width="13.140625" style="142" customWidth="1"/>
    <col min="14609" max="14609" width="13.85546875" style="142" customWidth="1"/>
    <col min="14610" max="14610" width="13.85546875" style="142" bestFit="1" customWidth="1"/>
    <col min="14611" max="14611" width="12.140625" style="142" customWidth="1"/>
    <col min="14612" max="14612" width="13.85546875" style="142" bestFit="1" customWidth="1"/>
    <col min="14613" max="14613" width="12" style="142" customWidth="1"/>
    <col min="14614" max="14614" width="13.85546875" style="142" bestFit="1" customWidth="1"/>
    <col min="14615" max="14615" width="13.28515625" style="142" customWidth="1"/>
    <col min="14616" max="14616" width="13.85546875" style="142" bestFit="1" customWidth="1"/>
    <col min="14617" max="14848" width="9.140625" style="142"/>
    <col min="14849" max="14849" width="58.5703125" style="142" customWidth="1"/>
    <col min="14850" max="14850" width="0" style="142" hidden="1" customWidth="1"/>
    <col min="14851" max="14851" width="19.85546875" style="142" customWidth="1"/>
    <col min="14852" max="14852" width="17" style="142" customWidth="1"/>
    <col min="14853" max="14853" width="20.140625" style="142" customWidth="1"/>
    <col min="14854" max="14854" width="18.28515625" style="142" customWidth="1"/>
    <col min="14855" max="14855" width="21.140625" style="142" customWidth="1"/>
    <col min="14856" max="14856" width="15.5703125" style="142" customWidth="1"/>
    <col min="14857" max="14857" width="19.42578125" style="142" customWidth="1"/>
    <col min="14858" max="14858" width="15.85546875" style="142" customWidth="1"/>
    <col min="14859" max="14859" width="20.5703125" style="142" customWidth="1"/>
    <col min="14860" max="14860" width="15.140625" style="142" customWidth="1"/>
    <col min="14861" max="14861" width="9.140625" style="142"/>
    <col min="14862" max="14862" width="11.5703125" style="142" bestFit="1" customWidth="1"/>
    <col min="14863" max="14863" width="12" style="142" customWidth="1"/>
    <col min="14864" max="14864" width="13.140625" style="142" customWidth="1"/>
    <col min="14865" max="14865" width="13.85546875" style="142" customWidth="1"/>
    <col min="14866" max="14866" width="13.85546875" style="142" bestFit="1" customWidth="1"/>
    <col min="14867" max="14867" width="12.140625" style="142" customWidth="1"/>
    <col min="14868" max="14868" width="13.85546875" style="142" bestFit="1" customWidth="1"/>
    <col min="14869" max="14869" width="12" style="142" customWidth="1"/>
    <col min="14870" max="14870" width="13.85546875" style="142" bestFit="1" customWidth="1"/>
    <col min="14871" max="14871" width="13.28515625" style="142" customWidth="1"/>
    <col min="14872" max="14872" width="13.85546875" style="142" bestFit="1" customWidth="1"/>
    <col min="14873" max="15104" width="9.140625" style="142"/>
    <col min="15105" max="15105" width="58.5703125" style="142" customWidth="1"/>
    <col min="15106" max="15106" width="0" style="142" hidden="1" customWidth="1"/>
    <col min="15107" max="15107" width="19.85546875" style="142" customWidth="1"/>
    <col min="15108" max="15108" width="17" style="142" customWidth="1"/>
    <col min="15109" max="15109" width="20.140625" style="142" customWidth="1"/>
    <col min="15110" max="15110" width="18.28515625" style="142" customWidth="1"/>
    <col min="15111" max="15111" width="21.140625" style="142" customWidth="1"/>
    <col min="15112" max="15112" width="15.5703125" style="142" customWidth="1"/>
    <col min="15113" max="15113" width="19.42578125" style="142" customWidth="1"/>
    <col min="15114" max="15114" width="15.85546875" style="142" customWidth="1"/>
    <col min="15115" max="15115" width="20.5703125" style="142" customWidth="1"/>
    <col min="15116" max="15116" width="15.140625" style="142" customWidth="1"/>
    <col min="15117" max="15117" width="9.140625" style="142"/>
    <col min="15118" max="15118" width="11.5703125" style="142" bestFit="1" customWidth="1"/>
    <col min="15119" max="15119" width="12" style="142" customWidth="1"/>
    <col min="15120" max="15120" width="13.140625" style="142" customWidth="1"/>
    <col min="15121" max="15121" width="13.85546875" style="142" customWidth="1"/>
    <col min="15122" max="15122" width="13.85546875" style="142" bestFit="1" customWidth="1"/>
    <col min="15123" max="15123" width="12.140625" style="142" customWidth="1"/>
    <col min="15124" max="15124" width="13.85546875" style="142" bestFit="1" customWidth="1"/>
    <col min="15125" max="15125" width="12" style="142" customWidth="1"/>
    <col min="15126" max="15126" width="13.85546875" style="142" bestFit="1" customWidth="1"/>
    <col min="15127" max="15127" width="13.28515625" style="142" customWidth="1"/>
    <col min="15128" max="15128" width="13.85546875" style="142" bestFit="1" customWidth="1"/>
    <col min="15129" max="15360" width="9.140625" style="142"/>
    <col min="15361" max="15361" width="58.5703125" style="142" customWidth="1"/>
    <col min="15362" max="15362" width="0" style="142" hidden="1" customWidth="1"/>
    <col min="15363" max="15363" width="19.85546875" style="142" customWidth="1"/>
    <col min="15364" max="15364" width="17" style="142" customWidth="1"/>
    <col min="15365" max="15365" width="20.140625" style="142" customWidth="1"/>
    <col min="15366" max="15366" width="18.28515625" style="142" customWidth="1"/>
    <col min="15367" max="15367" width="21.140625" style="142" customWidth="1"/>
    <col min="15368" max="15368" width="15.5703125" style="142" customWidth="1"/>
    <col min="15369" max="15369" width="19.42578125" style="142" customWidth="1"/>
    <col min="15370" max="15370" width="15.85546875" style="142" customWidth="1"/>
    <col min="15371" max="15371" width="20.5703125" style="142" customWidth="1"/>
    <col min="15372" max="15372" width="15.140625" style="142" customWidth="1"/>
    <col min="15373" max="15373" width="9.140625" style="142"/>
    <col min="15374" max="15374" width="11.5703125" style="142" bestFit="1" customWidth="1"/>
    <col min="15375" max="15375" width="12" style="142" customWidth="1"/>
    <col min="15376" max="15376" width="13.140625" style="142" customWidth="1"/>
    <col min="15377" max="15377" width="13.85546875" style="142" customWidth="1"/>
    <col min="15378" max="15378" width="13.85546875" style="142" bestFit="1" customWidth="1"/>
    <col min="15379" max="15379" width="12.140625" style="142" customWidth="1"/>
    <col min="15380" max="15380" width="13.85546875" style="142" bestFit="1" customWidth="1"/>
    <col min="15381" max="15381" width="12" style="142" customWidth="1"/>
    <col min="15382" max="15382" width="13.85546875" style="142" bestFit="1" customWidth="1"/>
    <col min="15383" max="15383" width="13.28515625" style="142" customWidth="1"/>
    <col min="15384" max="15384" width="13.85546875" style="142" bestFit="1" customWidth="1"/>
    <col min="15385" max="15616" width="9.140625" style="142"/>
    <col min="15617" max="15617" width="58.5703125" style="142" customWidth="1"/>
    <col min="15618" max="15618" width="0" style="142" hidden="1" customWidth="1"/>
    <col min="15619" max="15619" width="19.85546875" style="142" customWidth="1"/>
    <col min="15620" max="15620" width="17" style="142" customWidth="1"/>
    <col min="15621" max="15621" width="20.140625" style="142" customWidth="1"/>
    <col min="15622" max="15622" width="18.28515625" style="142" customWidth="1"/>
    <col min="15623" max="15623" width="21.140625" style="142" customWidth="1"/>
    <col min="15624" max="15624" width="15.5703125" style="142" customWidth="1"/>
    <col min="15625" max="15625" width="19.42578125" style="142" customWidth="1"/>
    <col min="15626" max="15626" width="15.85546875" style="142" customWidth="1"/>
    <col min="15627" max="15627" width="20.5703125" style="142" customWidth="1"/>
    <col min="15628" max="15628" width="15.140625" style="142" customWidth="1"/>
    <col min="15629" max="15629" width="9.140625" style="142"/>
    <col min="15630" max="15630" width="11.5703125" style="142" bestFit="1" customWidth="1"/>
    <col min="15631" max="15631" width="12" style="142" customWidth="1"/>
    <col min="15632" max="15632" width="13.140625" style="142" customWidth="1"/>
    <col min="15633" max="15633" width="13.85546875" style="142" customWidth="1"/>
    <col min="15634" max="15634" width="13.85546875" style="142" bestFit="1" customWidth="1"/>
    <col min="15635" max="15635" width="12.140625" style="142" customWidth="1"/>
    <col min="15636" max="15636" width="13.85546875" style="142" bestFit="1" customWidth="1"/>
    <col min="15637" max="15637" width="12" style="142" customWidth="1"/>
    <col min="15638" max="15638" width="13.85546875" style="142" bestFit="1" customWidth="1"/>
    <col min="15639" max="15639" width="13.28515625" style="142" customWidth="1"/>
    <col min="15640" max="15640" width="13.85546875" style="142" bestFit="1" customWidth="1"/>
    <col min="15641" max="15872" width="9.140625" style="142"/>
    <col min="15873" max="15873" width="58.5703125" style="142" customWidth="1"/>
    <col min="15874" max="15874" width="0" style="142" hidden="1" customWidth="1"/>
    <col min="15875" max="15875" width="19.85546875" style="142" customWidth="1"/>
    <col min="15876" max="15876" width="17" style="142" customWidth="1"/>
    <col min="15877" max="15877" width="20.140625" style="142" customWidth="1"/>
    <col min="15878" max="15878" width="18.28515625" style="142" customWidth="1"/>
    <col min="15879" max="15879" width="21.140625" style="142" customWidth="1"/>
    <col min="15880" max="15880" width="15.5703125" style="142" customWidth="1"/>
    <col min="15881" max="15881" width="19.42578125" style="142" customWidth="1"/>
    <col min="15882" max="15882" width="15.85546875" style="142" customWidth="1"/>
    <col min="15883" max="15883" width="20.5703125" style="142" customWidth="1"/>
    <col min="15884" max="15884" width="15.140625" style="142" customWidth="1"/>
    <col min="15885" max="15885" width="9.140625" style="142"/>
    <col min="15886" max="15886" width="11.5703125" style="142" bestFit="1" customWidth="1"/>
    <col min="15887" max="15887" width="12" style="142" customWidth="1"/>
    <col min="15888" max="15888" width="13.140625" style="142" customWidth="1"/>
    <col min="15889" max="15889" width="13.85546875" style="142" customWidth="1"/>
    <col min="15890" max="15890" width="13.85546875" style="142" bestFit="1" customWidth="1"/>
    <col min="15891" max="15891" width="12.140625" style="142" customWidth="1"/>
    <col min="15892" max="15892" width="13.85546875" style="142" bestFit="1" customWidth="1"/>
    <col min="15893" max="15893" width="12" style="142" customWidth="1"/>
    <col min="15894" max="15894" width="13.85546875" style="142" bestFit="1" customWidth="1"/>
    <col min="15895" max="15895" width="13.28515625" style="142" customWidth="1"/>
    <col min="15896" max="15896" width="13.85546875" style="142" bestFit="1" customWidth="1"/>
    <col min="15897" max="16128" width="9.140625" style="142"/>
    <col min="16129" max="16129" width="58.5703125" style="142" customWidth="1"/>
    <col min="16130" max="16130" width="0" style="142" hidden="1" customWidth="1"/>
    <col min="16131" max="16131" width="19.85546875" style="142" customWidth="1"/>
    <col min="16132" max="16132" width="17" style="142" customWidth="1"/>
    <col min="16133" max="16133" width="20.140625" style="142" customWidth="1"/>
    <col min="16134" max="16134" width="18.28515625" style="142" customWidth="1"/>
    <col min="16135" max="16135" width="21.140625" style="142" customWidth="1"/>
    <col min="16136" max="16136" width="15.5703125" style="142" customWidth="1"/>
    <col min="16137" max="16137" width="19.42578125" style="142" customWidth="1"/>
    <col min="16138" max="16138" width="15.85546875" style="142" customWidth="1"/>
    <col min="16139" max="16139" width="20.5703125" style="142" customWidth="1"/>
    <col min="16140" max="16140" width="15.140625" style="142" customWidth="1"/>
    <col min="16141" max="16141" width="9.140625" style="142"/>
    <col min="16142" max="16142" width="11.5703125" style="142" bestFit="1" customWidth="1"/>
    <col min="16143" max="16143" width="12" style="142" customWidth="1"/>
    <col min="16144" max="16144" width="13.140625" style="142" customWidth="1"/>
    <col min="16145" max="16145" width="13.85546875" style="142" customWidth="1"/>
    <col min="16146" max="16146" width="13.85546875" style="142" bestFit="1" customWidth="1"/>
    <col min="16147" max="16147" width="12.140625" style="142" customWidth="1"/>
    <col min="16148" max="16148" width="13.85546875" style="142" bestFit="1" customWidth="1"/>
    <col min="16149" max="16149" width="12" style="142" customWidth="1"/>
    <col min="16150" max="16150" width="13.85546875" style="142" bestFit="1" customWidth="1"/>
    <col min="16151" max="16151" width="13.28515625" style="142" customWidth="1"/>
    <col min="16152" max="16152" width="13.85546875" style="142" bestFit="1" customWidth="1"/>
    <col min="16153" max="16384" width="9.140625" style="142"/>
  </cols>
  <sheetData>
    <row r="1" spans="1:12" s="128" customFormat="1" ht="28.5" customHeight="1">
      <c r="A1" s="750" t="s">
        <v>1949</v>
      </c>
      <c r="B1" s="750"/>
      <c r="C1" s="750"/>
      <c r="D1" s="750"/>
      <c r="E1" s="750"/>
      <c r="F1" s="750"/>
      <c r="G1" s="750"/>
      <c r="H1" s="750"/>
      <c r="I1" s="750"/>
      <c r="J1" s="750"/>
      <c r="K1" s="750"/>
      <c r="L1" s="750"/>
    </row>
    <row r="2" spans="1:12" s="128" customFormat="1" ht="22.5" customHeight="1">
      <c r="A2" s="750" t="s">
        <v>1950</v>
      </c>
      <c r="B2" s="750"/>
      <c r="C2" s="750"/>
      <c r="D2" s="750"/>
      <c r="E2" s="750"/>
      <c r="F2" s="750"/>
      <c r="G2" s="750"/>
      <c r="H2" s="750"/>
      <c r="I2" s="750"/>
      <c r="J2" s="750"/>
      <c r="K2" s="750"/>
      <c r="L2" s="750"/>
    </row>
    <row r="3" spans="1:12" s="129" customFormat="1" ht="24" customHeight="1">
      <c r="A3" s="750" t="s">
        <v>1951</v>
      </c>
      <c r="B3" s="750"/>
      <c r="C3" s="750"/>
      <c r="D3" s="750"/>
      <c r="E3" s="750"/>
      <c r="F3" s="750"/>
      <c r="G3" s="750"/>
      <c r="H3" s="750"/>
      <c r="I3" s="750"/>
      <c r="J3" s="750"/>
      <c r="K3" s="750"/>
      <c r="L3" s="750"/>
    </row>
    <row r="4" spans="1:12" s="132" customFormat="1" ht="8.25" customHeight="1" thickBot="1">
      <c r="A4" s="130"/>
      <c r="B4" s="131"/>
      <c r="C4" s="131"/>
      <c r="D4" s="131"/>
      <c r="E4" s="131"/>
      <c r="F4" s="131"/>
      <c r="G4" s="131"/>
      <c r="H4" s="131"/>
      <c r="I4" s="131"/>
      <c r="J4" s="131"/>
      <c r="K4" s="131"/>
      <c r="L4" s="131"/>
    </row>
    <row r="5" spans="1:12" s="133" customFormat="1" ht="53.25" customHeight="1" thickBot="1">
      <c r="A5" s="751" t="s">
        <v>49</v>
      </c>
      <c r="B5" s="546">
        <v>2024</v>
      </c>
      <c r="C5" s="747" t="s">
        <v>1952</v>
      </c>
      <c r="D5" s="748"/>
      <c r="E5" s="747" t="s">
        <v>51</v>
      </c>
      <c r="F5" s="748"/>
      <c r="G5" s="747" t="s">
        <v>52</v>
      </c>
      <c r="H5" s="748"/>
      <c r="I5" s="747" t="s">
        <v>53</v>
      </c>
      <c r="J5" s="752"/>
      <c r="K5" s="752"/>
      <c r="L5" s="748"/>
    </row>
    <row r="6" spans="1:12" s="133" customFormat="1" ht="30.75" customHeight="1" thickBot="1">
      <c r="A6" s="751"/>
      <c r="B6" s="745" t="s">
        <v>1529</v>
      </c>
      <c r="C6" s="745" t="s">
        <v>1529</v>
      </c>
      <c r="D6" s="745" t="s">
        <v>1530</v>
      </c>
      <c r="E6" s="745" t="s">
        <v>1529</v>
      </c>
      <c r="F6" s="745" t="s">
        <v>1530</v>
      </c>
      <c r="G6" s="745" t="s">
        <v>1529</v>
      </c>
      <c r="H6" s="745" t="s">
        <v>1530</v>
      </c>
      <c r="I6" s="747">
        <v>2028</v>
      </c>
      <c r="J6" s="748"/>
      <c r="K6" s="747">
        <v>2029</v>
      </c>
      <c r="L6" s="748"/>
    </row>
    <row r="7" spans="1:12" s="133" customFormat="1" ht="54.75" customHeight="1" thickBot="1">
      <c r="A7" s="751"/>
      <c r="B7" s="746"/>
      <c r="C7" s="746"/>
      <c r="D7" s="746"/>
      <c r="E7" s="746"/>
      <c r="F7" s="746"/>
      <c r="G7" s="746"/>
      <c r="H7" s="746"/>
      <c r="I7" s="547" t="s">
        <v>1529</v>
      </c>
      <c r="J7" s="547" t="s">
        <v>1530</v>
      </c>
      <c r="K7" s="547" t="s">
        <v>1529</v>
      </c>
      <c r="L7" s="547" t="s">
        <v>1530</v>
      </c>
    </row>
    <row r="8" spans="1:12" s="134" customFormat="1" ht="24" customHeight="1" thickBot="1">
      <c r="A8" s="749" t="s">
        <v>1953</v>
      </c>
      <c r="B8" s="749"/>
      <c r="C8" s="749"/>
      <c r="D8" s="749"/>
      <c r="E8" s="749"/>
      <c r="F8" s="749"/>
      <c r="G8" s="749"/>
      <c r="H8" s="749"/>
      <c r="I8" s="749"/>
      <c r="J8" s="749"/>
      <c r="K8" s="749"/>
      <c r="L8" s="749"/>
    </row>
    <row r="9" spans="1:12" s="135" customFormat="1" ht="30" customHeight="1" thickBot="1">
      <c r="A9" s="548" t="s">
        <v>1954</v>
      </c>
      <c r="B9" s="549">
        <f>'[1]ДАР КОРХОНАХОИ КИШОВАРЗИ'!B9+'[1]Хочагихои ахоли'!B9</f>
        <v>0</v>
      </c>
      <c r="C9" s="549">
        <f>'[1]ДАР КОРХОНАХОИ КИШОВАРЗИ'!C9+'[1]Хочагихои ахоли'!C9</f>
        <v>0</v>
      </c>
      <c r="D9" s="550" t="e">
        <f t="shared" ref="D9:D30" si="0">C9/B9*100</f>
        <v>#DIV/0!</v>
      </c>
      <c r="E9" s="551">
        <f>'[1]ДАР КОРХОНАХОИ КИШОВАРЗИ'!E9+'[1]Хочагихои ахоли'!E9</f>
        <v>0</v>
      </c>
      <c r="F9" s="550" t="e">
        <f t="shared" ref="F9:F15" si="1">E9/C9*100</f>
        <v>#DIV/0!</v>
      </c>
      <c r="G9" s="551">
        <f>'[1]ДАР КОРХОНАХОИ КИШОВАРЗИ'!G9+'[1]Хочагихои ахоли'!G9</f>
        <v>0</v>
      </c>
      <c r="H9" s="550" t="e">
        <f t="shared" ref="H9:H16" si="2">G9/E9*100</f>
        <v>#DIV/0!</v>
      </c>
      <c r="I9" s="551">
        <f>'[1]ДАР КОРХОНАХОИ КИШОВАРЗИ'!I9+'[1]Хочагихои ахоли'!I9</f>
        <v>0</v>
      </c>
      <c r="J9" s="550" t="e">
        <f t="shared" ref="J9:J16" si="3">I9/G9*100</f>
        <v>#DIV/0!</v>
      </c>
      <c r="K9" s="551">
        <f>'[1]ДАР КОРХОНАХОИ КИШОВАРЗИ'!K9+'[1]Хочагихои ахоли'!K9</f>
        <v>0</v>
      </c>
      <c r="L9" s="550" t="e">
        <f t="shared" ref="L9:L15" si="4">K9/I9*100</f>
        <v>#DIV/0!</v>
      </c>
    </row>
    <row r="10" spans="1:12" s="136" customFormat="1" ht="30" customHeight="1" thickBot="1">
      <c r="A10" s="552" t="s">
        <v>1955</v>
      </c>
      <c r="B10" s="549">
        <f>'[1]ДАР КОРХОНАХОИ КИШОВАРЗИ'!B10+'[1]Хочагихои ахоли'!B10</f>
        <v>0</v>
      </c>
      <c r="C10" s="549">
        <f>'[1]ДАР КОРХОНАХОИ КИШОВАРЗИ'!C10+'[1]Хочагихои ахоли'!C10</f>
        <v>0</v>
      </c>
      <c r="D10" s="550" t="e">
        <f t="shared" si="0"/>
        <v>#DIV/0!</v>
      </c>
      <c r="E10" s="551">
        <f>'[1]ДАР КОРХОНАХОИ КИШОВАРЗИ'!E10+'[1]Хочагихои ахоли'!E10</f>
        <v>0</v>
      </c>
      <c r="F10" s="550" t="e">
        <f t="shared" si="1"/>
        <v>#DIV/0!</v>
      </c>
      <c r="G10" s="551">
        <f>'[1]ДАР КОРХОНАХОИ КИШОВАРЗИ'!G10+'[1]Хочагихои ахоли'!G10</f>
        <v>0</v>
      </c>
      <c r="H10" s="550" t="e">
        <f t="shared" si="2"/>
        <v>#DIV/0!</v>
      </c>
      <c r="I10" s="551">
        <f>'[1]ДАР КОРХОНАХОИ КИШОВАРЗИ'!I10+'[1]Хочагихои ахоли'!I10</f>
        <v>0</v>
      </c>
      <c r="J10" s="550" t="e">
        <f t="shared" si="3"/>
        <v>#DIV/0!</v>
      </c>
      <c r="K10" s="551">
        <f>'[1]ДАР КОРХОНАХОИ КИШОВАРЗИ'!K10+'[1]Хочагихои ахоли'!K10</f>
        <v>0</v>
      </c>
      <c r="L10" s="550" t="e">
        <f t="shared" si="4"/>
        <v>#DIV/0!</v>
      </c>
    </row>
    <row r="11" spans="1:12" s="136" customFormat="1" ht="30" customHeight="1" thickBot="1">
      <c r="A11" s="552" t="s">
        <v>1956</v>
      </c>
      <c r="B11" s="553">
        <f>'[1]ДАР КОРХОНАХОИ КИШОВАРЗИ'!B11+'[1]Хочагихои ахоли'!B11</f>
        <v>282475.00600000005</v>
      </c>
      <c r="C11" s="553">
        <f>'[1]ДАР КОРХОНАХОИ КИШОВАРЗИ'!C11+'[1]Хочагихои ахоли'!C11</f>
        <v>261487.02000000002</v>
      </c>
      <c r="D11" s="553">
        <f t="shared" si="0"/>
        <v>92.569967057545611</v>
      </c>
      <c r="E11" s="553">
        <f>'[1]ДАР КОРХОНАХОИ КИШОВАРЗИ'!E11+'[1]Хочагихои ахоли'!E11</f>
        <v>269345.42</v>
      </c>
      <c r="F11" s="553">
        <f t="shared" si="1"/>
        <v>103.00527345487357</v>
      </c>
      <c r="G11" s="553">
        <f>'[1]ДАР КОРХОНАХОИ КИШОВАРЗИ'!G11+'[1]Хочагихои ахоли'!G11</f>
        <v>269372.35454199999</v>
      </c>
      <c r="H11" s="553">
        <f t="shared" si="2"/>
        <v>100.01</v>
      </c>
      <c r="I11" s="553">
        <f>'[1]ДАР КОРХОНАХОИ КИШОВАРЗИ'!I11+'[1]Хочагихои ахоли'!I11</f>
        <v>269440.57886324998</v>
      </c>
      <c r="J11" s="553">
        <f t="shared" si="3"/>
        <v>100.02532714293046</v>
      </c>
      <c r="K11" s="553">
        <f>'[1]ДАР КОРХОНАХОИ КИШОВАРЗИ'!K11+'[1]Хочагихои ахоли'!K11</f>
        <v>269534.10937797907</v>
      </c>
      <c r="L11" s="553">
        <f t="shared" si="4"/>
        <v>100.03471285398943</v>
      </c>
    </row>
    <row r="12" spans="1:12" s="136" customFormat="1" ht="30" customHeight="1" thickBot="1">
      <c r="A12" s="554" t="s">
        <v>1957</v>
      </c>
      <c r="B12" s="553">
        <f>'[1]ДАР КОРХОНАХОИ КИШОВАРЗИ'!B12+'[1]Хочагихои ахоли'!B12</f>
        <v>206825.79400000002</v>
      </c>
      <c r="C12" s="553">
        <f>'[1]ДАР КОРХОНАХОИ КИШОВАРЗИ'!C12+'[1]Хочагихои ахоли'!C12</f>
        <v>185986.57199999999</v>
      </c>
      <c r="D12" s="553">
        <f t="shared" si="0"/>
        <v>89.924263508448064</v>
      </c>
      <c r="E12" s="553">
        <f>'[1]ДАР КОРХОНАХОИ КИШОВАРЗИ'!E12+'[1]Хочагихои ахоли'!E12</f>
        <v>195840.302</v>
      </c>
      <c r="F12" s="553">
        <f t="shared" si="1"/>
        <v>105.29808678876023</v>
      </c>
      <c r="G12" s="553">
        <f>'[1]ДАР КОРХОНАХОИ КИШОВАРЗИ'!G12+'[1]Хочагихои ахоли'!G12</f>
        <v>195859.8860302</v>
      </c>
      <c r="H12" s="553">
        <f t="shared" si="2"/>
        <v>100.01</v>
      </c>
      <c r="I12" s="553">
        <f>'[1]ДАР КОРХОНАХОИ КИШОВАРЗИ'!I12+'[1]Хочагихои ахоли'!I12</f>
        <v>195902.15534730908</v>
      </c>
      <c r="J12" s="553">
        <f t="shared" si="3"/>
        <v>100.02158140595596</v>
      </c>
      <c r="K12" s="553">
        <f>'[1]ДАР КОРХОНАХОИ КИШОВАРЗИ'!K12+'[1]Хочагихои ахоли'!K12</f>
        <v>195951.95094286714</v>
      </c>
      <c r="L12" s="553">
        <f t="shared" si="4"/>
        <v>100.0254186052572</v>
      </c>
    </row>
    <row r="13" spans="1:12" s="136" customFormat="1" ht="75" customHeight="1" thickBot="1">
      <c r="A13" s="552" t="s">
        <v>1958</v>
      </c>
      <c r="B13" s="555">
        <f>'[1]ДАР КОРХОНАХОИ КИШОВАРЗИ'!B13+'[1]Хочагихои ахоли'!B13</f>
        <v>282577.46600000001</v>
      </c>
      <c r="C13" s="556">
        <f>'[1]ДАР КОРХОНАХОИ КИШОВАРЗИ'!C13+'[1]Хочагихои ахоли'!C13</f>
        <v>261487.02000000002</v>
      </c>
      <c r="D13" s="556">
        <f t="shared" si="0"/>
        <v>92.536402035681078</v>
      </c>
      <c r="E13" s="556">
        <f>'[1]ДАР КОРХОНАХОИ КИШОВАРЗИ'!E13+'[1]Хочагихои ахоли'!E13</f>
        <v>269345.42</v>
      </c>
      <c r="F13" s="556">
        <f t="shared" si="1"/>
        <v>103.00527345487357</v>
      </c>
      <c r="G13" s="556">
        <f>'[1]ДАР КОРХОНАХОИ КИШОВАРЗИ'!G13+'[1]Хочагихои ахоли'!G13</f>
        <v>269372.35454199999</v>
      </c>
      <c r="H13" s="556">
        <f t="shared" si="2"/>
        <v>100.01</v>
      </c>
      <c r="I13" s="556">
        <f>'[1]ДАР КОРХОНАХОИ КИШОВАРЗИ'!I13+'[1]Хочагихои ахоли'!I13</f>
        <v>269440.57886324998</v>
      </c>
      <c r="J13" s="556">
        <f t="shared" si="3"/>
        <v>100.02532714293046</v>
      </c>
      <c r="K13" s="556">
        <f>'[1]ДАР КОРХОНАХОИ КИШОВАРЗИ'!K13+'[1]Хочагихои ахоли'!K13</f>
        <v>269534.10937797907</v>
      </c>
      <c r="L13" s="556">
        <f t="shared" si="4"/>
        <v>100.03471285398943</v>
      </c>
    </row>
    <row r="14" spans="1:12" s="136" customFormat="1" ht="30" customHeight="1" thickBot="1">
      <c r="A14" s="554" t="s">
        <v>1955</v>
      </c>
      <c r="B14" s="553">
        <f>'[1]ДАР КОРХОНАХОИ КИШОВАРЗИ'!B14+'[1]Хочагихои ахоли'!B14</f>
        <v>206929.46400000001</v>
      </c>
      <c r="C14" s="553">
        <f>'[1]ДАР КОРХОНАХОИ КИШОВАРЗИ'!C14+'[1]Хочагихои ахоли'!C14</f>
        <v>185986.57199999999</v>
      </c>
      <c r="D14" s="553">
        <f t="shared" si="0"/>
        <v>89.87921217444412</v>
      </c>
      <c r="E14" s="553">
        <f>'[1]ДАР КОРХОНАХОИ КИШОВАРЗИ'!E14+'[1]Хочагихои ахоли'!E14</f>
        <v>195840.302</v>
      </c>
      <c r="F14" s="553">
        <f t="shared" si="1"/>
        <v>105.29808678876023</v>
      </c>
      <c r="G14" s="553">
        <f>'[1]ДАР КОРХОНАХОИ КИШОВАРЗИ'!G14+'[1]Хочагихои ахоли'!G14</f>
        <v>195859.8860302</v>
      </c>
      <c r="H14" s="553">
        <f t="shared" si="2"/>
        <v>100.01</v>
      </c>
      <c r="I14" s="553">
        <f>'[1]ДАР КОРХОНАХОИ КИШОВАРЗИ'!I14+'[1]Хочагихои ахоли'!I14</f>
        <v>195902.15534730908</v>
      </c>
      <c r="J14" s="553">
        <f t="shared" si="3"/>
        <v>100.02158140595596</v>
      </c>
      <c r="K14" s="553">
        <f>'[1]ДАР КОРХОНАХОИ КИШОВАРЗИ'!K14+'[1]Хочагихои ахоли'!K14</f>
        <v>195951.95094286714</v>
      </c>
      <c r="L14" s="553">
        <f t="shared" si="4"/>
        <v>100.0254186052572</v>
      </c>
    </row>
    <row r="15" spans="1:12" s="136" customFormat="1" ht="30" customHeight="1" thickBot="1">
      <c r="A15" s="552" t="s">
        <v>1959</v>
      </c>
      <c r="B15" s="553">
        <f>'[1]ДАР КОРХОНАХОИ КИШОВАРЗИ'!B15+'[1]Хочагихои ахоли'!B15</f>
        <v>126905.194</v>
      </c>
      <c r="C15" s="553">
        <f>'[1]ДАР КОРХОНАХОИ КИШОВАРЗИ'!C15+'[1]Хочагихои ахоли'!C15</f>
        <v>117561.70000000003</v>
      </c>
      <c r="D15" s="553">
        <f t="shared" si="0"/>
        <v>92.637421916710537</v>
      </c>
      <c r="E15" s="553">
        <f>'[1]ДАР КОРХОНАХОИ КИШОВАРЗИ'!E15+'[1]Хочагихои ахоли'!E15</f>
        <v>116204.90000000001</v>
      </c>
      <c r="F15" s="553">
        <f t="shared" si="1"/>
        <v>98.845882630142285</v>
      </c>
      <c r="G15" s="553">
        <f>'[1]ДАР КОРХОНАХОИ КИШОВАРЗИ'!G15+'[1]Хочагихои ахоли'!G15</f>
        <v>116264.09470000002</v>
      </c>
      <c r="H15" s="553">
        <f t="shared" si="2"/>
        <v>100.05093993454666</v>
      </c>
      <c r="I15" s="553">
        <f>'[1]ДАР КОРХОНАХОИ КИШОВАРЗИ'!I15+'[1]Хочагихои ахоли'!I15</f>
        <v>116291.35935187381</v>
      </c>
      <c r="J15" s="553">
        <f t="shared" si="3"/>
        <v>100.02345062071325</v>
      </c>
      <c r="K15" s="553">
        <f>'[1]ДАР КОРХОНАХОИ КИШОВАРЗИ'!K15+'[1]Хочагихои ахоли'!K15</f>
        <v>116326.24675967937</v>
      </c>
      <c r="L15" s="553">
        <f t="shared" si="4"/>
        <v>100.03</v>
      </c>
    </row>
    <row r="16" spans="1:12" s="136" customFormat="1" ht="30" customHeight="1" thickBot="1">
      <c r="A16" s="552" t="s">
        <v>1960</v>
      </c>
      <c r="B16" s="553">
        <f>'[1]ДАР КОРХОНАХОИ КИШОВАРЗИ'!B16+'[1]Хочагихои ахоли'!B16</f>
        <v>54364.771999999997</v>
      </c>
      <c r="C16" s="553">
        <f>'[1]ДАР КОРХОНАХОИ КИШОВАРЗИ'!C16+'[1]Хочагихои ахоли'!C16</f>
        <v>47119.8</v>
      </c>
      <c r="D16" s="553">
        <f t="shared" si="0"/>
        <v>86.673406815722515</v>
      </c>
      <c r="E16" s="553">
        <f>'[1]ДАР КОРХОНАХОИ КИШОВАРЗИ'!E16+'[1]Хочагихои ахоли'!E16</f>
        <v>49663.3</v>
      </c>
      <c r="F16" s="553">
        <f>E16/C16*100</f>
        <v>105.39794311520848</v>
      </c>
      <c r="G16" s="553">
        <f>'[1]ДАР КОРХОНАХОИ КИШОВАРЗИ'!G16+'[1]Хочагихои ахоли'!G16</f>
        <v>49668.964760000003</v>
      </c>
      <c r="H16" s="553">
        <f t="shared" si="2"/>
        <v>100.01140633022776</v>
      </c>
      <c r="I16" s="553">
        <f>'[1]ДАР КОРХОНАХОИ КИШОВАРЗИ'!I16+'[1]Хочагихои ахоли'!I16</f>
        <v>49680.295692323998</v>
      </c>
      <c r="J16" s="553">
        <f t="shared" si="3"/>
        <v>100.02281290213868</v>
      </c>
      <c r="K16" s="553">
        <f>'[1]ДАР КОРХОНАХОИ КИШОВАРЗИ'!K16+'[1]Хочагихои ахоли'!K16</f>
        <v>49695.199781031697</v>
      </c>
      <c r="L16" s="553">
        <f>K16/I16*100</f>
        <v>100.03</v>
      </c>
    </row>
    <row r="17" spans="1:12" s="136" customFormat="1" ht="30" customHeight="1" thickBot="1">
      <c r="A17" s="552" t="s">
        <v>1961</v>
      </c>
      <c r="B17" s="553">
        <f>'[1]ДАР КОРХОНАХОИ КИШОВАРЗИ'!B17+'[1]Хочагихои ахоли'!B17</f>
        <v>49519.92</v>
      </c>
      <c r="C17" s="553">
        <f>'[1]ДАР КОРХОНАХОИ КИШОВАРЗИ'!C17+'[1]Хочагихои ахоли'!C17</f>
        <v>44796.3</v>
      </c>
      <c r="D17" s="553">
        <f t="shared" si="0"/>
        <v>90.461171988969298</v>
      </c>
      <c r="E17" s="553">
        <f>'[1]ДАР КОРХОНАХОИ КИШОВАРЗИ'!E17+'[1]Хочагихои ахоли'!E17</f>
        <v>59600</v>
      </c>
      <c r="F17" s="553">
        <f>E17/C17*100</f>
        <v>133.04670251784188</v>
      </c>
      <c r="G17" s="553">
        <f>'[1]ДАР КОРХОНАХОИ КИШОВАРЗИ'!G17+'[1]Хочагихои ахоли'!G17</f>
        <v>59600</v>
      </c>
      <c r="H17" s="553">
        <f>G17/E17*100</f>
        <v>100</v>
      </c>
      <c r="I17" s="553">
        <f>'[1]ДАР КОРХОНАХОИ КИШОВАРЗИ'!I17+'[1]Хочагихои ахоли'!I17</f>
        <v>59600</v>
      </c>
      <c r="J17" s="553">
        <f>I17/G17*100</f>
        <v>100</v>
      </c>
      <c r="K17" s="553">
        <f>'[1]ДАР КОРХОНАХОИ КИШОВАРЗИ'!K17+'[1]Хочагихои ахоли'!K17</f>
        <v>59600</v>
      </c>
      <c r="L17" s="553">
        <f>K17/I17*100</f>
        <v>100</v>
      </c>
    </row>
    <row r="18" spans="1:12" s="136" customFormat="1" ht="30" customHeight="1" thickBot="1">
      <c r="A18" s="552" t="s">
        <v>1962</v>
      </c>
      <c r="B18" s="553">
        <f>'[1]ДАР КОРХОНАХОИ КИШОВАРЗИ'!B18+'[1]Хочагихои ахоли'!B18</f>
        <v>6171.4039999999995</v>
      </c>
      <c r="C18" s="553">
        <f>'[1]ДАР КОРХОНАХОИ КИШОВАРЗИ'!C18+'[1]Хочагихои ахоли'!C18</f>
        <v>3977.7599999999975</v>
      </c>
      <c r="D18" s="553">
        <f t="shared" si="0"/>
        <v>64.454701069643122</v>
      </c>
      <c r="E18" s="553">
        <f>'[1]ДАР КОРХОНАХОИ КИШОВАРЗИ'!E18+'[1]Хочагихои ахоли'!E18</f>
        <v>7506.4999999999991</v>
      </c>
      <c r="F18" s="553">
        <f t="shared" ref="F18:F30" si="5">E18/C18*100</f>
        <v>188.71173725916103</v>
      </c>
      <c r="G18" s="553">
        <f>'[1]ДАР КОРХОНАХОИ КИШОВАРЗИ'!G18+'[1]Хочагихои ахоли'!G18</f>
        <v>7507.250649999999</v>
      </c>
      <c r="H18" s="553">
        <f t="shared" ref="H18:H30" si="6">G18/E18*100</f>
        <v>100.01</v>
      </c>
      <c r="I18" s="553">
        <f>'[1]ДАР КОРХОНАХОИ КИШОВАРЗИ'!I18+'[1]Хочагихои ахоли'!I18</f>
        <v>7508.8125243718196</v>
      </c>
      <c r="J18" s="553">
        <f t="shared" ref="J18:J30" si="7">I18/G18*100</f>
        <v>100.0208048784387</v>
      </c>
      <c r="K18" s="553">
        <f>'[1]ДАР КОРХОНАХОИ КИШОВАРЗИ'!K18+'[1]Хочагихои ахоли'!K18</f>
        <v>7512.0793223044075</v>
      </c>
      <c r="L18" s="553">
        <f t="shared" ref="L18:L30" si="8">K18/I18*100</f>
        <v>100.04350618585809</v>
      </c>
    </row>
    <row r="19" spans="1:12" s="136" customFormat="1" ht="30" customHeight="1" thickBot="1">
      <c r="A19" s="552" t="s">
        <v>1963</v>
      </c>
      <c r="B19" s="553">
        <f>'[1]ДАР КОРХОНАХОИ КИШОВАРЗИ'!B19+'[1]Хочагихои ахоли'!B19</f>
        <v>28918.410000000003</v>
      </c>
      <c r="C19" s="553">
        <f>'[1]ДАР КОРХОНАХОИ КИШОВАРЗИ'!C19+'[1]Хочагихои ахоли'!C19</f>
        <v>29613.100000000006</v>
      </c>
      <c r="D19" s="553">
        <f t="shared" si="0"/>
        <v>102.40224134037798</v>
      </c>
      <c r="E19" s="553">
        <f>'[1]ДАР КОРХОНАХОИ КИШОВАРЗИ'!E19+'[1]Хочагихои ахоли'!E19</f>
        <v>29647.770000000004</v>
      </c>
      <c r="F19" s="553">
        <f t="shared" si="5"/>
        <v>100.11707656408819</v>
      </c>
      <c r="G19" s="553">
        <f>'[1]ДАР КОРХОНАХОИ КИШОВАРЗИ'!G19+'[1]Хочагихои ахоли'!G19</f>
        <v>29699.474777000003</v>
      </c>
      <c r="H19" s="553">
        <f t="shared" si="6"/>
        <v>100.1743968500835</v>
      </c>
      <c r="I19" s="553">
        <f>'[1]ДАР КОРХОНАХОИ КИШОВАРЗИ'!I19+'[1]Хочагихои ахоли'!I19</f>
        <v>29752.884671955402</v>
      </c>
      <c r="J19" s="553">
        <f t="shared" si="7"/>
        <v>100.17983447638865</v>
      </c>
      <c r="K19" s="553">
        <f>'[1]ДАР КОРХОНАХОИ КИШОВАРЗИ'!K19+'[1]Хочагихои ахоли'!K19</f>
        <v>29858.000537356987</v>
      </c>
      <c r="L19" s="553">
        <f t="shared" si="8"/>
        <v>100.35329638305851</v>
      </c>
    </row>
    <row r="20" spans="1:12" s="136" customFormat="1" ht="30" customHeight="1" thickBot="1">
      <c r="A20" s="552" t="s">
        <v>1964</v>
      </c>
      <c r="B20" s="553">
        <f>'[1]ДАР КОРХОНАХОИ КИШОВАРЗИ'!B20+'[1]Хочагихои ахоли'!B20</f>
        <v>18534.260000000002</v>
      </c>
      <c r="C20" s="553">
        <f>'[1]ДАР КОРХОНАХОИ КИШОВАРЗИ'!C20+'[1]Хочагихои ахоли'!C20</f>
        <v>17179.5</v>
      </c>
      <c r="D20" s="553">
        <f t="shared" si="0"/>
        <v>92.690509359424098</v>
      </c>
      <c r="E20" s="553">
        <f>'[1]ДАР КОРХОНАХОИ КИШОВАРЗИ'!E20+'[1]Хочагихои ахоли'!E20</f>
        <v>18963.599999999999</v>
      </c>
      <c r="F20" s="553">
        <f t="shared" si="5"/>
        <v>110.38505195145376</v>
      </c>
      <c r="G20" s="553">
        <f>'[1]ДАР КОРХОНАХОИ КИШОВАРЗИ'!G20+'[1]Хочагихои ахоли'!G20</f>
        <v>18982.183300000001</v>
      </c>
      <c r="H20" s="553">
        <f t="shared" si="6"/>
        <v>100.09799457908836</v>
      </c>
      <c r="I20" s="553">
        <f>'[1]ДАР КОРХОНАХОИ КИШОВАРЗИ'!I20+'[1]Хочагихои ахоли'!I20</f>
        <v>18986.063913676859</v>
      </c>
      <c r="J20" s="553">
        <f t="shared" si="7"/>
        <v>100.02044345276582</v>
      </c>
      <c r="K20" s="553">
        <f>'[1]ДАР КОРХОНАХОИ КИШОВАРЗИ'!K20+'[1]Хочагихои ахоли'!K20</f>
        <v>18991.759732850962</v>
      </c>
      <c r="L20" s="553">
        <f t="shared" si="8"/>
        <v>100.03</v>
      </c>
    </row>
    <row r="21" spans="1:12" s="136" customFormat="1" ht="30" customHeight="1" thickBot="1">
      <c r="A21" s="552" t="s">
        <v>1965</v>
      </c>
      <c r="B21" s="553">
        <f>'[1]ДАР КОРХОНАХОИ КИШОВАРЗИ'!B21+'[1]Хочагихои ахоли'!B21</f>
        <v>4917.0200000000004</v>
      </c>
      <c r="C21" s="553">
        <f>'[1]ДАР КОРХОНАХОИ КИШОВАРЗИ'!C21+'[1]Хочагихои ахоли'!C21</f>
        <v>4412.8</v>
      </c>
      <c r="D21" s="553">
        <f t="shared" si="0"/>
        <v>89.745414905776258</v>
      </c>
      <c r="E21" s="553">
        <f>'[1]ДАР КОРХОНАХОИ КИШОВАРЗИ'!E21+'[1]Хочагихои ахоли'!E21</f>
        <v>4726.2</v>
      </c>
      <c r="F21" s="553">
        <f t="shared" si="5"/>
        <v>107.10206671501088</v>
      </c>
      <c r="G21" s="553">
        <f>'[1]ДАР КОРХОНАХОИ КИШОВАРЗИ'!G21+'[1]Хочагихои ахоли'!G21</f>
        <v>4729.2664119999999</v>
      </c>
      <c r="H21" s="553">
        <f t="shared" si="6"/>
        <v>100.06488113071812</v>
      </c>
      <c r="I21" s="553">
        <f>'[1]ДАР КОРХОНАХОИ КИШОВАРЗИ'!I21+'[1]Хочагихои ахоли'!I21</f>
        <v>4730.6379084913997</v>
      </c>
      <c r="J21" s="553">
        <f t="shared" si="7"/>
        <v>100.02900019520828</v>
      </c>
      <c r="K21" s="553">
        <f>'[1]ДАР КОРХОНАХОИ КИШОВАРЗИ'!K21+'[1]Хочагихои ахоли'!K21</f>
        <v>4731.8019789085693</v>
      </c>
      <c r="L21" s="553">
        <f t="shared" si="8"/>
        <v>100.02460704961334</v>
      </c>
    </row>
    <row r="22" spans="1:12" s="136" customFormat="1" ht="30" customHeight="1" thickBot="1">
      <c r="A22" s="552" t="s">
        <v>1966</v>
      </c>
      <c r="B22" s="553">
        <f>'[1]ДАР КОРХОНАХОИ КИШОВАРЗИ'!B22+'[1]Хочагихои ахоли'!B22</f>
        <v>2800.76</v>
      </c>
      <c r="C22" s="553">
        <f>'[1]ДАР КОРХОНАХОИ КИШОВАРЗИ'!C22+'[1]Хочагихои ахоли'!C22</f>
        <v>2717.2</v>
      </c>
      <c r="D22" s="553">
        <f t="shared" si="0"/>
        <v>97.016524086319407</v>
      </c>
      <c r="E22" s="553">
        <f>'[1]ДАР КОРХОНАХОИ КИШОВАРЗИ'!E22+'[1]Хочагихои ахоли'!E22</f>
        <v>3000</v>
      </c>
      <c r="F22" s="553">
        <f t="shared" si="5"/>
        <v>110.40777270719859</v>
      </c>
      <c r="G22" s="553">
        <f>'[1]ДАР КОРХОНАХОИ КИШОВАРЗИ'!G22+'[1]Хочагихои ахоли'!G22</f>
        <v>3006.3269999999998</v>
      </c>
      <c r="H22" s="553">
        <f t="shared" si="6"/>
        <v>100.2109</v>
      </c>
      <c r="I22" s="553">
        <f>'[1]ДАР КОРХОНАХОИ КИШОВАРЗИ'!I22+'[1]Хочагихои ахоли'!I22</f>
        <v>3007.0663035421699</v>
      </c>
      <c r="J22" s="553">
        <f t="shared" si="7"/>
        <v>100.0245915877471</v>
      </c>
      <c r="K22" s="553">
        <f>'[1]ДАР КОРХОНАХОИ КИШОВАРЗИ'!K22+'[1]Хочагихои ахоли'!K22</f>
        <v>3008.0920755177322</v>
      </c>
      <c r="L22" s="553">
        <f t="shared" si="8"/>
        <v>100.03411205048435</v>
      </c>
    </row>
    <row r="23" spans="1:12" s="136" customFormat="1" ht="30" customHeight="1" thickBot="1">
      <c r="A23" s="552" t="s">
        <v>1967</v>
      </c>
      <c r="B23" s="553">
        <f>'[1]ДАР КОРХОНАХОИ КИШОВАРЗИ'!B23+'[1]Хочагихои ахоли'!B23</f>
        <v>6656.14</v>
      </c>
      <c r="C23" s="553">
        <f>'[1]ДАР КОРХОНАХОИ КИШОВАРЗИ'!C23+'[1]Хочагихои ахоли'!C23</f>
        <v>3429.9999999999995</v>
      </c>
      <c r="D23" s="553">
        <f t="shared" si="0"/>
        <v>51.531368030119552</v>
      </c>
      <c r="E23" s="553">
        <f>'[1]ДАР КОРХОНАХОИ КИШОВАРЗИ'!E23+'[1]Хочагихои ахоли'!E23</f>
        <v>6192.7</v>
      </c>
      <c r="F23" s="553">
        <f t="shared" si="5"/>
        <v>180.54518950437318</v>
      </c>
      <c r="G23" s="553">
        <f>'[1]ДАР КОРХОНАХОИ КИШОВАРЗИ'!G23+'[1]Хочагихои ахоли'!G23</f>
        <v>6193.31927</v>
      </c>
      <c r="H23" s="553">
        <f t="shared" si="6"/>
        <v>100.01</v>
      </c>
      <c r="I23" s="553">
        <f>'[1]ДАР КОРХОНАХОИ КИШОВАРЗИ'!I23+'[1]Хочагихои ахоли'!I23</f>
        <v>6194.5579338540001</v>
      </c>
      <c r="J23" s="553">
        <f t="shared" si="7"/>
        <v>100.02</v>
      </c>
      <c r="K23" s="553">
        <f>'[1]ДАР КОРХОНАХОИ КИШОВАРЗИ'!K23+'[1]Хочагихои ахоли'!K23</f>
        <v>6196.416301234156</v>
      </c>
      <c r="L23" s="553">
        <f t="shared" si="8"/>
        <v>100.03</v>
      </c>
    </row>
    <row r="24" spans="1:12" s="136" customFormat="1" ht="30" customHeight="1" thickBot="1">
      <c r="A24" s="552" t="s">
        <v>1968</v>
      </c>
      <c r="B24" s="553">
        <f>'[1]ДАР КОРХОНАХОИ КИШОВАРЗИ'!B24+'[1]Хочагихои ахоли'!B24</f>
        <v>45819.648000000001</v>
      </c>
      <c r="C24" s="553">
        <f>'[1]ДАР КОРХОНАХОИ КИШОВАРЗИ'!C24+'[1]Хочагихои ахоли'!C24</f>
        <v>44877.399999999987</v>
      </c>
      <c r="D24" s="553">
        <f t="shared" si="0"/>
        <v>97.943572154897367</v>
      </c>
      <c r="E24" s="553">
        <f>'[1]ДАР КОРХОНАХОИ КИШОВАРЗИ'!E24+'[1]Хочагихои ахоли'!E24</f>
        <v>31368.099999999995</v>
      </c>
      <c r="F24" s="553">
        <f t="shared" si="5"/>
        <v>69.897320254738474</v>
      </c>
      <c r="G24" s="553">
        <f>'[1]ДАР КОРХОНАХОИ КИШОВАРЗИ'!G24+'[1]Хочагихои ахоли'!G24</f>
        <v>31387.688799999996</v>
      </c>
      <c r="H24" s="553">
        <f t="shared" si="6"/>
        <v>100.0624481559291</v>
      </c>
      <c r="I24" s="553">
        <f>'[1]ДАР КОРХОНАХОИ КИШОВАРЗИ'!I24+'[1]Хочагихои ахоли'!I24</f>
        <v>31395.673373549998</v>
      </c>
      <c r="J24" s="553">
        <f t="shared" si="7"/>
        <v>100.02543855204146</v>
      </c>
      <c r="K24" s="553">
        <f>'[1]ДАР КОРХОНАХОИ КИШОВАРЗИ'!K24+'[1]Хочагихои ахоли'!K24</f>
        <v>31405.012943888727</v>
      </c>
      <c r="L24" s="553">
        <f t="shared" si="8"/>
        <v>100.02974795357184</v>
      </c>
    </row>
    <row r="25" spans="1:12" s="136" customFormat="1" ht="30" customHeight="1" thickBot="1">
      <c r="A25" s="552" t="s">
        <v>1969</v>
      </c>
      <c r="B25" s="553">
        <f>'[1]ДАР КОРХОНАХОИ КИШОВАРЗИ'!B25+'[1]Хочагихои ахоли'!B25</f>
        <v>65559.015999999989</v>
      </c>
      <c r="C25" s="553">
        <f>'[1]ДАР КОРХОНАХОИ КИШОВАРЗИ'!C25+'[1]Хочагихои ахоли'!C25</f>
        <v>62521.409999999996</v>
      </c>
      <c r="D25" s="553">
        <f t="shared" si="0"/>
        <v>95.366608309069207</v>
      </c>
      <c r="E25" s="553">
        <f>'[1]ДАР КОРХОНАХОИ КИШОВАРЗИ'!E25+'[1]Хочагихои ахоли'!E25</f>
        <v>62529.758435999996</v>
      </c>
      <c r="F25" s="553">
        <f t="shared" si="5"/>
        <v>100.01335292342254</v>
      </c>
      <c r="G25" s="553">
        <f>'[1]ДАР КОРХОНАХОИ КИШОВАРЗИ'!G25+'[1]Хочагихои ахоли'!G25</f>
        <v>62550.614077789796</v>
      </c>
      <c r="H25" s="553">
        <f t="shared" si="6"/>
        <v>100.03335314626418</v>
      </c>
      <c r="I25" s="553">
        <f>'[1]ДАР КОРХОНАХОИ КИШОВАРЗИ'!I25+'[1]Хочагихои ахоли'!I25</f>
        <v>62569.736725544339</v>
      </c>
      <c r="J25" s="553">
        <f t="shared" si="7"/>
        <v>100.03057147885193</v>
      </c>
      <c r="K25" s="553">
        <f>'[1]ДАР КОРХОНАХОИ КИШОВАРЗИ'!K25+'[1]Хочагихои ахоли'!K25</f>
        <v>62592.70485000436</v>
      </c>
      <c r="L25" s="553">
        <f t="shared" si="8"/>
        <v>100.03670804075901</v>
      </c>
    </row>
    <row r="26" spans="1:12" s="136" customFormat="1" ht="30" customHeight="1" thickBot="1">
      <c r="A26" s="552" t="s">
        <v>1970</v>
      </c>
      <c r="B26" s="553">
        <f>'[1]ДАР КОРХОНАХОИ КИШОВАРЗИ'!B26+'[1]Хочагихои ахоли'!B26</f>
        <v>12691.260000000002</v>
      </c>
      <c r="C26" s="553">
        <f>'[1]ДАР КОРХОНАХОИ КИШОВАРЗИ'!C26+'[1]Хочагихои ахоли'!C26</f>
        <v>13194.33</v>
      </c>
      <c r="D26" s="553">
        <f t="shared" si="0"/>
        <v>103.96390902085371</v>
      </c>
      <c r="E26" s="553">
        <f>'[1]ДАР КОРХОНАХОИ КИШОВАРЗИ'!E26+'[1]Хочагихои ахоли'!E26</f>
        <v>13196.214505</v>
      </c>
      <c r="F26" s="553">
        <f t="shared" si="5"/>
        <v>100.01428268809404</v>
      </c>
      <c r="G26" s="553">
        <f>'[1]ДАР КОРХОНАХОИ КИШОВАРЗИ'!G26+'[1]Хочагихои ахоли'!G26</f>
        <v>13199.4189329154</v>
      </c>
      <c r="H26" s="553">
        <f t="shared" si="6"/>
        <v>100.02428293291372</v>
      </c>
      <c r="I26" s="553">
        <f>'[1]ДАР КОРХОНАХОИ КИШОВАРЗИ'!I26+'[1]Хочагихои ахоли'!I26</f>
        <v>13202.681150361628</v>
      </c>
      <c r="J26" s="553">
        <f t="shared" si="7"/>
        <v>100.02471485648579</v>
      </c>
      <c r="K26" s="553">
        <f>'[1]ДАР КОРХОНАХОИ КИШОВАРЗИ'!K26+'[1]Хочагихои ахоли'!K26</f>
        <v>13206.641954706736</v>
      </c>
      <c r="L26" s="553">
        <f t="shared" si="8"/>
        <v>100.03</v>
      </c>
    </row>
    <row r="27" spans="1:12" s="136" customFormat="1" ht="30" customHeight="1" thickBot="1">
      <c r="A27" s="552" t="s">
        <v>1971</v>
      </c>
      <c r="B27" s="553">
        <f>'[1]ДАР КОРХОНАХОИ КИШОВАРЗИ'!B27+'[1]Хочагихои ахоли'!B27</f>
        <v>11517.580000000002</v>
      </c>
      <c r="C27" s="553">
        <f>'[1]ДАР КОРХОНАХОИ КИШОВАРЗИ'!C27+'[1]Хочагихои ахоли'!C27</f>
        <v>11851.86</v>
      </c>
      <c r="D27" s="553">
        <f t="shared" si="0"/>
        <v>102.902345805282</v>
      </c>
      <c r="E27" s="553">
        <f>'[1]ДАР КОРХОНАХОИ КИШОВАРЗИ'!E27+'[1]Хочагихои ахоли'!E27</f>
        <v>11853.49948</v>
      </c>
      <c r="F27" s="553">
        <f t="shared" si="5"/>
        <v>100.01383310298975</v>
      </c>
      <c r="G27" s="553">
        <f>'[1]ДАР КОРХОНАХОИ КИШОВАРЗИ'!G27+'[1]Хочагихои ахоли'!G27</f>
        <v>11856.324564754799</v>
      </c>
      <c r="H27" s="553">
        <f t="shared" si="6"/>
        <v>100.02383333934056</v>
      </c>
      <c r="I27" s="553">
        <f>'[1]ДАР КОРХОНАХОИ КИШОВАРЗИ'!I27+'[1]Хочагихои ахоли'!I27</f>
        <v>11859.604872016265</v>
      </c>
      <c r="J27" s="553">
        <f t="shared" si="7"/>
        <v>100.02766715134652</v>
      </c>
      <c r="K27" s="553">
        <f>'[1]ДАР КОРХОНАХОИ КИШОВАРЗИ'!K27+'[1]Хочагихои ахоли'!K27</f>
        <v>11864.072159443325</v>
      </c>
      <c r="L27" s="553">
        <f t="shared" si="8"/>
        <v>100.03766809666317</v>
      </c>
    </row>
    <row r="28" spans="1:12" s="136" customFormat="1" ht="30" customHeight="1" thickBot="1">
      <c r="A28" s="552" t="s">
        <v>1972</v>
      </c>
      <c r="B28" s="553">
        <f>'[1]ДАР КОРХОНАХОИ КИШОВАРЗИ'!B28+'[1]Хочагихои ахоли'!B28</f>
        <v>48822.1</v>
      </c>
      <c r="C28" s="553">
        <f>'[1]ДАР КОРХОНАХОИ КИШОВАРЗИ'!C28+'[1]Хочагихои ахоли'!C28</f>
        <v>45155.69</v>
      </c>
      <c r="D28" s="553">
        <f t="shared" si="0"/>
        <v>92.490265678862642</v>
      </c>
      <c r="E28" s="553">
        <f>'[1]ДАР КОРХОНАХОИ КИШОВАРЗИ'!E28+'[1]Хочагихои ахоли'!E28</f>
        <v>45165.213996999999</v>
      </c>
      <c r="F28" s="553">
        <f t="shared" si="5"/>
        <v>100.02109146599243</v>
      </c>
      <c r="G28" s="553">
        <f>'[1]ДАР КОРХОНАХОИ КИШОВАРЗИ'!G28+'[1]Хочагихои ахоли'!G28</f>
        <v>45165.708233770201</v>
      </c>
      <c r="H28" s="553">
        <f t="shared" si="6"/>
        <v>100.00109428634664</v>
      </c>
      <c r="I28" s="553">
        <f>'[1]ДАР КОРХОНАХОИ КИШОВАРЗИ'!I28+'[1]Хочагихои ахоли'!I28</f>
        <v>45180.901747843789</v>
      </c>
      <c r="J28" s="553">
        <f t="shared" si="7"/>
        <v>100.03363949037387</v>
      </c>
      <c r="K28" s="553">
        <f>'[1]ДАР КОРХОНАХОИ КИШОВАРЗИ'!K28+'[1]Хочагихои ахоли'!K28</f>
        <v>45196.757838320831</v>
      </c>
      <c r="L28" s="553">
        <f t="shared" si="8"/>
        <v>100.03509467466041</v>
      </c>
    </row>
    <row r="29" spans="1:12" s="136" customFormat="1" ht="30" customHeight="1" thickBot="1">
      <c r="A29" s="552" t="s">
        <v>1973</v>
      </c>
      <c r="B29" s="553">
        <f>'[1]ДАР КОРХОНАХОИ КИШОВАРЗИ'!B29+'[1]Хочагихои ахоли'!B29</f>
        <v>42177.200000000004</v>
      </c>
      <c r="C29" s="553">
        <f>'[1]ДАР КОРХОНАХОИ КИШОВАРЗИ'!C29+'[1]Хочагихои ахоли'!C29</f>
        <v>38285.85</v>
      </c>
      <c r="D29" s="553">
        <f t="shared" si="0"/>
        <v>90.773806701250905</v>
      </c>
      <c r="E29" s="553">
        <f>'[1]ДАР КОРХОНАХОИ КИШОВАРЗИ'!E29+'[1]Хочагихои ахоли'!E29</f>
        <v>38290.416346999998</v>
      </c>
      <c r="F29" s="553">
        <f t="shared" si="5"/>
        <v>100.01192698346779</v>
      </c>
      <c r="G29" s="553">
        <f>'[1]ДАР КОРХОНАХОИ КИШОВАРЗИ'!G29+'[1]Хочагихои ахоли'!G29</f>
        <v>38298.812339821801</v>
      </c>
      <c r="H29" s="553">
        <f t="shared" si="6"/>
        <v>100.02192713901492</v>
      </c>
      <c r="I29" s="553">
        <f>'[1]ДАР КОРХОНАХОИ КИШОВАРЗИ'!I29+'[1]Хочагихои ахоли'!I29</f>
        <v>38307.210233215032</v>
      </c>
      <c r="J29" s="553">
        <f t="shared" si="7"/>
        <v>100.02192729455608</v>
      </c>
      <c r="K29" s="553">
        <f>'[1]ДАР КОРХОНАХОИ КИШОВАРЗИ'!K29+'[1]Хочагихои ахоли'!K29</f>
        <v>38316.271367183595</v>
      </c>
      <c r="L29" s="553">
        <f t="shared" si="8"/>
        <v>100.0236538602352</v>
      </c>
    </row>
    <row r="30" spans="1:12" s="136" customFormat="1" ht="30" customHeight="1" thickBot="1">
      <c r="A30" s="552" t="s">
        <v>1974</v>
      </c>
      <c r="B30" s="553">
        <f>'[1]ДАР КОРХОНАХОИ КИШОВАРЗИ'!B30+'[1]Хочагихои ахоли'!B30</f>
        <v>11243.013999999999</v>
      </c>
      <c r="C30" s="553">
        <f>'[1]ДАР КОРХОНАХОИ КИШОВАРЗИ'!C30+'[1]Хочагихои ахоли'!C30</f>
        <v>10750.394</v>
      </c>
      <c r="D30" s="553">
        <f t="shared" si="0"/>
        <v>95.618434700872925</v>
      </c>
      <c r="E30" s="553">
        <f>'[1]ДАР КОРХОНАХОИ КИШОВАРЗИ'!E30+'[1]Хочагихои ахоли'!E30</f>
        <v>10751.8732318</v>
      </c>
      <c r="F30" s="553">
        <f t="shared" si="5"/>
        <v>100.0137597915016</v>
      </c>
      <c r="G30" s="553">
        <f>'[1]ДАР КОРХОНАХОИ КИШОВАРЗИ'!G30+'[1]Хочагихои ахоли'!G30</f>
        <v>10754.427879684841</v>
      </c>
      <c r="H30" s="553">
        <f t="shared" si="6"/>
        <v>100.02376002608815</v>
      </c>
      <c r="I30" s="553">
        <f>'[1]ДАР КОРХОНАХОИ КИШОВАРЗИ'!I30+'[1]Хочагихои ахоли'!I30</f>
        <v>10756.98315978123</v>
      </c>
      <c r="J30" s="553">
        <f t="shared" si="7"/>
        <v>100.02376026065707</v>
      </c>
      <c r="K30" s="553">
        <f>'[1]ДАР КОРХОНАХОИ КИШОВАРЗИ'!K30+'[1]Хочагихои ахоли'!K30</f>
        <v>10759.539072251993</v>
      </c>
      <c r="L30" s="553">
        <f t="shared" si="8"/>
        <v>100.02376049523178</v>
      </c>
    </row>
    <row r="31" spans="1:12" s="134" customFormat="1" ht="28.5" customHeight="1" thickBot="1">
      <c r="A31" s="742" t="s">
        <v>1975</v>
      </c>
      <c r="B31" s="743"/>
      <c r="C31" s="743"/>
      <c r="D31" s="743"/>
      <c r="E31" s="743"/>
      <c r="F31" s="743"/>
      <c r="G31" s="743"/>
      <c r="H31" s="743"/>
      <c r="I31" s="743"/>
      <c r="J31" s="743"/>
      <c r="K31" s="743"/>
      <c r="L31" s="744"/>
    </row>
    <row r="32" spans="1:12" s="136" customFormat="1" ht="30" customHeight="1" thickBot="1">
      <c r="A32" s="552" t="s">
        <v>1959</v>
      </c>
      <c r="B32" s="556">
        <v>32.020000000000003</v>
      </c>
      <c r="C32" s="556">
        <v>31.06</v>
      </c>
      <c r="D32" s="556">
        <f>C32/B32*100</f>
        <v>97.001873828856958</v>
      </c>
      <c r="E32" s="556">
        <v>31.066211999999997</v>
      </c>
      <c r="F32" s="556">
        <v>100.02</v>
      </c>
      <c r="G32" s="556">
        <v>31.314741695999995</v>
      </c>
      <c r="H32" s="556">
        <v>100.8</v>
      </c>
      <c r="I32" s="556">
        <v>31.333530541017595</v>
      </c>
      <c r="J32" s="556">
        <v>100.06</v>
      </c>
      <c r="K32" s="556">
        <v>31.355464012396304</v>
      </c>
      <c r="L32" s="556">
        <v>100.07</v>
      </c>
    </row>
    <row r="33" spans="1:12" s="136" customFormat="1" ht="30" customHeight="1" thickBot="1">
      <c r="A33" s="552" t="s">
        <v>1960</v>
      </c>
      <c r="B33" s="556">
        <v>34.6</v>
      </c>
      <c r="C33" s="556">
        <v>33.65</v>
      </c>
      <c r="D33" s="556">
        <f>C33/B33*100</f>
        <v>97.254335260115596</v>
      </c>
      <c r="E33" s="556">
        <v>33.656729999999996</v>
      </c>
      <c r="F33" s="556">
        <v>100.02</v>
      </c>
      <c r="G33" s="556">
        <v>34.060610759999996</v>
      </c>
      <c r="H33" s="556">
        <v>101.2</v>
      </c>
      <c r="I33" s="556">
        <v>34.081047126455999</v>
      </c>
      <c r="J33" s="556">
        <v>100.06</v>
      </c>
      <c r="K33" s="556">
        <v>34.104903859444519</v>
      </c>
      <c r="L33" s="556">
        <v>100.07</v>
      </c>
    </row>
    <row r="34" spans="1:12" s="136" customFormat="1" ht="30" customHeight="1" thickBot="1">
      <c r="A34" s="552" t="s">
        <v>1961</v>
      </c>
      <c r="B34" s="556">
        <v>19.8</v>
      </c>
      <c r="C34" s="556">
        <v>26.49</v>
      </c>
      <c r="D34" s="556">
        <f>C34/B34*100</f>
        <v>133.78787878787875</v>
      </c>
      <c r="E34" s="556">
        <v>20.8</v>
      </c>
      <c r="F34" s="556">
        <v>85.315213288033235</v>
      </c>
      <c r="G34" s="556">
        <v>20.8</v>
      </c>
      <c r="H34" s="556">
        <v>100.3</v>
      </c>
      <c r="I34" s="556">
        <v>20.8</v>
      </c>
      <c r="J34" s="556">
        <v>100.04</v>
      </c>
      <c r="K34" s="556">
        <v>20.8</v>
      </c>
      <c r="L34" s="556">
        <v>100.05</v>
      </c>
    </row>
    <row r="35" spans="1:12" s="136" customFormat="1" ht="30" customHeight="1" thickBot="1">
      <c r="A35" s="552" t="s">
        <v>1976</v>
      </c>
      <c r="B35" s="556" t="s">
        <v>1977</v>
      </c>
      <c r="C35" s="556" t="s">
        <v>1977</v>
      </c>
      <c r="D35" s="556" t="s">
        <v>1977</v>
      </c>
      <c r="E35" s="556" t="s">
        <v>1977</v>
      </c>
      <c r="F35" s="556" t="s">
        <v>1977</v>
      </c>
      <c r="G35" s="556" t="s">
        <v>1977</v>
      </c>
      <c r="H35" s="556" t="s">
        <v>1977</v>
      </c>
      <c r="I35" s="556" t="s">
        <v>1977</v>
      </c>
      <c r="J35" s="556" t="s">
        <v>1977</v>
      </c>
      <c r="K35" s="556" t="s">
        <v>1977</v>
      </c>
      <c r="L35" s="556" t="s">
        <v>1977</v>
      </c>
    </row>
    <row r="36" spans="1:12" s="136" customFormat="1" ht="30" customHeight="1" thickBot="1">
      <c r="A36" s="552" t="s">
        <v>1963</v>
      </c>
      <c r="B36" s="556">
        <v>227.01</v>
      </c>
      <c r="C36" s="556">
        <v>251.13</v>
      </c>
      <c r="D36" s="556">
        <f>C36/B36*100</f>
        <v>110.62508259548038</v>
      </c>
      <c r="E36" s="556">
        <v>251.15511300000003</v>
      </c>
      <c r="F36" s="556">
        <v>100.01</v>
      </c>
      <c r="G36" s="556">
        <v>254.16897435600004</v>
      </c>
      <c r="H36" s="556">
        <v>101.2</v>
      </c>
      <c r="I36" s="556">
        <v>254.39772643292042</v>
      </c>
      <c r="J36" s="556">
        <v>100.09</v>
      </c>
      <c r="K36" s="556">
        <v>254.65212415935332</v>
      </c>
      <c r="L36" s="556">
        <v>100.1</v>
      </c>
    </row>
    <row r="37" spans="1:12" s="136" customFormat="1" ht="30" customHeight="1" thickBot="1">
      <c r="A37" s="552" t="s">
        <v>1964</v>
      </c>
      <c r="B37" s="556">
        <v>350.83</v>
      </c>
      <c r="C37" s="556">
        <v>331.09</v>
      </c>
      <c r="D37" s="556">
        <f>C37/B37*100</f>
        <v>94.37334321466237</v>
      </c>
      <c r="E37" s="556">
        <v>331.09</v>
      </c>
      <c r="F37" s="556">
        <v>100</v>
      </c>
      <c r="G37" s="556">
        <v>335.06307999999996</v>
      </c>
      <c r="H37" s="556">
        <v>101.2</v>
      </c>
      <c r="I37" s="556">
        <v>335.26411784799996</v>
      </c>
      <c r="J37" s="556">
        <v>100.06</v>
      </c>
      <c r="K37" s="556">
        <v>335.49880273049354</v>
      </c>
      <c r="L37" s="556">
        <v>100.07</v>
      </c>
    </row>
    <row r="38" spans="1:12" s="136" customFormat="1" ht="30" customHeight="1" thickBot="1">
      <c r="A38" s="552" t="s">
        <v>1965</v>
      </c>
      <c r="B38" s="556">
        <v>421.69</v>
      </c>
      <c r="C38" s="556">
        <v>487.58</v>
      </c>
      <c r="D38" s="556">
        <f>C38/B38*100</f>
        <v>115.62522231971353</v>
      </c>
      <c r="E38" s="556">
        <v>487.67751599999997</v>
      </c>
      <c r="F38" s="556">
        <v>100.02</v>
      </c>
      <c r="G38" s="556">
        <v>493.04196867599995</v>
      </c>
      <c r="H38" s="556">
        <v>101.1</v>
      </c>
      <c r="I38" s="556">
        <v>493.28848966033797</v>
      </c>
      <c r="J38" s="556">
        <v>100.05</v>
      </c>
      <c r="K38" s="556">
        <v>493.58446275413422</v>
      </c>
      <c r="L38" s="556">
        <v>100.06</v>
      </c>
    </row>
    <row r="39" spans="1:12" s="136" customFormat="1" ht="30" customHeight="1" thickBot="1">
      <c r="A39" s="552" t="s">
        <v>1966</v>
      </c>
      <c r="B39" s="556">
        <v>322.60000000000002</v>
      </c>
      <c r="C39" s="556">
        <v>370.54</v>
      </c>
      <c r="D39" s="556">
        <f>C39/B39*100</f>
        <v>114.86050836949784</v>
      </c>
      <c r="E39" s="556">
        <v>370.57705400000009</v>
      </c>
      <c r="F39" s="556">
        <v>100.01</v>
      </c>
      <c r="G39" s="556">
        <v>375.02397864800014</v>
      </c>
      <c r="H39" s="556">
        <v>101.2</v>
      </c>
      <c r="I39" s="556">
        <v>375.17398823945933</v>
      </c>
      <c r="J39" s="556">
        <v>100.04</v>
      </c>
      <c r="K39" s="556">
        <v>375.36157523357906</v>
      </c>
      <c r="L39" s="556">
        <v>100.05</v>
      </c>
    </row>
    <row r="40" spans="1:12" s="136" customFormat="1" ht="30" customHeight="1" thickBot="1">
      <c r="A40" s="552" t="s">
        <v>1967</v>
      </c>
      <c r="B40" s="556">
        <v>347.05</v>
      </c>
      <c r="C40" s="556">
        <v>415.82</v>
      </c>
      <c r="D40" s="556">
        <f>C40/B40*100</f>
        <v>119.81558853191183</v>
      </c>
      <c r="E40" s="556">
        <v>415.90316399999995</v>
      </c>
      <c r="F40" s="556">
        <v>100.02</v>
      </c>
      <c r="G40" s="556">
        <v>425.05303360799996</v>
      </c>
      <c r="H40" s="556">
        <v>102.2</v>
      </c>
      <c r="I40" s="556">
        <v>425.35057073152552</v>
      </c>
      <c r="J40" s="556">
        <v>100.07</v>
      </c>
      <c r="K40" s="556">
        <v>425.69085118811074</v>
      </c>
      <c r="L40" s="556">
        <v>100.08</v>
      </c>
    </row>
    <row r="41" spans="1:12" s="136" customFormat="1" ht="30" customHeight="1" thickBot="1">
      <c r="A41" s="552" t="s">
        <v>1968</v>
      </c>
      <c r="B41" s="556" t="s">
        <v>1977</v>
      </c>
      <c r="C41" s="556" t="s">
        <v>1977</v>
      </c>
      <c r="D41" s="556" t="s">
        <v>1977</v>
      </c>
      <c r="E41" s="556" t="s">
        <v>1977</v>
      </c>
      <c r="F41" s="556" t="s">
        <v>1977</v>
      </c>
      <c r="G41" s="556" t="s">
        <v>1977</v>
      </c>
      <c r="H41" s="556" t="s">
        <v>1977</v>
      </c>
      <c r="I41" s="556" t="s">
        <v>1977</v>
      </c>
      <c r="J41" s="556" t="s">
        <v>1977</v>
      </c>
      <c r="K41" s="556" t="s">
        <v>1977</v>
      </c>
      <c r="L41" s="556" t="s">
        <v>1977</v>
      </c>
    </row>
    <row r="42" spans="1:12" s="136" customFormat="1" ht="53.25" customHeight="1" thickBot="1">
      <c r="A42" s="552" t="s">
        <v>1978</v>
      </c>
      <c r="B42" s="556">
        <f>B59/B25*10</f>
        <v>38.735389194981217</v>
      </c>
      <c r="C42" s="556">
        <f>C59/C25*10</f>
        <v>44.562318732095143</v>
      </c>
      <c r="D42" s="556">
        <f t="shared" ref="D42:D47" si="9">C42/B42*100</f>
        <v>115.04290948977712</v>
      </c>
      <c r="E42" s="556">
        <f t="shared" ref="E42:E47" si="10">F42*C42/100</f>
        <v>45.587252062933331</v>
      </c>
      <c r="F42" s="556">
        <v>102.3</v>
      </c>
      <c r="G42" s="556">
        <f t="shared" ref="G42:G47" si="11">H42*E42/100</f>
        <v>46.63575886038079</v>
      </c>
      <c r="H42" s="556">
        <v>102.3</v>
      </c>
      <c r="I42" s="556">
        <f t="shared" ref="I42:I47" si="12">J42*G42/100</f>
        <v>47.195387966705354</v>
      </c>
      <c r="J42" s="556">
        <v>101.2</v>
      </c>
      <c r="K42" s="556">
        <f t="shared" ref="K42:K47" si="13">L42*I42/100</f>
        <v>47.761732622305814</v>
      </c>
      <c r="L42" s="556">
        <v>101.2</v>
      </c>
    </row>
    <row r="43" spans="1:12" s="136" customFormat="1" ht="30" customHeight="1" thickBot="1">
      <c r="A43" s="552" t="s">
        <v>1970</v>
      </c>
      <c r="B43" s="556">
        <f t="shared" ref="B43:C47" si="14">B60/B26*10</f>
        <v>42.835992643756398</v>
      </c>
      <c r="C43" s="556">
        <f t="shared" si="14"/>
        <v>45.205842206462926</v>
      </c>
      <c r="D43" s="556">
        <f t="shared" si="9"/>
        <v>105.53237923634751</v>
      </c>
      <c r="E43" s="556">
        <f t="shared" si="10"/>
        <v>46.833252525895588</v>
      </c>
      <c r="F43" s="556">
        <v>103.6</v>
      </c>
      <c r="G43" s="556">
        <f t="shared" si="11"/>
        <v>48.519249616827828</v>
      </c>
      <c r="H43" s="556">
        <v>103.6</v>
      </c>
      <c r="I43" s="556">
        <f t="shared" si="12"/>
        <v>49.295557610697067</v>
      </c>
      <c r="J43" s="556">
        <v>101.6</v>
      </c>
      <c r="K43" s="556">
        <f t="shared" si="13"/>
        <v>50.084286532468212</v>
      </c>
      <c r="L43" s="556">
        <v>101.6</v>
      </c>
    </row>
    <row r="44" spans="1:12" s="136" customFormat="1" ht="30" customHeight="1" thickBot="1">
      <c r="A44" s="552" t="s">
        <v>1971</v>
      </c>
      <c r="B44" s="556">
        <f t="shared" si="14"/>
        <v>45.429636260394972</v>
      </c>
      <c r="C44" s="556">
        <f t="shared" si="14"/>
        <v>49.597278401871094</v>
      </c>
      <c r="D44" s="556">
        <f t="shared" si="9"/>
        <v>109.17383999640214</v>
      </c>
      <c r="E44" s="556">
        <f t="shared" si="10"/>
        <v>51.680364094749685</v>
      </c>
      <c r="F44" s="556">
        <v>104.2</v>
      </c>
      <c r="G44" s="556">
        <f t="shared" si="11"/>
        <v>53.850939386729166</v>
      </c>
      <c r="H44" s="556">
        <v>104.2</v>
      </c>
      <c r="I44" s="556">
        <f t="shared" si="12"/>
        <v>54.604852538143376</v>
      </c>
      <c r="J44" s="556">
        <v>101.4</v>
      </c>
      <c r="K44" s="556">
        <f t="shared" si="13"/>
        <v>55.369320473677391</v>
      </c>
      <c r="L44" s="556">
        <v>101.4</v>
      </c>
    </row>
    <row r="45" spans="1:12" s="136" customFormat="1" ht="30" customHeight="1" thickBot="1">
      <c r="A45" s="552" t="s">
        <v>1972</v>
      </c>
      <c r="B45" s="556">
        <f t="shared" si="14"/>
        <v>38.87666630480868</v>
      </c>
      <c r="C45" s="556">
        <f t="shared" si="14"/>
        <v>43.129484486229742</v>
      </c>
      <c r="D45" s="556">
        <f t="shared" si="9"/>
        <v>110.9392563345768</v>
      </c>
      <c r="E45" s="556">
        <f t="shared" si="10"/>
        <v>45.544735617458606</v>
      </c>
      <c r="F45" s="556">
        <v>105.6</v>
      </c>
      <c r="G45" s="556">
        <f t="shared" si="11"/>
        <v>48.09524081203628</v>
      </c>
      <c r="H45" s="556">
        <v>105.6</v>
      </c>
      <c r="I45" s="556">
        <f t="shared" si="12"/>
        <v>48.816669424216826</v>
      </c>
      <c r="J45" s="556">
        <v>101.5</v>
      </c>
      <c r="K45" s="556">
        <f t="shared" si="13"/>
        <v>49.548919465580077</v>
      </c>
      <c r="L45" s="556">
        <v>101.5</v>
      </c>
    </row>
    <row r="46" spans="1:12" s="136" customFormat="1" ht="30" customHeight="1" thickBot="1">
      <c r="A46" s="552" t="s">
        <v>1973</v>
      </c>
      <c r="B46" s="556">
        <f t="shared" si="14"/>
        <v>41.444390334114161</v>
      </c>
      <c r="C46" s="556">
        <f t="shared" si="14"/>
        <v>48.897778160861009</v>
      </c>
      <c r="D46" s="556">
        <f t="shared" si="9"/>
        <v>117.98406917476534</v>
      </c>
      <c r="E46" s="556">
        <f t="shared" si="10"/>
        <v>51.147075956260615</v>
      </c>
      <c r="F46" s="556">
        <v>104.6</v>
      </c>
      <c r="G46" s="556">
        <f t="shared" si="11"/>
        <v>53.499841450248596</v>
      </c>
      <c r="H46" s="556">
        <v>104.6</v>
      </c>
      <c r="I46" s="556">
        <f t="shared" si="12"/>
        <v>54.355838913452573</v>
      </c>
      <c r="J46" s="556">
        <v>101.6</v>
      </c>
      <c r="K46" s="556">
        <f t="shared" si="13"/>
        <v>55.225532336067808</v>
      </c>
      <c r="L46" s="556">
        <v>101.6</v>
      </c>
    </row>
    <row r="47" spans="1:12" s="136" customFormat="1" ht="30" customHeight="1" thickBot="1">
      <c r="A47" s="552" t="s">
        <v>1979</v>
      </c>
      <c r="B47" s="556">
        <f t="shared" si="14"/>
        <v>55.776879758399296</v>
      </c>
      <c r="C47" s="556">
        <f t="shared" si="14"/>
        <v>59.295036070305869</v>
      </c>
      <c r="D47" s="556">
        <f t="shared" si="9"/>
        <v>106.30755310649442</v>
      </c>
      <c r="E47" s="556">
        <f t="shared" si="10"/>
        <v>60.658821899922906</v>
      </c>
      <c r="F47" s="556">
        <v>102.3</v>
      </c>
      <c r="G47" s="556">
        <f t="shared" si="11"/>
        <v>62.053974803621131</v>
      </c>
      <c r="H47" s="556">
        <v>102.3</v>
      </c>
      <c r="I47" s="556">
        <f t="shared" si="12"/>
        <v>62.612460576853728</v>
      </c>
      <c r="J47" s="556">
        <v>100.9</v>
      </c>
      <c r="K47" s="556">
        <f t="shared" si="13"/>
        <v>63.175972722045415</v>
      </c>
      <c r="L47" s="556">
        <v>100.9</v>
      </c>
    </row>
    <row r="48" spans="1:12" s="134" customFormat="1" ht="33.75" customHeight="1" thickBot="1">
      <c r="A48" s="742" t="s">
        <v>1980</v>
      </c>
      <c r="B48" s="743"/>
      <c r="C48" s="743"/>
      <c r="D48" s="743"/>
      <c r="E48" s="743"/>
      <c r="F48" s="743"/>
      <c r="G48" s="743"/>
      <c r="H48" s="743"/>
      <c r="I48" s="743"/>
      <c r="J48" s="743"/>
      <c r="K48" s="743"/>
      <c r="L48" s="744"/>
    </row>
    <row r="49" spans="1:24" s="136" customFormat="1" ht="30" customHeight="1" thickBot="1">
      <c r="A49" s="552" t="s">
        <v>1959</v>
      </c>
      <c r="B49" s="553">
        <f>'[1]ДАР КОРХОНАХОИ КИШОВАРЗИ'!B49+'[1]Хочагихои ахоли'!B49</f>
        <v>433924.495</v>
      </c>
      <c r="C49" s="553">
        <f>'[1]ДАР КОРХОНАХОИ КИШОВАРЗИ'!C49+'[1]Хочагихои ахоли'!C49</f>
        <v>388977.7</v>
      </c>
      <c r="D49" s="553">
        <f>C49/B49*100</f>
        <v>89.641793556733873</v>
      </c>
      <c r="E49" s="553">
        <f>'[1]ДАР КОРХОНАХОИ КИШОВАРЗИ'!E49+'[1]Хочагихои ахоли'!E49</f>
        <v>365712.78075099998</v>
      </c>
      <c r="F49" s="553">
        <f>E49/C49*100</f>
        <v>94.018958092199114</v>
      </c>
      <c r="G49" s="553">
        <f>'[1]ДАР КОРХОНАХОИ КИШОВАРЗИ'!G49+'[1]Хочагихои ахоли'!G49</f>
        <v>368700.05641014903</v>
      </c>
      <c r="H49" s="553">
        <f>G49/E49*100</f>
        <v>100.81683654944041</v>
      </c>
      <c r="I49" s="553">
        <f>'[1]ДАР КОРХОНАХОИ КИШОВАРЗИ'!I49+'[1]Хочагихои ахоли'!I49</f>
        <v>368824.48052941059</v>
      </c>
      <c r="J49" s="553">
        <f>I49/G49*100</f>
        <v>100.03374670469893</v>
      </c>
      <c r="K49" s="553">
        <f>'[1]ДАР КОРХОНАХОИ КИШОВАРЗИ'!K49+'[1]Хочагихои ахоли'!K49</f>
        <v>368912.06643490621</v>
      </c>
      <c r="L49" s="553">
        <f>K49/I49*100</f>
        <v>100.0237473134565</v>
      </c>
    </row>
    <row r="50" spans="1:24" s="136" customFormat="1" ht="30" customHeight="1" thickBot="1">
      <c r="A50" s="552" t="s">
        <v>1960</v>
      </c>
      <c r="B50" s="553">
        <f>'[1]ДАР КОРХОНАХОИ КИШОВАРЗИ'!B50+'[1]Хочагихои ахоли'!B50</f>
        <v>188266.13800000001</v>
      </c>
      <c r="C50" s="553">
        <f>'[1]ДАР КОРХОНАХОИ КИШОВАРЗИ'!C50+'[1]Хочагихои ахоли'!C50</f>
        <v>158606.39999999999</v>
      </c>
      <c r="D50" s="553">
        <f>C50/B50*100</f>
        <v>84.24584563369541</v>
      </c>
      <c r="E50" s="553">
        <f>'[1]ДАР КОРХОНАХОИ КИШОВАРЗИ'!E50+'[1]Хочагихои ахоли'!E50</f>
        <v>170162.59171099999</v>
      </c>
      <c r="F50" s="553">
        <f>E50/C50*100</f>
        <v>107.28608159002411</v>
      </c>
      <c r="G50" s="553">
        <f>'[1]ДАР КОРХОНАХОИ КИШОВАРЗИ'!G50+'[1]Хочагихои ахоли'!G50</f>
        <v>174035.67341282201</v>
      </c>
      <c r="H50" s="553">
        <f>G50/E50*100</f>
        <v>102.27610643613139</v>
      </c>
      <c r="I50" s="553">
        <f>'[1]ДАР КОРХОНАХОИ КИШОВАРЗИ'!I50+'[1]Хочагихои ахоли'!I50</f>
        <v>175411.6289713876</v>
      </c>
      <c r="J50" s="553">
        <f>I50/G50*100</f>
        <v>100.79061696466202</v>
      </c>
      <c r="K50" s="553">
        <f>'[1]ДАР КОРХОНАХОИ КИШОВАРЗИ'!K50+'[1]Хочагихои ахоли'!K50</f>
        <v>176823.65439047798</v>
      </c>
      <c r="L50" s="553">
        <f>K50/I50*100</f>
        <v>100.80497822599932</v>
      </c>
    </row>
    <row r="51" spans="1:24" s="136" customFormat="1" ht="30" customHeight="1" thickBot="1">
      <c r="A51" s="552" t="s">
        <v>1961</v>
      </c>
      <c r="B51" s="557">
        <f>'[1]ДАР КОРХОНАХОИ КИШОВАРЗИ'!B51+'[1]Хочагихои ахоли'!B51</f>
        <v>85773</v>
      </c>
      <c r="C51" s="553">
        <v>118658.4</v>
      </c>
      <c r="D51" s="553">
        <v>137.80000000000001</v>
      </c>
      <c r="E51" s="557">
        <v>124000</v>
      </c>
      <c r="F51" s="553">
        <f>E51/C51*100</f>
        <v>104.50166191352656</v>
      </c>
      <c r="G51" s="557">
        <f>'[1]ДАР КОРХОНАХОИ КИШОВАРЗИ'!G51+'[1]Хочагихои ахоли'!G51</f>
        <v>124000.362473</v>
      </c>
      <c r="H51" s="553">
        <f>G51/E51*100</f>
        <v>100.00029231693549</v>
      </c>
      <c r="I51" s="557">
        <f>'[1]ДАР КОРХОНАХОИ КИШОВАРЗИ'!I51+'[1]Хочагихои ахоли'!I51</f>
        <v>124000.362473</v>
      </c>
      <c r="J51" s="553">
        <f>I51/G51*100</f>
        <v>100</v>
      </c>
      <c r="K51" s="557">
        <f>'[1]ДАР КОРХОНАХОИ КИШОВАРЗИ'!K51+'[1]Хочагихои ахоли'!K51</f>
        <v>124000.362473</v>
      </c>
      <c r="L51" s="553">
        <f>K51/I51*100</f>
        <v>100</v>
      </c>
    </row>
    <row r="52" spans="1:24" s="136" customFormat="1" ht="30" customHeight="1" thickBot="1">
      <c r="A52" s="552" t="s">
        <v>1981</v>
      </c>
      <c r="B52" s="553">
        <f>'[1]ДАР КОРХОНАХОИ КИШОВАРЗИ'!B52+'[1]Хочагихои ахоли'!B52</f>
        <v>18553.241399999999</v>
      </c>
      <c r="C52" s="553">
        <f>'[1]ДАР КОРХОНАХОИ КИШОВАРЗИ'!C52+'[1]Хочагихои ахоли'!C52</f>
        <v>9121.3000000000011</v>
      </c>
      <c r="D52" s="553">
        <f t="shared" ref="D52:D64" si="15">C52/B52*100</f>
        <v>49.162837928686692</v>
      </c>
      <c r="E52" s="553">
        <f>'[1]ДАР КОРХОНАХОИ КИШОВАРЗИ'!E52+'[1]Хочагихои ахоли'!E52</f>
        <v>9122.4248700000007</v>
      </c>
      <c r="F52" s="553">
        <f t="shared" ref="F52:F64" si="16">E52/C52*100</f>
        <v>100.01233234297742</v>
      </c>
      <c r="G52" s="553">
        <f>'[1]ДАР КОРХОНАХОИ КИШОВАРЗИ'!G52+'[1]Хочагихои ахоли'!G52</f>
        <v>9125.1615974610013</v>
      </c>
      <c r="H52" s="553">
        <f t="shared" ref="H52:H64" si="17">G52/E52*100</f>
        <v>100.03</v>
      </c>
      <c r="I52" s="553">
        <f>'[1]ДАР КОРХОНАХОИ КИШОВАРЗИ'!I52+'[1]Хочагихои ахоли'!I52</f>
        <v>9147.0030763015093</v>
      </c>
      <c r="J52" s="553">
        <f t="shared" ref="J52:J64" si="18">I52/G52*100</f>
        <v>100.23935443342269</v>
      </c>
      <c r="K52" s="553">
        <f>'[1]ДАР КОРХОНАХОИ КИШОВАРЗИ'!K52+'[1]Хочагихои ахоли'!K52</f>
        <v>9149.897552479466</v>
      </c>
      <c r="L52" s="553">
        <f>K52/I52*100</f>
        <v>100.03164398386895</v>
      </c>
    </row>
    <row r="53" spans="1:24" s="136" customFormat="1" ht="30" customHeight="1" thickBot="1">
      <c r="A53" s="552" t="s">
        <v>1963</v>
      </c>
      <c r="B53" s="553">
        <f>'[1]ДАР КОРХОНАХОИ КИШОВАРЗИ'!B53+'[1]Хочагихои ахоли'!B53</f>
        <v>658475.11900000006</v>
      </c>
      <c r="C53" s="553">
        <f>'[1]ДАР КОРХОНАХОИ КИШОВАРЗИ'!C53+'[1]Хочагихои ахоли'!C53</f>
        <v>743651.79999999993</v>
      </c>
      <c r="D53" s="553">
        <f t="shared" si="15"/>
        <v>112.93544411053136</v>
      </c>
      <c r="E53" s="553">
        <v>744948</v>
      </c>
      <c r="F53" s="553">
        <v>100.2</v>
      </c>
      <c r="G53" s="553">
        <f>'[1]ДАР КОРХОНАХОИ КИШОВАРЗИ'!G53+'[1]Хочагихои ахоли'!G53</f>
        <v>752076.40539497614</v>
      </c>
      <c r="H53" s="553">
        <f t="shared" si="17"/>
        <v>100.95689972923965</v>
      </c>
      <c r="I53" s="553">
        <v>752616.4</v>
      </c>
      <c r="J53" s="553">
        <f t="shared" si="18"/>
        <v>100.07180049808109</v>
      </c>
      <c r="K53" s="553">
        <v>753209.8</v>
      </c>
      <c r="L53" s="553">
        <v>100.2</v>
      </c>
    </row>
    <row r="54" spans="1:24" s="136" customFormat="1" ht="30" customHeight="1" thickBot="1">
      <c r="A54" s="552" t="s">
        <v>1964</v>
      </c>
      <c r="B54" s="553">
        <f>'[1]ДАР КОРХОНАХОИ КИШОВАРЗИ'!B54+'[1]Хочагихои ахоли'!B54</f>
        <v>686824.576</v>
      </c>
      <c r="C54" s="553">
        <f>'[1]ДАР КОРХОНАХОИ КИШОВАРЗИ'!C54+'[1]Хочагихои ахоли'!C54</f>
        <v>722709.50000000012</v>
      </c>
      <c r="D54" s="553">
        <f t="shared" si="15"/>
        <v>105.22475829403055</v>
      </c>
      <c r="E54" s="553">
        <f>'[1]ДАР КОРХОНАХОИ КИШОВАРЗИ'!E54+'[1]Хочагихои ахоли'!E54</f>
        <v>795174.23180000007</v>
      </c>
      <c r="F54" s="553">
        <f t="shared" si="16"/>
        <v>110.02681323547012</v>
      </c>
      <c r="G54" s="553">
        <f>'[1]ДАР КОРХОНАХОИ КИШОВАРЗИ'!G54+'[1]Хочагихои ахоли'!G54</f>
        <v>824235.46641760005</v>
      </c>
      <c r="H54" s="553">
        <f t="shared" si="17"/>
        <v>103.65470024749361</v>
      </c>
      <c r="I54" s="553">
        <f>'[1]ДАР КОРХОНАХОИ КИШОВАРЗИ'!I54+'[1]Хочагихои ахоли'!I54</f>
        <v>849017.30410752539</v>
      </c>
      <c r="J54" s="553">
        <f t="shared" si="18"/>
        <v>103.00664539438414</v>
      </c>
      <c r="K54" s="553">
        <f>'[1]ДАР КОРХОНАХОИ КИШОВАРЗИ'!K54+'[1]Хочагихои ахоли'!K54</f>
        <v>873912.31452834688</v>
      </c>
      <c r="L54" s="553">
        <f t="shared" ref="L54:L64" si="19">K54/I54*100</f>
        <v>102.93221472641135</v>
      </c>
    </row>
    <row r="55" spans="1:24" s="136" customFormat="1" ht="30" customHeight="1" thickBot="1">
      <c r="A55" s="552" t="s">
        <v>1965</v>
      </c>
      <c r="B55" s="553">
        <f>'[1]ДАР КОРХОНАХОИ КИШОВАРЗИ'!B55+'[1]Хочагихои ахоли'!B55</f>
        <v>206195.99799999996</v>
      </c>
      <c r="C55" s="553">
        <f>'[1]ДАР КОРХОНАХОИ КИШОВАРЗИ'!C55+'[1]Хочагихои ахоли'!C55</f>
        <v>215228.69999999998</v>
      </c>
      <c r="D55" s="553">
        <f t="shared" si="15"/>
        <v>104.38063885216629</v>
      </c>
      <c r="E55" s="553">
        <f>'[1]ДАР КОРХОНАХОИ КИШОВАРЗИ'!E55+'[1]Хочагихои ахоли'!E55</f>
        <v>230830.36199999999</v>
      </c>
      <c r="F55" s="553">
        <f t="shared" si="16"/>
        <v>107.24887619541445</v>
      </c>
      <c r="G55" s="553">
        <f>'[1]ДАР КОРХОНАХОИ КИШОВАРЗИ'!G55+'[1]Хочагихои ахоли'!G55</f>
        <v>240063.616824</v>
      </c>
      <c r="H55" s="553">
        <f t="shared" si="17"/>
        <v>104.0000174777701</v>
      </c>
      <c r="I55" s="553">
        <f>'[1]ДАР КОРХОНАХОИ КИШОВАРЗИ'!I55+'[1]Хочагихои ахоли'!I55</f>
        <v>249886.4771390472</v>
      </c>
      <c r="J55" s="553">
        <f t="shared" si="18"/>
        <v>104.09177385769736</v>
      </c>
      <c r="K55" s="553">
        <f>'[1]ДАР КОРХОНАХОИ КИШОВАРЗИ'!K55+'[1]Хочагихои ахоли'!K55</f>
        <v>260195.55331447499</v>
      </c>
      <c r="L55" s="553">
        <f t="shared" si="19"/>
        <v>104.12550382616</v>
      </c>
    </row>
    <row r="56" spans="1:24" s="136" customFormat="1" ht="30" customHeight="1" thickBot="1">
      <c r="A56" s="552" t="s">
        <v>1966</v>
      </c>
      <c r="B56" s="553">
        <f>'[1]ДАР КОРХОНАХОИ КИШОВАРЗИ'!B56+'[1]Хочагихои ахоли'!B56</f>
        <v>144251.10003</v>
      </c>
      <c r="C56" s="553">
        <f>'[1]ДАР КОРХОНАХОИ КИШОВАРЗИ'!C56+'[1]Хочагихои ахоли'!C56</f>
        <v>156860.9</v>
      </c>
      <c r="D56" s="553">
        <f t="shared" si="15"/>
        <v>108.74156243340781</v>
      </c>
      <c r="E56" s="553">
        <f>'[1]ДАР КОРХОНАХОИ КИШОВАРЗИ'!E56+'[1]Хочагихои ахоли'!E56</f>
        <v>171753.07519</v>
      </c>
      <c r="F56" s="553">
        <f t="shared" si="16"/>
        <v>109.49387335531036</v>
      </c>
      <c r="G56" s="553">
        <f>'[1]ДАР КОРХОНАХОИ КИШОВАРЗИ'!G56+'[1]Хочагихои ахоли'!G56</f>
        <v>175502.79801010602</v>
      </c>
      <c r="H56" s="553">
        <f t="shared" si="17"/>
        <v>102.18320563748738</v>
      </c>
      <c r="I56" s="553">
        <f>'[1]ДАР КОРХОНАХОИ КИШОВАРЗИ'!I56+'[1]Хочагихои ахоли'!I56</f>
        <v>179832.32215960903</v>
      </c>
      <c r="J56" s="553">
        <f t="shared" si="18"/>
        <v>102.46692599695973</v>
      </c>
      <c r="K56" s="553">
        <f>'[1]ДАР КОРХОНАХОИ КИШОВАРЗИ'!K56+'[1]Хочагихои ахоли'!K56</f>
        <v>184385.99441993088</v>
      </c>
      <c r="L56" s="553">
        <f t="shared" si="19"/>
        <v>102.53217675534449</v>
      </c>
    </row>
    <row r="57" spans="1:24" s="136" customFormat="1" ht="30" customHeight="1" thickBot="1">
      <c r="A57" s="552" t="s">
        <v>1982</v>
      </c>
      <c r="B57" s="553">
        <f>'[1]ДАР КОРХОНАХОИ КИШОВАРЗИ'!B57+'[1]Хочагихои ахоли'!B57</f>
        <v>236005.16400000002</v>
      </c>
      <c r="C57" s="553">
        <f>'[1]ДАР КОРХОНАХОИ КИШОВАРЗИ'!C57+'[1]Хочагихои ахоли'!C57</f>
        <v>173421.19999999998</v>
      </c>
      <c r="D57" s="553">
        <f t="shared" si="15"/>
        <v>73.481951437299898</v>
      </c>
      <c r="E57" s="553">
        <f>'[1]ДАР КОРХОНАХОИ КИШОВАРЗИ'!E57+'[1]Хочагихои ахоли'!E57</f>
        <v>292072.98832999996</v>
      </c>
      <c r="F57" s="553">
        <f t="shared" si="16"/>
        <v>168.41827200480679</v>
      </c>
      <c r="G57" s="553">
        <f>'[1]ДАР КОРХОНАХОИ КИШОВАРЗИ'!G57+'[1]Хочагихои ахоли'!G57</f>
        <v>302984.51290678</v>
      </c>
      <c r="H57" s="553">
        <f t="shared" si="17"/>
        <v>103.73588966209077</v>
      </c>
      <c r="I57" s="553">
        <f>'[1]ДАР КОРХОНАХОИ КИШОВАРЗИ'!I57+'[1]Хочагихои ахоли'!I57</f>
        <v>315483.54839699523</v>
      </c>
      <c r="J57" s="553">
        <f t="shared" si="18"/>
        <v>104.12530507592672</v>
      </c>
      <c r="K57" s="553">
        <f>'[1]ДАР КОРХОНАХОИ КИШОВАРЗИ'!K57+'[1]Хочагихои ахоли'!K57</f>
        <v>329993.27164155163</v>
      </c>
      <c r="L57" s="553">
        <f t="shared" si="19"/>
        <v>104.59920123197605</v>
      </c>
      <c r="O57" s="137"/>
      <c r="P57" s="137"/>
      <c r="Q57" s="137"/>
      <c r="R57" s="137"/>
      <c r="S57" s="137"/>
      <c r="T57" s="137"/>
      <c r="U57" s="137"/>
      <c r="V57" s="137"/>
      <c r="W57" s="137"/>
      <c r="X57" s="137"/>
    </row>
    <row r="58" spans="1:24" s="136" customFormat="1" ht="30" customHeight="1" thickBot="1">
      <c r="A58" s="552" t="s">
        <v>1968</v>
      </c>
      <c r="B58" s="553">
        <f>'[1]ДАР КОРХОНАХОИ КИШОВАРЗИ'!B58+'[1]Хочагихои ахоли'!B58</f>
        <v>545697.58000000007</v>
      </c>
      <c r="C58" s="553">
        <f>'[1]ДАР КОРХОНАХОИ КИШОВАРЗИ'!C58+'[1]Хочагихои ахоли'!C58</f>
        <v>579107.69999999995</v>
      </c>
      <c r="D58" s="553">
        <f t="shared" si="15"/>
        <v>106.12246072265886</v>
      </c>
      <c r="E58" s="553">
        <f>'[1]ДАР КОРХОНАХОИ КИШОВАРЗИ'!E58+'[1]Хочагихои ахоли'!E58</f>
        <v>579359.93319999997</v>
      </c>
      <c r="F58" s="553">
        <f t="shared" si="16"/>
        <v>100.04355549062809</v>
      </c>
      <c r="G58" s="553">
        <f>'[1]ДАР КОРХОНАХОИ КИШОВАРЗИ'!G58+'[1]Хочагихои ахоли'!G58</f>
        <v>581976.23714599991</v>
      </c>
      <c r="H58" s="553">
        <f t="shared" si="17"/>
        <v>100.45158524020623</v>
      </c>
      <c r="I58" s="553">
        <f>'[1]ДАР КОРХОНАХОИ КИШОВАРЗИ'!I58+'[1]Хочагихои ахоли'!I58</f>
        <v>582176.20480318042</v>
      </c>
      <c r="J58" s="553">
        <f t="shared" si="18"/>
        <v>100.0343601068939</v>
      </c>
      <c r="K58" s="553">
        <f>'[1]ДАР КОРХОНАХОИ КИШОВАРЗИ'!K58+'[1]Хочагихои ахоли'!K58</f>
        <v>582318.02498009207</v>
      </c>
      <c r="L58" s="553">
        <f t="shared" si="19"/>
        <v>100.02436035271481</v>
      </c>
      <c r="O58" s="137"/>
      <c r="P58" s="137"/>
      <c r="Q58" s="137"/>
      <c r="R58" s="137"/>
      <c r="S58" s="137"/>
      <c r="T58" s="137"/>
      <c r="U58" s="137"/>
      <c r="V58" s="137"/>
      <c r="W58" s="137"/>
      <c r="X58" s="137"/>
    </row>
    <row r="59" spans="1:24" s="136" customFormat="1" ht="30" customHeight="1" thickBot="1">
      <c r="A59" s="548" t="s">
        <v>1983</v>
      </c>
      <c r="B59" s="553">
        <f>'[1]ДАР КОРХОНАХОИ КИШОВАРЗИ'!B59+'[1]Хочагихои ахоли'!B59</f>
        <v>253945.40000000002</v>
      </c>
      <c r="C59" s="553">
        <f>'[1]ДАР КОРХОНАХОИ КИШОВАРЗИ'!C59+'[1]Хочагихои ахоли'!C59</f>
        <v>278609.90000000002</v>
      </c>
      <c r="D59" s="553">
        <f t="shared" si="15"/>
        <v>109.71252088047274</v>
      </c>
      <c r="E59" s="553">
        <f>'[1]ДАР КОРХОНАХОИ КИШОВАРЗИ'!E59+'[1]Хочагихои ахоли'!E59</f>
        <v>278948.1397</v>
      </c>
      <c r="F59" s="553">
        <f t="shared" si="16"/>
        <v>100.12140261347496</v>
      </c>
      <c r="G59" s="553">
        <f>'[1]ДАР КОРХОНАХОИ КИШОВАРЗИ'!G59+'[1]Хочагихои ахоли'!G59</f>
        <v>284594.37867860496</v>
      </c>
      <c r="H59" s="553">
        <f t="shared" si="17"/>
        <v>102.02411781081506</v>
      </c>
      <c r="I59" s="553">
        <f>'[1]ДАР КОРХОНАХОИ КИШОВАРЗИ'!I59+'[1]Хочагихои ахоли'!I59</f>
        <v>287554.97648651322</v>
      </c>
      <c r="J59" s="553">
        <f t="shared" si="18"/>
        <v>101.04028681861341</v>
      </c>
      <c r="K59" s="553">
        <f>'[1]ДАР КОРХОНАХОИ КИШОВАРЗИ'!K59+'[1]Хочагихои ахоли'!K59</f>
        <v>290511.11475284002</v>
      </c>
      <c r="L59" s="553">
        <f t="shared" si="19"/>
        <v>101.02802542402371</v>
      </c>
    </row>
    <row r="60" spans="1:24" s="136" customFormat="1" ht="30" customHeight="1" thickBot="1">
      <c r="A60" s="552" t="s">
        <v>1970</v>
      </c>
      <c r="B60" s="553">
        <f>'[1]ДАР КОРХОНАХОИ КИШОВАРЗИ'!B60+'[1]Хочагихои ахоли'!B60</f>
        <v>54364.271999999997</v>
      </c>
      <c r="C60" s="553">
        <f>'[1]ДАР КОРХОНАХОИ КИШОВАРЗИ'!C60+'[1]Хочагихои ахоли'!C60</f>
        <v>59646.080000000002</v>
      </c>
      <c r="D60" s="553">
        <f t="shared" si="15"/>
        <v>109.71558673681862</v>
      </c>
      <c r="E60" s="553">
        <f>'[1]ДАР КОРХОНАХОИ КИШОВАРЗИ'!E60+'[1]Хочагихои ахоли'!E60</f>
        <v>59652.044608000011</v>
      </c>
      <c r="F60" s="553">
        <f t="shared" si="16"/>
        <v>100.01000000000002</v>
      </c>
      <c r="G60" s="553">
        <f>'[1]ДАР КОРХОНАХОИ КИШОВАРЗИ'!G60+'[1]Хочагихои ахоли'!G60</f>
        <v>61488.083110901825</v>
      </c>
      <c r="H60" s="553">
        <f t="shared" si="17"/>
        <v>103.07791378311882</v>
      </c>
      <c r="I60" s="553">
        <f>'[1]ДАР КОРХОНАХОИ КИШОВАРЗИ'!I60+'[1]Хочагихои ахоли'!I60</f>
        <v>62198.559336167251</v>
      </c>
      <c r="J60" s="553">
        <f t="shared" si="18"/>
        <v>101.15546979076254</v>
      </c>
      <c r="K60" s="553">
        <f>'[1]ДАР КОРХОНАХОИ КИШОВАРЗИ'!K60+'[1]Хочагихои ахоли'!K60</f>
        <v>62901.248978151576</v>
      </c>
      <c r="L60" s="553">
        <f t="shared" si="19"/>
        <v>101.12975227960904</v>
      </c>
    </row>
    <row r="61" spans="1:24" s="136" customFormat="1" ht="30" customHeight="1" thickBot="1">
      <c r="A61" s="552" t="s">
        <v>1971</v>
      </c>
      <c r="B61" s="553">
        <f>'[1]ДАР КОРХОНАХОИ КИШОВАРЗИ'!B61+'[1]Хочагихои ахоли'!B61</f>
        <v>52323.947</v>
      </c>
      <c r="C61" s="553">
        <f>'[1]ДАР КОРХОНАХОИ КИШОВАРЗИ'!C61+'[1]Хочагихои ахоли'!C61</f>
        <v>58782</v>
      </c>
      <c r="D61" s="553">
        <f t="shared" si="15"/>
        <v>112.34244236200301</v>
      </c>
      <c r="E61" s="553">
        <f>'[1]ДАР КОРХОНАХОИ КИШОВАРЗИ'!E61+'[1]Хочагихои ахоли'!E61</f>
        <v>58855.443281</v>
      </c>
      <c r="F61" s="553">
        <f t="shared" si="16"/>
        <v>100.12494178660134</v>
      </c>
      <c r="G61" s="553">
        <f>'[1]ДАР КОРХОНАХОИ КИШОВАРЗИ'!G61+'[1]Хочагихои ахоли'!G61</f>
        <v>60702.657797313776</v>
      </c>
      <c r="H61" s="553">
        <f t="shared" si="17"/>
        <v>103.13856189561672</v>
      </c>
      <c r="I61" s="553">
        <f>'[1]ДАР КОРХОНАХОИ КИШОВАРЗИ'!I61+'[1]Хочагихои ахоли'!I61</f>
        <v>61329.978311137049</v>
      </c>
      <c r="J61" s="553">
        <f t="shared" si="18"/>
        <v>101.03343170890126</v>
      </c>
      <c r="K61" s="553">
        <f>'[1]ДАР КОРХОНАХОИ КИШОВАРЗИ'!K61+'[1]Хочагихои ахоли'!K61</f>
        <v>61947.981645519583</v>
      </c>
      <c r="L61" s="553">
        <f t="shared" si="19"/>
        <v>101.00766925311355</v>
      </c>
    </row>
    <row r="62" spans="1:24" s="136" customFormat="1" ht="30" customHeight="1" thickBot="1">
      <c r="A62" s="552" t="s">
        <v>1972</v>
      </c>
      <c r="B62" s="553">
        <f>'[1]ДАР КОРХОНАХОИ КИШОВАРЗИ'!B62+'[1]Хочагихои ахоли'!B62</f>
        <v>189804.04899999997</v>
      </c>
      <c r="C62" s="553">
        <f>'[1]ДАР КОРХОНАХОИ КИШОВАРЗИ'!C62+'[1]Хочагихои ахоли'!C62</f>
        <v>194754.16313199996</v>
      </c>
      <c r="D62" s="553">
        <f t="shared" si="15"/>
        <v>102.60801292600455</v>
      </c>
      <c r="E62" s="553">
        <f>'[1]ДАР КОРХОНАХОИ КИШОВАРЗИ'!E62+'[1]Хочагихои ахоли'!E62</f>
        <v>194849.76239222637</v>
      </c>
      <c r="F62" s="553">
        <f t="shared" si="16"/>
        <v>100.04908714591205</v>
      </c>
      <c r="G62" s="553">
        <f>'[1]ДАР КОРХОНАХОИ КИШОВАРЗИ'!G62+'[1]Хочагихои ахоли'!G62</f>
        <v>205008.68117822378</v>
      </c>
      <c r="H62" s="553">
        <f>G62/E62*100</f>
        <v>105.21371884742041</v>
      </c>
      <c r="I62" s="553">
        <f>'[1]ДАР КОРХОНАХОИ КИШОВАРЗИ'!I62+'[1]Хочагихои ахоли'!I62</f>
        <v>208010.31852090207</v>
      </c>
      <c r="J62" s="553">
        <f>I62/G62*100</f>
        <v>101.46415133516655</v>
      </c>
      <c r="K62" s="553">
        <f>'[1]ДАР КОРХОНАХОИ КИШОВАРЗИ'!K62+'[1]Хочагихои ахоли'!K62</f>
        <v>211082.24108148422</v>
      </c>
      <c r="L62" s="553">
        <f t="shared" si="19"/>
        <v>101.47681258431103</v>
      </c>
    </row>
    <row r="63" spans="1:24" s="136" customFormat="1" ht="30" customHeight="1" thickBot="1">
      <c r="A63" s="552" t="s">
        <v>1973</v>
      </c>
      <c r="B63" s="553">
        <f>'[1]ДАР КОРХОНАХОИ КИШОВАРЗИ'!B63+'[1]Хочагихои ахоли'!B63</f>
        <v>174800.834</v>
      </c>
      <c r="C63" s="553">
        <f>'[1]ДАР КОРХОНАХОИ КИШОВАРЗИ'!C63+'[1]Хочагихои ахоли'!C63</f>
        <v>187209.30000000002</v>
      </c>
      <c r="D63" s="553">
        <f t="shared" si="15"/>
        <v>107.09863089097162</v>
      </c>
      <c r="E63" s="553">
        <f>'[1]ДАР КОРХОНАХОИ КИШОВАРЗИ'!E63+'[1]Хочагихои ахоли'!E63</f>
        <v>187414.39820000003</v>
      </c>
      <c r="F63" s="553">
        <f t="shared" si="16"/>
        <v>100.10955556160938</v>
      </c>
      <c r="G63" s="553">
        <f>'[1]ДАР КОРХОНАХОИ КИШОВАРЗИ'!G63+'[1]Хочагихои ахоли'!G63</f>
        <v>195690.32583828448</v>
      </c>
      <c r="H63" s="553">
        <f t="shared" si="17"/>
        <v>104.41584409616851</v>
      </c>
      <c r="I63" s="553">
        <f>'[1]ДАР КОРХОНАХОИ КИШОВАРЗИ'!I63+'[1]Хочагихои ахоли'!I63</f>
        <v>198669.56125975979</v>
      </c>
      <c r="J63" s="553">
        <f t="shared" si="18"/>
        <v>101.52242345589291</v>
      </c>
      <c r="K63" s="553">
        <f>'[1]ДАР КОРХОНАХОИ КИШОВАРЗИ'!K63+'[1]Хочагихои ахоли'!K63</f>
        <v>201680.24850373762</v>
      </c>
      <c r="L63" s="553">
        <f t="shared" si="19"/>
        <v>101.51542451943172</v>
      </c>
    </row>
    <row r="64" spans="1:24" s="136" customFormat="1" ht="30" customHeight="1" thickBot="1">
      <c r="A64" s="552" t="s">
        <v>1984</v>
      </c>
      <c r="B64" s="553">
        <f>'[1]ДАР КОРХОНАХОИ КИШОВАРЗИ'!B64+'[1]Хочагихои ахоли'!B64</f>
        <v>62710.02399999999</v>
      </c>
      <c r="C64" s="553">
        <f>'[1]ДАР КОРХОНАХОИ КИШОВАРЗИ'!C64+'[1]Хочагихои ахоли'!C64</f>
        <v>63744.499999999985</v>
      </c>
      <c r="D64" s="553">
        <f t="shared" si="15"/>
        <v>101.64961824922918</v>
      </c>
      <c r="E64" s="553">
        <f>'[1]ДАР КОРХОНАХОИ КИШОВАРЗИ'!E64+'[1]Хочагихои ахоли'!E64</f>
        <v>64006.154959999985</v>
      </c>
      <c r="F64" s="553">
        <f t="shared" si="16"/>
        <v>100.41047456643317</v>
      </c>
      <c r="G64" s="553">
        <f>'[1]ДАР КОРХОНАХОИ КИШОВАРЗИ'!G64+'[1]Хочагихои ахоли'!G64</f>
        <v>65301.551717904404</v>
      </c>
      <c r="H64" s="553">
        <f t="shared" si="17"/>
        <v>102.02386279681066</v>
      </c>
      <c r="I64" s="553">
        <f>'[1]ДАР КОРХОНАХОИ КИШОВАРЗИ'!I64+'[1]Хочагихои ахоли'!I64</f>
        <v>65790.215361565686</v>
      </c>
      <c r="J64" s="553">
        <f t="shared" si="18"/>
        <v>100.74831857866448</v>
      </c>
      <c r="K64" s="553">
        <f>'[1]ДАР КОРХОНАХОИ КИШОВАРЗИ'!K64+'[1]Хочагихои ахоли'!K64</f>
        <v>66281.975764666451</v>
      </c>
      <c r="L64" s="553">
        <f t="shared" si="19"/>
        <v>100.74746738614273</v>
      </c>
    </row>
    <row r="65" spans="1:12" s="134" customFormat="1" ht="28.5" customHeight="1" thickBot="1">
      <c r="A65" s="742" t="s">
        <v>1985</v>
      </c>
      <c r="B65" s="743"/>
      <c r="C65" s="743"/>
      <c r="D65" s="743"/>
      <c r="E65" s="743"/>
      <c r="F65" s="743"/>
      <c r="G65" s="743"/>
      <c r="H65" s="743"/>
      <c r="I65" s="743"/>
      <c r="J65" s="743"/>
      <c r="K65" s="743"/>
      <c r="L65" s="744"/>
    </row>
    <row r="66" spans="1:12" s="136" customFormat="1" ht="30" customHeight="1" thickBot="1">
      <c r="A66" s="552" t="s">
        <v>1986</v>
      </c>
      <c r="B66" s="557">
        <f>'[1]ДАР КОРХОНАХОИ КИШОВАРЗИ'!B66+'[1]Хочагихои ахоли'!B66</f>
        <v>783172</v>
      </c>
      <c r="C66" s="557">
        <f>'[1]ДАР КОРХОНАХОИ КИШОВАРЗИ'!C66+'[1]Хочагихои ахоли'!C66</f>
        <v>811679</v>
      </c>
      <c r="D66" s="553">
        <f t="shared" ref="D66:D71" si="20">C66/B66*100</f>
        <v>103.63994116235003</v>
      </c>
      <c r="E66" s="557">
        <f>'[1]ДАР КОРХОНАХОИ КИШОВАРЗИ'!E66+'[1]Хочагихои ахоли'!E66</f>
        <v>811886.76</v>
      </c>
      <c r="F66" s="553">
        <f t="shared" ref="F66:F71" si="21">E66/C66*100</f>
        <v>100.02559632564105</v>
      </c>
      <c r="G66" s="557">
        <f>'[1]ДАР КОРХОНАХОИ КИШОВАРЗИ'!G66+'[1]Хочагихои ахоли'!G66</f>
        <v>867586.46256000013</v>
      </c>
      <c r="H66" s="553">
        <f t="shared" ref="H66:H80" si="22">G66/E66*100</f>
        <v>106.86052603690695</v>
      </c>
      <c r="I66" s="557">
        <f>'[1]ДАР КОРХОНАХОИ КИШОВАРЗИ'!I66+'[1]Хочагихои ахоли'!I66</f>
        <v>871723.13452960015</v>
      </c>
      <c r="J66" s="553">
        <f t="shared" ref="J66:J71" si="23">I66/G66*100</f>
        <v>100.47680227252438</v>
      </c>
      <c r="K66" s="557">
        <f>'[1]ДАР КОРХОНАХОИ КИШОВАРЗИ'!K66+'[1]Хочагихои ахоли'!K66</f>
        <v>876299.112398503</v>
      </c>
      <c r="L66" s="553">
        <f t="shared" ref="L66:L71" si="24">K66/I66*100</f>
        <v>100.52493477431594</v>
      </c>
    </row>
    <row r="67" spans="1:12" s="136" customFormat="1" ht="30" customHeight="1" thickBot="1">
      <c r="A67" s="552" t="s">
        <v>1987</v>
      </c>
      <c r="B67" s="557">
        <f>'[1]ДАР КОРХОНАХОИ КИШОВАРЗИ'!B67+'[1]Хочагихои ахоли'!B67</f>
        <v>425541</v>
      </c>
      <c r="C67" s="557">
        <f>'[1]ДАР КОРХОНАХОИ КИШОВАРЗИ'!C67+'[1]Хочагихои ахоли'!C67</f>
        <v>442517</v>
      </c>
      <c r="D67" s="553">
        <f t="shared" si="20"/>
        <v>103.98927482898239</v>
      </c>
      <c r="E67" s="557">
        <f>'[1]ДАР КОРХОНАХОИ КИШОВАРЗИ'!E67+'[1]Хочагихои ахоли'!E67</f>
        <v>442576.80499999999</v>
      </c>
      <c r="F67" s="553">
        <f t="shared" si="21"/>
        <v>100.01351473502713</v>
      </c>
      <c r="G67" s="557">
        <f>'[1]ДАР КОРХОНАХОИ КИШОВАРЗИ'!G67+'[1]Хочагихои ахоли'!G67</f>
        <v>473648.96182999999</v>
      </c>
      <c r="H67" s="553">
        <f t="shared" si="22"/>
        <v>107.02073775194793</v>
      </c>
      <c r="I67" s="557">
        <f>'[1]ДАР КОРХОНАХОИ КИШОВАРЗИ'!I67+'[1]Хочагихои ахоли'!I67</f>
        <v>475959.16057596594</v>
      </c>
      <c r="J67" s="553">
        <f t="shared" si="23"/>
        <v>100.48774491915707</v>
      </c>
      <c r="K67" s="557">
        <f>'[1]ДАР КОРХОНАХОИ КИШОВАРЗИ'!K67+'[1]Хочагихои ахоли'!K67</f>
        <v>478514.04014737072</v>
      </c>
      <c r="L67" s="553">
        <f t="shared" si="24"/>
        <v>100.53678546039812</v>
      </c>
    </row>
    <row r="68" spans="1:12" s="136" customFormat="1" ht="30" customHeight="1" thickBot="1">
      <c r="A68" s="552" t="s">
        <v>1988</v>
      </c>
      <c r="B68" s="557">
        <f>'[1]ДАР КОРХОНАХОИ КИШОВАРЗИ'!B68+'[1]Хочагихои ахоли'!B68</f>
        <v>1905772</v>
      </c>
      <c r="C68" s="557">
        <f>'[1]ДАР КОРХОНАХОИ КИШОВАРЗИ'!C68+'[1]Хочагихои ахоли'!C68</f>
        <v>1952270</v>
      </c>
      <c r="D68" s="553">
        <f t="shared" si="20"/>
        <v>102.43985114693679</v>
      </c>
      <c r="E68" s="557">
        <f>'[1]ДАР КОРХОНАХОИ КИШОВАРЗИ'!E68+'[1]Хочагихои ахоли'!E68</f>
        <v>1954405.6379999998</v>
      </c>
      <c r="F68" s="553">
        <f t="shared" si="21"/>
        <v>100.10939255328411</v>
      </c>
      <c r="G68" s="557">
        <f>'[1]ДАР КОРХОНАХОИ КИШОВАРЗИ'!G68+'[1]Хочагихои ахоли'!G68</f>
        <v>2092157.7962221995</v>
      </c>
      <c r="H68" s="553">
        <f t="shared" si="22"/>
        <v>107.04828903191077</v>
      </c>
      <c r="I68" s="557">
        <f>'[1]ДАР КОРХОНАХОИ КИШОВАРЗИ'!I68+'[1]Хочагихои ахоли'!I68</f>
        <v>2107247.7015207093</v>
      </c>
      <c r="J68" s="553">
        <f t="shared" si="23"/>
        <v>100.72126038130382</v>
      </c>
      <c r="K68" s="557">
        <f>'[1]ДАР КОРХОНАХОИ КИШОВАРЗИ'!K68+'[1]Хочагихои ахоли'!K68</f>
        <v>2128164.5773354452</v>
      </c>
      <c r="L68" s="553">
        <f t="shared" si="24"/>
        <v>100.99261590365676</v>
      </c>
    </row>
    <row r="69" spans="1:12" s="136" customFormat="1" ht="30" customHeight="1" thickBot="1">
      <c r="A69" s="552" t="s">
        <v>1989</v>
      </c>
      <c r="B69" s="557">
        <f>'[1]ДАР КОРХОНАХОИ КИШОВАРЗИ'!B69+'[1]Хочагихои ахоли'!B69</f>
        <v>6065228</v>
      </c>
      <c r="C69" s="557">
        <f>'[1]ДАР КОРХОНАХОИ КИШОВАРЗИ'!C69+'[1]Хочагихои ахоли'!C69</f>
        <v>7040892</v>
      </c>
      <c r="D69" s="553">
        <f t="shared" si="20"/>
        <v>116.08618835103972</v>
      </c>
      <c r="E69" s="557">
        <f>'[1]ДАР КОРХОНАХОИ КИШОВАРЗИ'!E69+'[1]Хочагихои ахоли'!E69</f>
        <v>7092852.5940000005</v>
      </c>
      <c r="F69" s="553">
        <f t="shared" si="21"/>
        <v>100.73798311350323</v>
      </c>
      <c r="G69" s="557">
        <f>'[1]ДАР КОРХОНАХОИ КИШОВАРЗИ'!G69+'[1]Хочагихои ахоли'!G69</f>
        <v>7218682.8496320006</v>
      </c>
      <c r="H69" s="553">
        <f t="shared" si="22"/>
        <v>101.77404300969744</v>
      </c>
      <c r="I69" s="557">
        <f>'[1]ДАР КОРХОНАХОИ КИШОВАРЗИ'!I69+'[1]Хочагихои ахоли'!I69</f>
        <v>7230961.0288928738</v>
      </c>
      <c r="J69" s="553">
        <f t="shared" si="23"/>
        <v>100.17008891395609</v>
      </c>
      <c r="K69" s="557">
        <f>'[1]ДАР КОРХОНАХОИ КИШОВАРЗИ'!K69+'[1]Хочагихои ахоли'!K69</f>
        <v>7249489.4597711936</v>
      </c>
      <c r="L69" s="553">
        <f t="shared" si="24"/>
        <v>100.25623746005941</v>
      </c>
    </row>
    <row r="70" spans="1:12" s="136" customFormat="1" ht="30" customHeight="1" thickBot="1">
      <c r="A70" s="552" t="s">
        <v>1990</v>
      </c>
      <c r="B70" s="557">
        <f>'[1]ДАР КОРХОНАХОИ КИШОВАРЗИ'!B70+'[1]Хочагихои ахоли'!B70</f>
        <v>9234</v>
      </c>
      <c r="C70" s="557">
        <f>'[1]ДАР КОРХОНАХОИ КИШОВАРЗИ'!C70+'[1]Хочагихои ахоли'!C70</f>
        <v>9630</v>
      </c>
      <c r="D70" s="553">
        <f t="shared" si="20"/>
        <v>104.28849902534114</v>
      </c>
      <c r="E70" s="557">
        <f>'[1]ДАР КОРХОНАХОИ КИШОВАРЗИ'!E70+'[1]Хочагихои ахоли'!E70</f>
        <v>9756.1749999999993</v>
      </c>
      <c r="F70" s="553">
        <f t="shared" si="21"/>
        <v>101.31022845275182</v>
      </c>
      <c r="G70" s="557">
        <f>'[1]ДАР КОРХОНАХОИ КИШОВАРЗИ'!G70+'[1]Хочагихои ахоли'!G70</f>
        <v>9837.2731902999985</v>
      </c>
      <c r="H70" s="553">
        <f t="shared" si="22"/>
        <v>100.8312498525293</v>
      </c>
      <c r="I70" s="557">
        <f>'[1]ДАР КОРХОНАХОИ КИШОВАРЗИ'!I70+'[1]Хочагихои ахоли'!I70</f>
        <v>9877.719579211187</v>
      </c>
      <c r="J70" s="553">
        <f t="shared" si="23"/>
        <v>100.41115447470821</v>
      </c>
      <c r="K70" s="557">
        <f>'[1]ДАР КОРХОНАХОИ КИШОВАРЗИ'!K70+'[1]Хочагихои ахоли'!K70</f>
        <v>9926.5901996690391</v>
      </c>
      <c r="L70" s="553">
        <f t="shared" si="24"/>
        <v>100.4947561030251</v>
      </c>
    </row>
    <row r="71" spans="1:12" s="136" customFormat="1" ht="30" customHeight="1" thickBot="1">
      <c r="A71" s="558" t="s">
        <v>1991</v>
      </c>
      <c r="B71" s="557">
        <f>'[1]ДАР КОРХОНАХОИ КИШОВАРЗИ'!B71+'[1]Хочагихои ахоли'!B71</f>
        <v>80769</v>
      </c>
      <c r="C71" s="557">
        <f>'[1]ДАР КОРХОНАХОИ КИШОВАРЗИ'!C71+'[1]Хочагихои ахоли'!C71</f>
        <v>64205</v>
      </c>
      <c r="D71" s="553">
        <f t="shared" si="20"/>
        <v>79.492131882281569</v>
      </c>
      <c r="E71" s="557">
        <f>'[1]ДАР КОРХОНАХОИ КИШОВАРЗИ'!E71+'[1]Хочагихои ахоли'!E71</f>
        <v>64239.639599999995</v>
      </c>
      <c r="F71" s="553">
        <f t="shared" si="21"/>
        <v>100.05395156140486</v>
      </c>
      <c r="G71" s="557">
        <f>'[1]ДАР КОРХОНАХОИ КИШОВАРЗИ'!G71+'[1]Хочагихои ахоли'!G71</f>
        <v>65205.76460599999</v>
      </c>
      <c r="H71" s="553">
        <f t="shared" si="22"/>
        <v>101.50393901960805</v>
      </c>
      <c r="I71" s="557">
        <f>'[1]ДАР КОРХОНАХОИ КИШОВАРЗИ'!I71+'[1]Хочагихои ахоли'!I71</f>
        <v>65713.067897582398</v>
      </c>
      <c r="J71" s="553">
        <f t="shared" si="23"/>
        <v>100.77800374652111</v>
      </c>
      <c r="K71" s="557">
        <f>'[1]ДАР КОРХОНАХОИ КИШОВАРЗИ'!K71+'[1]Хочагихои ахоли'!K71</f>
        <v>66480.106171607404</v>
      </c>
      <c r="L71" s="553">
        <f t="shared" si="24"/>
        <v>101.16725378766441</v>
      </c>
    </row>
    <row r="72" spans="1:12" s="134" customFormat="1" ht="32.25" customHeight="1" thickBot="1">
      <c r="A72" s="742" t="s">
        <v>1992</v>
      </c>
      <c r="B72" s="743"/>
      <c r="C72" s="743"/>
      <c r="D72" s="743"/>
      <c r="E72" s="743"/>
      <c r="F72" s="743"/>
      <c r="G72" s="743"/>
      <c r="H72" s="743"/>
      <c r="I72" s="743"/>
      <c r="J72" s="743"/>
      <c r="K72" s="743"/>
      <c r="L72" s="744"/>
    </row>
    <row r="73" spans="1:12" s="136" customFormat="1" ht="54" customHeight="1" thickBot="1">
      <c r="A73" s="552" t="s">
        <v>1993</v>
      </c>
      <c r="B73" s="556">
        <f>'[1]ДАР КОРХОНАХОИ КИШОВАРЗИ'!B73+'[1]Хочагихои ахоли'!B73</f>
        <v>92838.39</v>
      </c>
      <c r="C73" s="559">
        <f>'[1]ДАР КОРХОНАХОИ КИШОВАРЗИ'!C73+'[1]Хочагихои ахоли'!C73</f>
        <v>105606.57999999999</v>
      </c>
      <c r="D73" s="556">
        <f t="shared" ref="D73:D80" si="25">C73/B73*100</f>
        <v>113.7531359602423</v>
      </c>
      <c r="E73" s="559">
        <f>'[1]ДАР КОРХОНАХОИ КИШОВАРЗИ'!E73+'[1]Хочагихои ахоли'!E73</f>
        <v>110578.13720999999</v>
      </c>
      <c r="F73" s="556">
        <f>E73/C73*100</f>
        <v>104.70762068992292</v>
      </c>
      <c r="G73" s="559">
        <f>'[1]ДАР КОРХОНАХОИ КИШОВАРЗИ'!G73+'[1]Хочагихои ахоли'!G73</f>
        <v>119586.95832429</v>
      </c>
      <c r="H73" s="556">
        <f t="shared" si="22"/>
        <v>108.14701833616647</v>
      </c>
      <c r="I73" s="559">
        <f>'[1]ДАР КОРХОНАХОИ КИШОВАРЗИ'!I73+'[1]Хочагихои ахоли'!I73</f>
        <v>121723.12362543274</v>
      </c>
      <c r="J73" s="556">
        <f>I73/G73*100</f>
        <v>101.78628617290357</v>
      </c>
      <c r="K73" s="559">
        <f>'[1]ДАР КОРХОНАХОИ КИШОВАРЗИ'!K73+'[1]Хочагихои ахоли'!K73</f>
        <v>124134.65001494257</v>
      </c>
      <c r="L73" s="556">
        <f>K73/I73*100</f>
        <v>101.98115716856775</v>
      </c>
    </row>
    <row r="74" spans="1:12" s="136" customFormat="1" ht="36" customHeight="1" thickBot="1">
      <c r="A74" s="552" t="s">
        <v>1994</v>
      </c>
      <c r="B74" s="553">
        <f>'[1]ДАР КОРХОНАХОИ КИШОВАРЗИ'!B74+'[1]Хочагихои ахоли'!B74</f>
        <v>18994.629999999997</v>
      </c>
      <c r="C74" s="557">
        <f>'[1]ДАР КОРХОНАХОИ КИШОВАРЗИ'!C74+'[1]Хочагихои ахоли'!C74</f>
        <v>24282.660000000003</v>
      </c>
      <c r="D74" s="553">
        <f t="shared" si="25"/>
        <v>127.83960519367845</v>
      </c>
      <c r="E74" s="557">
        <f>'[1]ДАР КОРХОНАХОИ КИШОВАРЗИ'!E74+'[1]Хочагихои ахоли'!E74</f>
        <v>24868.154060000001</v>
      </c>
      <c r="F74" s="553">
        <f t="shared" ref="F74:F80" si="26">E74/C74*100</f>
        <v>102.41116113308837</v>
      </c>
      <c r="G74" s="557">
        <f>'[1]ДАР КОРХОНАХОИ КИШОВАРЗИ'!G74+'[1]Хочагихои ахоли'!G74</f>
        <v>26962.451354420005</v>
      </c>
      <c r="H74" s="553">
        <f t="shared" si="22"/>
        <v>108.42160334605875</v>
      </c>
      <c r="I74" s="557">
        <f>'[1]ДАР КОРХОНАХОИ КИШОВАРЗИ'!I74+'[1]Хочагихои ахоли'!I74</f>
        <v>27030.730786115888</v>
      </c>
      <c r="J74" s="553">
        <f t="shared" ref="J74:J80" si="27">I74/G74*100</f>
        <v>100.25323896109578</v>
      </c>
      <c r="K74" s="557">
        <f>'[1]ДАР КОРХОНАХОИ КИШОВАРЗИ'!K74+'[1]Хочагихои ахоли'!K74</f>
        <v>27126.337191527411</v>
      </c>
      <c r="L74" s="553">
        <f t="shared" ref="L74:L80" si="28">K74/I74*100</f>
        <v>100.3536952299515</v>
      </c>
    </row>
    <row r="75" spans="1:12" s="136" customFormat="1" ht="30" customHeight="1" thickBot="1">
      <c r="A75" s="552" t="s">
        <v>1995</v>
      </c>
      <c r="B75" s="553">
        <f>'[1]ДАР КОРХОНАХОИ КИШОВАРЗИ'!B75+'[1]Хочагихои ахоли'!B75</f>
        <v>1013.3</v>
      </c>
      <c r="C75" s="553">
        <f>'[1]ДАР КОРХОНАХОИ КИШОВАРЗИ'!C75+'[1]Хочагихои ахоли'!C75</f>
        <v>1142.4000000000001</v>
      </c>
      <c r="D75" s="553">
        <f t="shared" si="25"/>
        <v>112.74055067600909</v>
      </c>
      <c r="E75" s="557">
        <f>'[1]ДАР КОРХОНАХОИ КИШОВАРЗИ'!E75+'[1]Хочагихои ахоли'!E75</f>
        <v>1206.4848000000002</v>
      </c>
      <c r="F75" s="553">
        <f t="shared" si="26"/>
        <v>105.60966386554622</v>
      </c>
      <c r="G75" s="557">
        <f>'[1]ДАР КОРХОНАХОИ КИШОВАРЗИ'!G75+'[1]Хочагихои ахоли'!G75</f>
        <v>1299.3841296000001</v>
      </c>
      <c r="H75" s="553">
        <f t="shared" si="22"/>
        <v>107.69999999999999</v>
      </c>
      <c r="I75" s="557">
        <f>'[1]ДАР КОРХОНАХОИ КИШОВАРЗИ'!I75+'[1]Хочагихои ахоли'!I75</f>
        <v>1305.8810502480003</v>
      </c>
      <c r="J75" s="553">
        <f t="shared" si="27"/>
        <v>100.50000000000001</v>
      </c>
      <c r="K75" s="557">
        <f>'[1]ДАР КОРХОНАХОИ КИШОВАРЗИ'!K75+'[1]Хочагихои ахоли'!K75</f>
        <v>1313.716336549488</v>
      </c>
      <c r="L75" s="553">
        <f t="shared" si="28"/>
        <v>100.59999999999998</v>
      </c>
    </row>
    <row r="76" spans="1:12" s="136" customFormat="1" ht="30" customHeight="1" thickBot="1">
      <c r="A76" s="552" t="s">
        <v>1996</v>
      </c>
      <c r="B76" s="553">
        <f>'[1]ДАР КОРХОНАХОИ КИШОВАРЗИ'!B76+'[1]Хочагихои ахоли'!B76</f>
        <v>311091.26000000007</v>
      </c>
      <c r="C76" s="557">
        <f>'[1]ДАР КОРХОНАХОИ КИШОВАРЗИ'!C76+'[1]Хочагихои ахоли'!C76</f>
        <v>333269.87000000005</v>
      </c>
      <c r="D76" s="553">
        <f t="shared" si="25"/>
        <v>107.12929382844121</v>
      </c>
      <c r="E76" s="557">
        <f>'[1]ДАР КОРХОНАХОИ КИШОВАРЗИ'!E76+'[1]Хочагихои ахоли'!E76</f>
        <v>333955.24043000001</v>
      </c>
      <c r="F76" s="553">
        <f t="shared" si="26"/>
        <v>100.20565028275732</v>
      </c>
      <c r="G76" s="557">
        <f>'[1]ДАР КОРХОНАХОИ КИШОВАРЗИ'!G76+'[1]Хочагихои ахоли'!G76</f>
        <v>356577.13548590004</v>
      </c>
      <c r="H76" s="553">
        <f t="shared" si="22"/>
        <v>106.77393025088395</v>
      </c>
      <c r="I76" s="557">
        <f>'[1]ДАР КОРХОНАХОИ КИШОВАРЗИ'!I76+'[1]Хочагихои ахоли'!I76</f>
        <v>358916.19695925131</v>
      </c>
      <c r="J76" s="553">
        <f t="shared" si="27"/>
        <v>100.65597629252471</v>
      </c>
      <c r="K76" s="557">
        <f>'[1]ДАР КОРХОНАХОИ КИШОВАРЗИ'!K76+'[1]Хочагихои ахоли'!K76</f>
        <v>361607.62595150655</v>
      </c>
      <c r="L76" s="553">
        <f t="shared" si="28"/>
        <v>100.74987671636362</v>
      </c>
    </row>
    <row r="77" spans="1:12" s="136" customFormat="1" ht="30" customHeight="1" thickBot="1">
      <c r="A77" s="552" t="s">
        <v>1997</v>
      </c>
      <c r="B77" s="553">
        <f>'[1]ДАР КОРХОНАХОИ КИШОВАРЗИ'!B77+'[1]Хочагихои ахоли'!B77</f>
        <v>768.90499999999986</v>
      </c>
      <c r="C77" s="553">
        <f>'[1]ДАР КОРХОНАХОИ КИШОВАРЗИ'!C77+'[1]Хочагихои ахоли'!C77</f>
        <v>927.8574000000001</v>
      </c>
      <c r="D77" s="553">
        <f t="shared" si="25"/>
        <v>120.67256683205341</v>
      </c>
      <c r="E77" s="553">
        <f>'[1]ДАР КОРХОНАХОИ КИШОВАРЗИ'!E77+'[1]Хочагихои ахоли'!E77</f>
        <v>929.61096050000003</v>
      </c>
      <c r="F77" s="553">
        <f t="shared" si="26"/>
        <v>100.18899030174249</v>
      </c>
      <c r="G77" s="553">
        <f>'[1]ДАР КОРХОНАХОИ КИШОВАРЗИ'!G77+'[1]Хочагихои ахоли'!G77</f>
        <v>932.54956400249989</v>
      </c>
      <c r="H77" s="553">
        <f>G77/E77*100</f>
        <v>100.31611110748085</v>
      </c>
      <c r="I77" s="553">
        <f>'[1]ДАР КОРХОНАХОИ КИШОВАРЗИ'!I77+'[1]Хочагихои ахоли'!I77</f>
        <v>933.72260203033795</v>
      </c>
      <c r="J77" s="553">
        <f>I77/G77*100</f>
        <v>100.12578827690437</v>
      </c>
      <c r="K77" s="553">
        <f>'[1]ДАР КОРХОНАХОИ КИШОВАРЗИ'!K77+'[1]Хочагихои ахоли'!K77</f>
        <v>934.23341807543807</v>
      </c>
      <c r="L77" s="553">
        <f>K77/I77*100</f>
        <v>100.05470747350331</v>
      </c>
    </row>
    <row r="78" spans="1:12" s="136" customFormat="1" ht="30" customHeight="1" thickBot="1">
      <c r="A78" s="552" t="s">
        <v>1998</v>
      </c>
      <c r="B78" s="553">
        <f>'[1]ДАР КОРХОНАХОИ КИШОВАРЗИ'!B78+'[1]Хочагихои ахоли'!B78</f>
        <v>1698.1800000000003</v>
      </c>
      <c r="C78" s="557">
        <f>'[1]ДАР КОРХОНАХОИ КИШОВАРЗИ'!C78+'[1]Хочагихои ахоли'!C78</f>
        <v>1747.81</v>
      </c>
      <c r="D78" s="553">
        <f t="shared" si="25"/>
        <v>102.92254060229185</v>
      </c>
      <c r="E78" s="557">
        <f>'[1]ДАР КОРХОНАХОИ КИШОВАРЗИ'!E78+'[1]Хочагихои ахоли'!E78</f>
        <v>1750.1669099999997</v>
      </c>
      <c r="F78" s="553">
        <f t="shared" si="26"/>
        <v>100.1348493257276</v>
      </c>
      <c r="G78" s="557">
        <f>'[1]ДАР КОРХОНАХОИ КИШОВАРЗИ'!G78+'[1]Хочагихои ахоли'!G78</f>
        <v>1761.4614803899995</v>
      </c>
      <c r="H78" s="553">
        <f t="shared" si="22"/>
        <v>100.64534247136461</v>
      </c>
      <c r="I78" s="557">
        <f>'[1]ДАР КОРХОНАХОИ КИШОВАРЗИ'!I78+'[1]Хочагихои ахоли'!I78</f>
        <v>1773.1059616276943</v>
      </c>
      <c r="J78" s="553">
        <f t="shared" si="27"/>
        <v>100.66106930905561</v>
      </c>
      <c r="K78" s="557">
        <f>'[1]ДАР КОРХОНАХОИ КИШОВАРЗИ'!K78+'[1]Хочагихои ахоли'!K78</f>
        <v>1783.6109153685279</v>
      </c>
      <c r="L78" s="553">
        <f t="shared" si="28"/>
        <v>100.5924605730382</v>
      </c>
    </row>
    <row r="79" spans="1:12" s="136" customFormat="1" ht="30" customHeight="1" thickBot="1">
      <c r="A79" s="552" t="s">
        <v>1999</v>
      </c>
      <c r="B79" s="553">
        <f>'[1]ДАР КОРХОНАХОИ КИШОВАРЗИ'!B79+'[1]Хочагихои ахоли'!B79</f>
        <v>108.6</v>
      </c>
      <c r="C79" s="553">
        <f>'[1]ДАР КОРХОНАХОИ КИШОВАРЗИ'!C79+'[1]Хочагихои ахоли'!C79</f>
        <v>65.5</v>
      </c>
      <c r="D79" s="553">
        <f t="shared" si="25"/>
        <v>60.313075506445678</v>
      </c>
      <c r="E79" s="557">
        <f>'[1]ДАР КОРХОНАХОИ КИШОВАРЗИ'!E79+'[1]Хочагихои ахоли'!E79</f>
        <v>516</v>
      </c>
      <c r="F79" s="553">
        <f t="shared" si="26"/>
        <v>787.78625954198469</v>
      </c>
      <c r="G79" s="557">
        <f>'[1]ДАР КОРХОНАХОИ КИШОВАРЗИ'!G79+'[1]Хочагихои ахоли'!G79</f>
        <v>516</v>
      </c>
      <c r="H79" s="553">
        <f t="shared" si="22"/>
        <v>100</v>
      </c>
      <c r="I79" s="557">
        <f>'[1]ДАР КОРХОНАХОИ КИШОВАРЗИ'!I79+'[1]Хочагихои ахоли'!I79</f>
        <v>516</v>
      </c>
      <c r="J79" s="553">
        <f t="shared" si="27"/>
        <v>100</v>
      </c>
      <c r="K79" s="557">
        <f>'[1]ДАР КОРХОНАХОИ КИШОВАРЗИ'!K79+'[1]Хочагихои ахоли'!K79</f>
        <v>516</v>
      </c>
      <c r="L79" s="553">
        <f t="shared" si="28"/>
        <v>100</v>
      </c>
    </row>
    <row r="80" spans="1:12" s="136" customFormat="1" ht="30" customHeight="1" thickBot="1">
      <c r="A80" s="552" t="s">
        <v>2000</v>
      </c>
      <c r="B80" s="553">
        <f>'[1]ДАР КОРХОНАХОИ КИШОВАРЗИ'!B80+'[1]Хочагихои ахоли'!B80</f>
        <v>1603.3700000000001</v>
      </c>
      <c r="C80" s="557">
        <f>'[1]ДАР КОРХОНАХОИ КИШОВАРЗИ'!C80+'[1]Хочагихои ахоли'!C80</f>
        <v>1068.299</v>
      </c>
      <c r="D80" s="553">
        <f t="shared" si="25"/>
        <v>66.62835153458029</v>
      </c>
      <c r="E80" s="557">
        <f>'[1]ДАР КОРХОНАХОИ КИШОВАРЗИ'!E80+'[1]Хочагихои ахоли'!E80</f>
        <v>1069.367299</v>
      </c>
      <c r="F80" s="553">
        <f t="shared" si="26"/>
        <v>100.10000000000001</v>
      </c>
      <c r="G80" s="557">
        <f>'[1]ДАР КОРХОНАХОИ КИШОВАРЗИ'!G80+'[1]Хочагихои ахоли'!G80</f>
        <v>1080.8909191079997</v>
      </c>
      <c r="H80" s="553">
        <f t="shared" si="22"/>
        <v>101.0776110433502</v>
      </c>
      <c r="I80" s="557">
        <f>'[1]ДАР КОРХОНАХОИ КИШОВАРЗИ'!I80+'[1]Хочагихои ахоли'!I80</f>
        <v>1081.4284300509687</v>
      </c>
      <c r="J80" s="553">
        <f t="shared" si="27"/>
        <v>100.04972850946075</v>
      </c>
      <c r="K80" s="557">
        <f>'[1]ДАР КОРХОНАХОИ КИШОВАРЗИ'!K80+'[1]Хочагихои ахоли'!K80</f>
        <v>1082.0684800378242</v>
      </c>
      <c r="L80" s="553">
        <f t="shared" si="28"/>
        <v>100.0591856075788</v>
      </c>
    </row>
    <row r="81" spans="1:12" s="141" customFormat="1" ht="19.5" customHeight="1">
      <c r="A81" s="138"/>
      <c r="B81" s="139"/>
      <c r="C81" s="139"/>
      <c r="D81" s="140"/>
      <c r="E81" s="140"/>
      <c r="J81" s="142"/>
      <c r="K81" s="142"/>
      <c r="L81" s="142"/>
    </row>
    <row r="82" spans="1:12">
      <c r="D82" s="145"/>
      <c r="E82" s="145"/>
    </row>
    <row r="83" spans="1:12" ht="15.75" customHeight="1">
      <c r="A83" s="146"/>
      <c r="B83" s="147"/>
      <c r="C83" s="147"/>
      <c r="F83" s="148"/>
    </row>
    <row r="84" spans="1:12">
      <c r="A84" s="146"/>
      <c r="B84" s="147"/>
      <c r="C84" s="147"/>
      <c r="F84" s="148"/>
    </row>
    <row r="85" spans="1:12">
      <c r="A85" s="146"/>
      <c r="B85" s="147"/>
      <c r="C85" s="147"/>
      <c r="F85" s="148"/>
    </row>
    <row r="86" spans="1:12">
      <c r="A86" s="146"/>
      <c r="B86" s="147"/>
      <c r="C86" s="147"/>
      <c r="F86" s="148"/>
    </row>
    <row r="87" spans="1:12">
      <c r="A87" s="146"/>
      <c r="B87" s="147"/>
      <c r="C87" s="147"/>
      <c r="F87" s="148"/>
    </row>
    <row r="88" spans="1:12">
      <c r="A88" s="146"/>
      <c r="B88" s="147"/>
      <c r="C88" s="147"/>
      <c r="F88" s="148"/>
      <c r="H88" s="148"/>
      <c r="I88" s="148"/>
    </row>
    <row r="89" spans="1:12">
      <c r="A89" s="146"/>
      <c r="B89" s="147"/>
      <c r="C89" s="147"/>
      <c r="F89" s="148"/>
    </row>
  </sheetData>
  <mergeCells count="22">
    <mergeCell ref="A1:L1"/>
    <mergeCell ref="A2:L2"/>
    <mergeCell ref="A3:L3"/>
    <mergeCell ref="A5:A7"/>
    <mergeCell ref="C5:D5"/>
    <mergeCell ref="E5:F5"/>
    <mergeCell ref="G5:H5"/>
    <mergeCell ref="I5:L5"/>
    <mergeCell ref="B6:B7"/>
    <mergeCell ref="C6:C7"/>
    <mergeCell ref="A72:L72"/>
    <mergeCell ref="D6:D7"/>
    <mergeCell ref="E6:E7"/>
    <mergeCell ref="F6:F7"/>
    <mergeCell ref="G6:G7"/>
    <mergeCell ref="H6:H7"/>
    <mergeCell ref="I6:J6"/>
    <mergeCell ref="K6:L6"/>
    <mergeCell ref="A8:L8"/>
    <mergeCell ref="A31:L31"/>
    <mergeCell ref="A48:L48"/>
    <mergeCell ref="A65:L65"/>
  </mergeCells>
  <printOptions horizontalCentered="1" verticalCentered="1"/>
  <pageMargins left="0.23622047244094491" right="0.11811023622047245" top="0.15748031496062992" bottom="0.27559055118110237" header="0.15748031496062992" footer="0.15748031496062992"/>
  <pageSetup paperSize="9" scale="59" orientation="landscape" r:id="rId1"/>
  <headerFooter alignWithMargins="0"/>
  <rowBreaks count="3" manualBreakCount="3">
    <brk id="30" max="11" man="1"/>
    <brk id="47" max="11" man="1"/>
    <brk id="64" max="1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1"/>
  <sheetViews>
    <sheetView view="pageBreakPreview" zoomScale="70" zoomScaleNormal="100" zoomScaleSheetLayoutView="70" workbookViewId="0">
      <selection activeCell="T12" sqref="T12"/>
    </sheetView>
  </sheetViews>
  <sheetFormatPr defaultRowHeight="18"/>
  <cols>
    <col min="1" max="1" width="54.5703125" style="169" customWidth="1"/>
    <col min="2" max="2" width="17.42578125" style="170" hidden="1" customWidth="1"/>
    <col min="3" max="3" width="18.7109375" style="171" customWidth="1"/>
    <col min="4" max="4" width="16.42578125" style="171" customWidth="1"/>
    <col min="5" max="5" width="20.28515625" style="169" customWidth="1"/>
    <col min="6" max="6" width="16.42578125" style="169" customWidth="1"/>
    <col min="7" max="7" width="19.42578125" style="169" customWidth="1"/>
    <col min="8" max="8" width="16.42578125" style="169" customWidth="1"/>
    <col min="9" max="9" width="20" style="169" customWidth="1"/>
    <col min="10" max="10" width="16.42578125" style="169" customWidth="1"/>
    <col min="11" max="11" width="18.42578125" style="169" customWidth="1"/>
    <col min="12" max="12" width="16.42578125" style="169" customWidth="1"/>
    <col min="13" max="15" width="9.140625" style="126"/>
    <col min="16" max="16" width="14.140625" style="126" customWidth="1"/>
    <col min="17" max="17" width="9.140625" style="126"/>
    <col min="18" max="18" width="14.85546875" style="126" customWidth="1"/>
    <col min="19" max="19" width="9.140625" style="126"/>
    <col min="20" max="20" width="15.28515625" style="126" customWidth="1"/>
    <col min="21" max="21" width="9.140625" style="126"/>
    <col min="22" max="29" width="19.5703125" style="126" bestFit="1" customWidth="1"/>
    <col min="30" max="256" width="9.140625" style="126"/>
    <col min="257" max="257" width="54.5703125" style="126" customWidth="1"/>
    <col min="258" max="258" width="0" style="126" hidden="1" customWidth="1"/>
    <col min="259" max="259" width="18.7109375" style="126" customWidth="1"/>
    <col min="260" max="260" width="16.42578125" style="126" customWidth="1"/>
    <col min="261" max="261" width="20.28515625" style="126" customWidth="1"/>
    <col min="262" max="262" width="16.42578125" style="126" customWidth="1"/>
    <col min="263" max="263" width="19.42578125" style="126" customWidth="1"/>
    <col min="264" max="264" width="16.42578125" style="126" customWidth="1"/>
    <col min="265" max="265" width="20" style="126" customWidth="1"/>
    <col min="266" max="266" width="16.42578125" style="126" customWidth="1"/>
    <col min="267" max="267" width="18.42578125" style="126" customWidth="1"/>
    <col min="268" max="268" width="16.42578125" style="126" customWidth="1"/>
    <col min="269" max="271" width="9.140625" style="126"/>
    <col min="272" max="272" width="14.140625" style="126" customWidth="1"/>
    <col min="273" max="273" width="9.140625" style="126"/>
    <col min="274" max="274" width="14.85546875" style="126" customWidth="1"/>
    <col min="275" max="275" width="9.140625" style="126"/>
    <col min="276" max="276" width="15.28515625" style="126" customWidth="1"/>
    <col min="277" max="277" width="9.140625" style="126"/>
    <col min="278" max="285" width="19.5703125" style="126" bestFit="1" customWidth="1"/>
    <col min="286" max="512" width="9.140625" style="126"/>
    <col min="513" max="513" width="54.5703125" style="126" customWidth="1"/>
    <col min="514" max="514" width="0" style="126" hidden="1" customWidth="1"/>
    <col min="515" max="515" width="18.7109375" style="126" customWidth="1"/>
    <col min="516" max="516" width="16.42578125" style="126" customWidth="1"/>
    <col min="517" max="517" width="20.28515625" style="126" customWidth="1"/>
    <col min="518" max="518" width="16.42578125" style="126" customWidth="1"/>
    <col min="519" max="519" width="19.42578125" style="126" customWidth="1"/>
    <col min="520" max="520" width="16.42578125" style="126" customWidth="1"/>
    <col min="521" max="521" width="20" style="126" customWidth="1"/>
    <col min="522" max="522" width="16.42578125" style="126" customWidth="1"/>
    <col min="523" max="523" width="18.42578125" style="126" customWidth="1"/>
    <col min="524" max="524" width="16.42578125" style="126" customWidth="1"/>
    <col min="525" max="527" width="9.140625" style="126"/>
    <col min="528" max="528" width="14.140625" style="126" customWidth="1"/>
    <col min="529" max="529" width="9.140625" style="126"/>
    <col min="530" max="530" width="14.85546875" style="126" customWidth="1"/>
    <col min="531" max="531" width="9.140625" style="126"/>
    <col min="532" max="532" width="15.28515625" style="126" customWidth="1"/>
    <col min="533" max="533" width="9.140625" style="126"/>
    <col min="534" max="541" width="19.5703125" style="126" bestFit="1" customWidth="1"/>
    <col min="542" max="768" width="9.140625" style="126"/>
    <col min="769" max="769" width="54.5703125" style="126" customWidth="1"/>
    <col min="770" max="770" width="0" style="126" hidden="1" customWidth="1"/>
    <col min="771" max="771" width="18.7109375" style="126" customWidth="1"/>
    <col min="772" max="772" width="16.42578125" style="126" customWidth="1"/>
    <col min="773" max="773" width="20.28515625" style="126" customWidth="1"/>
    <col min="774" max="774" width="16.42578125" style="126" customWidth="1"/>
    <col min="775" max="775" width="19.42578125" style="126" customWidth="1"/>
    <col min="776" max="776" width="16.42578125" style="126" customWidth="1"/>
    <col min="777" max="777" width="20" style="126" customWidth="1"/>
    <col min="778" max="778" width="16.42578125" style="126" customWidth="1"/>
    <col min="779" max="779" width="18.42578125" style="126" customWidth="1"/>
    <col min="780" max="780" width="16.42578125" style="126" customWidth="1"/>
    <col min="781" max="783" width="9.140625" style="126"/>
    <col min="784" max="784" width="14.140625" style="126" customWidth="1"/>
    <col min="785" max="785" width="9.140625" style="126"/>
    <col min="786" max="786" width="14.85546875" style="126" customWidth="1"/>
    <col min="787" max="787" width="9.140625" style="126"/>
    <col min="788" max="788" width="15.28515625" style="126" customWidth="1"/>
    <col min="789" max="789" width="9.140625" style="126"/>
    <col min="790" max="797" width="19.5703125" style="126" bestFit="1" customWidth="1"/>
    <col min="798" max="1024" width="9.140625" style="126"/>
    <col min="1025" max="1025" width="54.5703125" style="126" customWidth="1"/>
    <col min="1026" max="1026" width="0" style="126" hidden="1" customWidth="1"/>
    <col min="1027" max="1027" width="18.7109375" style="126" customWidth="1"/>
    <col min="1028" max="1028" width="16.42578125" style="126" customWidth="1"/>
    <col min="1029" max="1029" width="20.28515625" style="126" customWidth="1"/>
    <col min="1030" max="1030" width="16.42578125" style="126" customWidth="1"/>
    <col min="1031" max="1031" width="19.42578125" style="126" customWidth="1"/>
    <col min="1032" max="1032" width="16.42578125" style="126" customWidth="1"/>
    <col min="1033" max="1033" width="20" style="126" customWidth="1"/>
    <col min="1034" max="1034" width="16.42578125" style="126" customWidth="1"/>
    <col min="1035" max="1035" width="18.42578125" style="126" customWidth="1"/>
    <col min="1036" max="1036" width="16.42578125" style="126" customWidth="1"/>
    <col min="1037" max="1039" width="9.140625" style="126"/>
    <col min="1040" max="1040" width="14.140625" style="126" customWidth="1"/>
    <col min="1041" max="1041" width="9.140625" style="126"/>
    <col min="1042" max="1042" width="14.85546875" style="126" customWidth="1"/>
    <col min="1043" max="1043" width="9.140625" style="126"/>
    <col min="1044" max="1044" width="15.28515625" style="126" customWidth="1"/>
    <col min="1045" max="1045" width="9.140625" style="126"/>
    <col min="1046" max="1053" width="19.5703125" style="126" bestFit="1" customWidth="1"/>
    <col min="1054" max="1280" width="9.140625" style="126"/>
    <col min="1281" max="1281" width="54.5703125" style="126" customWidth="1"/>
    <col min="1282" max="1282" width="0" style="126" hidden="1" customWidth="1"/>
    <col min="1283" max="1283" width="18.7109375" style="126" customWidth="1"/>
    <col min="1284" max="1284" width="16.42578125" style="126" customWidth="1"/>
    <col min="1285" max="1285" width="20.28515625" style="126" customWidth="1"/>
    <col min="1286" max="1286" width="16.42578125" style="126" customWidth="1"/>
    <col min="1287" max="1287" width="19.42578125" style="126" customWidth="1"/>
    <col min="1288" max="1288" width="16.42578125" style="126" customWidth="1"/>
    <col min="1289" max="1289" width="20" style="126" customWidth="1"/>
    <col min="1290" max="1290" width="16.42578125" style="126" customWidth="1"/>
    <col min="1291" max="1291" width="18.42578125" style="126" customWidth="1"/>
    <col min="1292" max="1292" width="16.42578125" style="126" customWidth="1"/>
    <col min="1293" max="1295" width="9.140625" style="126"/>
    <col min="1296" max="1296" width="14.140625" style="126" customWidth="1"/>
    <col min="1297" max="1297" width="9.140625" style="126"/>
    <col min="1298" max="1298" width="14.85546875" style="126" customWidth="1"/>
    <col min="1299" max="1299" width="9.140625" style="126"/>
    <col min="1300" max="1300" width="15.28515625" style="126" customWidth="1"/>
    <col min="1301" max="1301" width="9.140625" style="126"/>
    <col min="1302" max="1309" width="19.5703125" style="126" bestFit="1" customWidth="1"/>
    <col min="1310" max="1536" width="9.140625" style="126"/>
    <col min="1537" max="1537" width="54.5703125" style="126" customWidth="1"/>
    <col min="1538" max="1538" width="0" style="126" hidden="1" customWidth="1"/>
    <col min="1539" max="1539" width="18.7109375" style="126" customWidth="1"/>
    <col min="1540" max="1540" width="16.42578125" style="126" customWidth="1"/>
    <col min="1541" max="1541" width="20.28515625" style="126" customWidth="1"/>
    <col min="1542" max="1542" width="16.42578125" style="126" customWidth="1"/>
    <col min="1543" max="1543" width="19.42578125" style="126" customWidth="1"/>
    <col min="1544" max="1544" width="16.42578125" style="126" customWidth="1"/>
    <col min="1545" max="1545" width="20" style="126" customWidth="1"/>
    <col min="1546" max="1546" width="16.42578125" style="126" customWidth="1"/>
    <col min="1547" max="1547" width="18.42578125" style="126" customWidth="1"/>
    <col min="1548" max="1548" width="16.42578125" style="126" customWidth="1"/>
    <col min="1549" max="1551" width="9.140625" style="126"/>
    <col min="1552" max="1552" width="14.140625" style="126" customWidth="1"/>
    <col min="1553" max="1553" width="9.140625" style="126"/>
    <col min="1554" max="1554" width="14.85546875" style="126" customWidth="1"/>
    <col min="1555" max="1555" width="9.140625" style="126"/>
    <col min="1556" max="1556" width="15.28515625" style="126" customWidth="1"/>
    <col min="1557" max="1557" width="9.140625" style="126"/>
    <col min="1558" max="1565" width="19.5703125" style="126" bestFit="1" customWidth="1"/>
    <col min="1566" max="1792" width="9.140625" style="126"/>
    <col min="1793" max="1793" width="54.5703125" style="126" customWidth="1"/>
    <col min="1794" max="1794" width="0" style="126" hidden="1" customWidth="1"/>
    <col min="1795" max="1795" width="18.7109375" style="126" customWidth="1"/>
    <col min="1796" max="1796" width="16.42578125" style="126" customWidth="1"/>
    <col min="1797" max="1797" width="20.28515625" style="126" customWidth="1"/>
    <col min="1798" max="1798" width="16.42578125" style="126" customWidth="1"/>
    <col min="1799" max="1799" width="19.42578125" style="126" customWidth="1"/>
    <col min="1800" max="1800" width="16.42578125" style="126" customWidth="1"/>
    <col min="1801" max="1801" width="20" style="126" customWidth="1"/>
    <col min="1802" max="1802" width="16.42578125" style="126" customWidth="1"/>
    <col min="1803" max="1803" width="18.42578125" style="126" customWidth="1"/>
    <col min="1804" max="1804" width="16.42578125" style="126" customWidth="1"/>
    <col min="1805" max="1807" width="9.140625" style="126"/>
    <col min="1808" max="1808" width="14.140625" style="126" customWidth="1"/>
    <col min="1809" max="1809" width="9.140625" style="126"/>
    <col min="1810" max="1810" width="14.85546875" style="126" customWidth="1"/>
    <col min="1811" max="1811" width="9.140625" style="126"/>
    <col min="1812" max="1812" width="15.28515625" style="126" customWidth="1"/>
    <col min="1813" max="1813" width="9.140625" style="126"/>
    <col min="1814" max="1821" width="19.5703125" style="126" bestFit="1" customWidth="1"/>
    <col min="1822" max="2048" width="9.140625" style="126"/>
    <col min="2049" max="2049" width="54.5703125" style="126" customWidth="1"/>
    <col min="2050" max="2050" width="0" style="126" hidden="1" customWidth="1"/>
    <col min="2051" max="2051" width="18.7109375" style="126" customWidth="1"/>
    <col min="2052" max="2052" width="16.42578125" style="126" customWidth="1"/>
    <col min="2053" max="2053" width="20.28515625" style="126" customWidth="1"/>
    <col min="2054" max="2054" width="16.42578125" style="126" customWidth="1"/>
    <col min="2055" max="2055" width="19.42578125" style="126" customWidth="1"/>
    <col min="2056" max="2056" width="16.42578125" style="126" customWidth="1"/>
    <col min="2057" max="2057" width="20" style="126" customWidth="1"/>
    <col min="2058" max="2058" width="16.42578125" style="126" customWidth="1"/>
    <col min="2059" max="2059" width="18.42578125" style="126" customWidth="1"/>
    <col min="2060" max="2060" width="16.42578125" style="126" customWidth="1"/>
    <col min="2061" max="2063" width="9.140625" style="126"/>
    <col min="2064" max="2064" width="14.140625" style="126" customWidth="1"/>
    <col min="2065" max="2065" width="9.140625" style="126"/>
    <col min="2066" max="2066" width="14.85546875" style="126" customWidth="1"/>
    <col min="2067" max="2067" width="9.140625" style="126"/>
    <col min="2068" max="2068" width="15.28515625" style="126" customWidth="1"/>
    <col min="2069" max="2069" width="9.140625" style="126"/>
    <col min="2070" max="2077" width="19.5703125" style="126" bestFit="1" customWidth="1"/>
    <col min="2078" max="2304" width="9.140625" style="126"/>
    <col min="2305" max="2305" width="54.5703125" style="126" customWidth="1"/>
    <col min="2306" max="2306" width="0" style="126" hidden="1" customWidth="1"/>
    <col min="2307" max="2307" width="18.7109375" style="126" customWidth="1"/>
    <col min="2308" max="2308" width="16.42578125" style="126" customWidth="1"/>
    <col min="2309" max="2309" width="20.28515625" style="126" customWidth="1"/>
    <col min="2310" max="2310" width="16.42578125" style="126" customWidth="1"/>
    <col min="2311" max="2311" width="19.42578125" style="126" customWidth="1"/>
    <col min="2312" max="2312" width="16.42578125" style="126" customWidth="1"/>
    <col min="2313" max="2313" width="20" style="126" customWidth="1"/>
    <col min="2314" max="2314" width="16.42578125" style="126" customWidth="1"/>
    <col min="2315" max="2315" width="18.42578125" style="126" customWidth="1"/>
    <col min="2316" max="2316" width="16.42578125" style="126" customWidth="1"/>
    <col min="2317" max="2319" width="9.140625" style="126"/>
    <col min="2320" max="2320" width="14.140625" style="126" customWidth="1"/>
    <col min="2321" max="2321" width="9.140625" style="126"/>
    <col min="2322" max="2322" width="14.85546875" style="126" customWidth="1"/>
    <col min="2323" max="2323" width="9.140625" style="126"/>
    <col min="2324" max="2324" width="15.28515625" style="126" customWidth="1"/>
    <col min="2325" max="2325" width="9.140625" style="126"/>
    <col min="2326" max="2333" width="19.5703125" style="126" bestFit="1" customWidth="1"/>
    <col min="2334" max="2560" width="9.140625" style="126"/>
    <col min="2561" max="2561" width="54.5703125" style="126" customWidth="1"/>
    <col min="2562" max="2562" width="0" style="126" hidden="1" customWidth="1"/>
    <col min="2563" max="2563" width="18.7109375" style="126" customWidth="1"/>
    <col min="2564" max="2564" width="16.42578125" style="126" customWidth="1"/>
    <col min="2565" max="2565" width="20.28515625" style="126" customWidth="1"/>
    <col min="2566" max="2566" width="16.42578125" style="126" customWidth="1"/>
    <col min="2567" max="2567" width="19.42578125" style="126" customWidth="1"/>
    <col min="2568" max="2568" width="16.42578125" style="126" customWidth="1"/>
    <col min="2569" max="2569" width="20" style="126" customWidth="1"/>
    <col min="2570" max="2570" width="16.42578125" style="126" customWidth="1"/>
    <col min="2571" max="2571" width="18.42578125" style="126" customWidth="1"/>
    <col min="2572" max="2572" width="16.42578125" style="126" customWidth="1"/>
    <col min="2573" max="2575" width="9.140625" style="126"/>
    <col min="2576" max="2576" width="14.140625" style="126" customWidth="1"/>
    <col min="2577" max="2577" width="9.140625" style="126"/>
    <col min="2578" max="2578" width="14.85546875" style="126" customWidth="1"/>
    <col min="2579" max="2579" width="9.140625" style="126"/>
    <col min="2580" max="2580" width="15.28515625" style="126" customWidth="1"/>
    <col min="2581" max="2581" width="9.140625" style="126"/>
    <col min="2582" max="2589" width="19.5703125" style="126" bestFit="1" customWidth="1"/>
    <col min="2590" max="2816" width="9.140625" style="126"/>
    <col min="2817" max="2817" width="54.5703125" style="126" customWidth="1"/>
    <col min="2818" max="2818" width="0" style="126" hidden="1" customWidth="1"/>
    <col min="2819" max="2819" width="18.7109375" style="126" customWidth="1"/>
    <col min="2820" max="2820" width="16.42578125" style="126" customWidth="1"/>
    <col min="2821" max="2821" width="20.28515625" style="126" customWidth="1"/>
    <col min="2822" max="2822" width="16.42578125" style="126" customWidth="1"/>
    <col min="2823" max="2823" width="19.42578125" style="126" customWidth="1"/>
    <col min="2824" max="2824" width="16.42578125" style="126" customWidth="1"/>
    <col min="2825" max="2825" width="20" style="126" customWidth="1"/>
    <col min="2826" max="2826" width="16.42578125" style="126" customWidth="1"/>
    <col min="2827" max="2827" width="18.42578125" style="126" customWidth="1"/>
    <col min="2828" max="2828" width="16.42578125" style="126" customWidth="1"/>
    <col min="2829" max="2831" width="9.140625" style="126"/>
    <col min="2832" max="2832" width="14.140625" style="126" customWidth="1"/>
    <col min="2833" max="2833" width="9.140625" style="126"/>
    <col min="2834" max="2834" width="14.85546875" style="126" customWidth="1"/>
    <col min="2835" max="2835" width="9.140625" style="126"/>
    <col min="2836" max="2836" width="15.28515625" style="126" customWidth="1"/>
    <col min="2837" max="2837" width="9.140625" style="126"/>
    <col min="2838" max="2845" width="19.5703125" style="126" bestFit="1" customWidth="1"/>
    <col min="2846" max="3072" width="9.140625" style="126"/>
    <col min="3073" max="3073" width="54.5703125" style="126" customWidth="1"/>
    <col min="3074" max="3074" width="0" style="126" hidden="1" customWidth="1"/>
    <col min="3075" max="3075" width="18.7109375" style="126" customWidth="1"/>
    <col min="3076" max="3076" width="16.42578125" style="126" customWidth="1"/>
    <col min="3077" max="3077" width="20.28515625" style="126" customWidth="1"/>
    <col min="3078" max="3078" width="16.42578125" style="126" customWidth="1"/>
    <col min="3079" max="3079" width="19.42578125" style="126" customWidth="1"/>
    <col min="3080" max="3080" width="16.42578125" style="126" customWidth="1"/>
    <col min="3081" max="3081" width="20" style="126" customWidth="1"/>
    <col min="3082" max="3082" width="16.42578125" style="126" customWidth="1"/>
    <col min="3083" max="3083" width="18.42578125" style="126" customWidth="1"/>
    <col min="3084" max="3084" width="16.42578125" style="126" customWidth="1"/>
    <col min="3085" max="3087" width="9.140625" style="126"/>
    <col min="3088" max="3088" width="14.140625" style="126" customWidth="1"/>
    <col min="3089" max="3089" width="9.140625" style="126"/>
    <col min="3090" max="3090" width="14.85546875" style="126" customWidth="1"/>
    <col min="3091" max="3091" width="9.140625" style="126"/>
    <col min="3092" max="3092" width="15.28515625" style="126" customWidth="1"/>
    <col min="3093" max="3093" width="9.140625" style="126"/>
    <col min="3094" max="3101" width="19.5703125" style="126" bestFit="1" customWidth="1"/>
    <col min="3102" max="3328" width="9.140625" style="126"/>
    <col min="3329" max="3329" width="54.5703125" style="126" customWidth="1"/>
    <col min="3330" max="3330" width="0" style="126" hidden="1" customWidth="1"/>
    <col min="3331" max="3331" width="18.7109375" style="126" customWidth="1"/>
    <col min="3332" max="3332" width="16.42578125" style="126" customWidth="1"/>
    <col min="3333" max="3333" width="20.28515625" style="126" customWidth="1"/>
    <col min="3334" max="3334" width="16.42578125" style="126" customWidth="1"/>
    <col min="3335" max="3335" width="19.42578125" style="126" customWidth="1"/>
    <col min="3336" max="3336" width="16.42578125" style="126" customWidth="1"/>
    <col min="3337" max="3337" width="20" style="126" customWidth="1"/>
    <col min="3338" max="3338" width="16.42578125" style="126" customWidth="1"/>
    <col min="3339" max="3339" width="18.42578125" style="126" customWidth="1"/>
    <col min="3340" max="3340" width="16.42578125" style="126" customWidth="1"/>
    <col min="3341" max="3343" width="9.140625" style="126"/>
    <col min="3344" max="3344" width="14.140625" style="126" customWidth="1"/>
    <col min="3345" max="3345" width="9.140625" style="126"/>
    <col min="3346" max="3346" width="14.85546875" style="126" customWidth="1"/>
    <col min="3347" max="3347" width="9.140625" style="126"/>
    <col min="3348" max="3348" width="15.28515625" style="126" customWidth="1"/>
    <col min="3349" max="3349" width="9.140625" style="126"/>
    <col min="3350" max="3357" width="19.5703125" style="126" bestFit="1" customWidth="1"/>
    <col min="3358" max="3584" width="9.140625" style="126"/>
    <col min="3585" max="3585" width="54.5703125" style="126" customWidth="1"/>
    <col min="3586" max="3586" width="0" style="126" hidden="1" customWidth="1"/>
    <col min="3587" max="3587" width="18.7109375" style="126" customWidth="1"/>
    <col min="3588" max="3588" width="16.42578125" style="126" customWidth="1"/>
    <col min="3589" max="3589" width="20.28515625" style="126" customWidth="1"/>
    <col min="3590" max="3590" width="16.42578125" style="126" customWidth="1"/>
    <col min="3591" max="3591" width="19.42578125" style="126" customWidth="1"/>
    <col min="3592" max="3592" width="16.42578125" style="126" customWidth="1"/>
    <col min="3593" max="3593" width="20" style="126" customWidth="1"/>
    <col min="3594" max="3594" width="16.42578125" style="126" customWidth="1"/>
    <col min="3595" max="3595" width="18.42578125" style="126" customWidth="1"/>
    <col min="3596" max="3596" width="16.42578125" style="126" customWidth="1"/>
    <col min="3597" max="3599" width="9.140625" style="126"/>
    <col min="3600" max="3600" width="14.140625" style="126" customWidth="1"/>
    <col min="3601" max="3601" width="9.140625" style="126"/>
    <col min="3602" max="3602" width="14.85546875" style="126" customWidth="1"/>
    <col min="3603" max="3603" width="9.140625" style="126"/>
    <col min="3604" max="3604" width="15.28515625" style="126" customWidth="1"/>
    <col min="3605" max="3605" width="9.140625" style="126"/>
    <col min="3606" max="3613" width="19.5703125" style="126" bestFit="1" customWidth="1"/>
    <col min="3614" max="3840" width="9.140625" style="126"/>
    <col min="3841" max="3841" width="54.5703125" style="126" customWidth="1"/>
    <col min="3842" max="3842" width="0" style="126" hidden="1" customWidth="1"/>
    <col min="3843" max="3843" width="18.7109375" style="126" customWidth="1"/>
    <col min="3844" max="3844" width="16.42578125" style="126" customWidth="1"/>
    <col min="3845" max="3845" width="20.28515625" style="126" customWidth="1"/>
    <col min="3846" max="3846" width="16.42578125" style="126" customWidth="1"/>
    <col min="3847" max="3847" width="19.42578125" style="126" customWidth="1"/>
    <col min="3848" max="3848" width="16.42578125" style="126" customWidth="1"/>
    <col min="3849" max="3849" width="20" style="126" customWidth="1"/>
    <col min="3850" max="3850" width="16.42578125" style="126" customWidth="1"/>
    <col min="3851" max="3851" width="18.42578125" style="126" customWidth="1"/>
    <col min="3852" max="3852" width="16.42578125" style="126" customWidth="1"/>
    <col min="3853" max="3855" width="9.140625" style="126"/>
    <col min="3856" max="3856" width="14.140625" style="126" customWidth="1"/>
    <col min="3857" max="3857" width="9.140625" style="126"/>
    <col min="3858" max="3858" width="14.85546875" style="126" customWidth="1"/>
    <col min="3859" max="3859" width="9.140625" style="126"/>
    <col min="3860" max="3860" width="15.28515625" style="126" customWidth="1"/>
    <col min="3861" max="3861" width="9.140625" style="126"/>
    <col min="3862" max="3869" width="19.5703125" style="126" bestFit="1" customWidth="1"/>
    <col min="3870" max="4096" width="9.140625" style="126"/>
    <col min="4097" max="4097" width="54.5703125" style="126" customWidth="1"/>
    <col min="4098" max="4098" width="0" style="126" hidden="1" customWidth="1"/>
    <col min="4099" max="4099" width="18.7109375" style="126" customWidth="1"/>
    <col min="4100" max="4100" width="16.42578125" style="126" customWidth="1"/>
    <col min="4101" max="4101" width="20.28515625" style="126" customWidth="1"/>
    <col min="4102" max="4102" width="16.42578125" style="126" customWidth="1"/>
    <col min="4103" max="4103" width="19.42578125" style="126" customWidth="1"/>
    <col min="4104" max="4104" width="16.42578125" style="126" customWidth="1"/>
    <col min="4105" max="4105" width="20" style="126" customWidth="1"/>
    <col min="4106" max="4106" width="16.42578125" style="126" customWidth="1"/>
    <col min="4107" max="4107" width="18.42578125" style="126" customWidth="1"/>
    <col min="4108" max="4108" width="16.42578125" style="126" customWidth="1"/>
    <col min="4109" max="4111" width="9.140625" style="126"/>
    <col min="4112" max="4112" width="14.140625" style="126" customWidth="1"/>
    <col min="4113" max="4113" width="9.140625" style="126"/>
    <col min="4114" max="4114" width="14.85546875" style="126" customWidth="1"/>
    <col min="4115" max="4115" width="9.140625" style="126"/>
    <col min="4116" max="4116" width="15.28515625" style="126" customWidth="1"/>
    <col min="4117" max="4117" width="9.140625" style="126"/>
    <col min="4118" max="4125" width="19.5703125" style="126" bestFit="1" customWidth="1"/>
    <col min="4126" max="4352" width="9.140625" style="126"/>
    <col min="4353" max="4353" width="54.5703125" style="126" customWidth="1"/>
    <col min="4354" max="4354" width="0" style="126" hidden="1" customWidth="1"/>
    <col min="4355" max="4355" width="18.7109375" style="126" customWidth="1"/>
    <col min="4356" max="4356" width="16.42578125" style="126" customWidth="1"/>
    <col min="4357" max="4357" width="20.28515625" style="126" customWidth="1"/>
    <col min="4358" max="4358" width="16.42578125" style="126" customWidth="1"/>
    <col min="4359" max="4359" width="19.42578125" style="126" customWidth="1"/>
    <col min="4360" max="4360" width="16.42578125" style="126" customWidth="1"/>
    <col min="4361" max="4361" width="20" style="126" customWidth="1"/>
    <col min="4362" max="4362" width="16.42578125" style="126" customWidth="1"/>
    <col min="4363" max="4363" width="18.42578125" style="126" customWidth="1"/>
    <col min="4364" max="4364" width="16.42578125" style="126" customWidth="1"/>
    <col min="4365" max="4367" width="9.140625" style="126"/>
    <col min="4368" max="4368" width="14.140625" style="126" customWidth="1"/>
    <col min="4369" max="4369" width="9.140625" style="126"/>
    <col min="4370" max="4370" width="14.85546875" style="126" customWidth="1"/>
    <col min="4371" max="4371" width="9.140625" style="126"/>
    <col min="4372" max="4372" width="15.28515625" style="126" customWidth="1"/>
    <col min="4373" max="4373" width="9.140625" style="126"/>
    <col min="4374" max="4381" width="19.5703125" style="126" bestFit="1" customWidth="1"/>
    <col min="4382" max="4608" width="9.140625" style="126"/>
    <col min="4609" max="4609" width="54.5703125" style="126" customWidth="1"/>
    <col min="4610" max="4610" width="0" style="126" hidden="1" customWidth="1"/>
    <col min="4611" max="4611" width="18.7109375" style="126" customWidth="1"/>
    <col min="4612" max="4612" width="16.42578125" style="126" customWidth="1"/>
    <col min="4613" max="4613" width="20.28515625" style="126" customWidth="1"/>
    <col min="4614" max="4614" width="16.42578125" style="126" customWidth="1"/>
    <col min="4615" max="4615" width="19.42578125" style="126" customWidth="1"/>
    <col min="4616" max="4616" width="16.42578125" style="126" customWidth="1"/>
    <col min="4617" max="4617" width="20" style="126" customWidth="1"/>
    <col min="4618" max="4618" width="16.42578125" style="126" customWidth="1"/>
    <col min="4619" max="4619" width="18.42578125" style="126" customWidth="1"/>
    <col min="4620" max="4620" width="16.42578125" style="126" customWidth="1"/>
    <col min="4621" max="4623" width="9.140625" style="126"/>
    <col min="4624" max="4624" width="14.140625" style="126" customWidth="1"/>
    <col min="4625" max="4625" width="9.140625" style="126"/>
    <col min="4626" max="4626" width="14.85546875" style="126" customWidth="1"/>
    <col min="4627" max="4627" width="9.140625" style="126"/>
    <col min="4628" max="4628" width="15.28515625" style="126" customWidth="1"/>
    <col min="4629" max="4629" width="9.140625" style="126"/>
    <col min="4630" max="4637" width="19.5703125" style="126" bestFit="1" customWidth="1"/>
    <col min="4638" max="4864" width="9.140625" style="126"/>
    <col min="4865" max="4865" width="54.5703125" style="126" customWidth="1"/>
    <col min="4866" max="4866" width="0" style="126" hidden="1" customWidth="1"/>
    <col min="4867" max="4867" width="18.7109375" style="126" customWidth="1"/>
    <col min="4868" max="4868" width="16.42578125" style="126" customWidth="1"/>
    <col min="4869" max="4869" width="20.28515625" style="126" customWidth="1"/>
    <col min="4870" max="4870" width="16.42578125" style="126" customWidth="1"/>
    <col min="4871" max="4871" width="19.42578125" style="126" customWidth="1"/>
    <col min="4872" max="4872" width="16.42578125" style="126" customWidth="1"/>
    <col min="4873" max="4873" width="20" style="126" customWidth="1"/>
    <col min="4874" max="4874" width="16.42578125" style="126" customWidth="1"/>
    <col min="4875" max="4875" width="18.42578125" style="126" customWidth="1"/>
    <col min="4876" max="4876" width="16.42578125" style="126" customWidth="1"/>
    <col min="4877" max="4879" width="9.140625" style="126"/>
    <col min="4880" max="4880" width="14.140625" style="126" customWidth="1"/>
    <col min="4881" max="4881" width="9.140625" style="126"/>
    <col min="4882" max="4882" width="14.85546875" style="126" customWidth="1"/>
    <col min="4883" max="4883" width="9.140625" style="126"/>
    <col min="4884" max="4884" width="15.28515625" style="126" customWidth="1"/>
    <col min="4885" max="4885" width="9.140625" style="126"/>
    <col min="4886" max="4893" width="19.5703125" style="126" bestFit="1" customWidth="1"/>
    <col min="4894" max="5120" width="9.140625" style="126"/>
    <col min="5121" max="5121" width="54.5703125" style="126" customWidth="1"/>
    <col min="5122" max="5122" width="0" style="126" hidden="1" customWidth="1"/>
    <col min="5123" max="5123" width="18.7109375" style="126" customWidth="1"/>
    <col min="5124" max="5124" width="16.42578125" style="126" customWidth="1"/>
    <col min="5125" max="5125" width="20.28515625" style="126" customWidth="1"/>
    <col min="5126" max="5126" width="16.42578125" style="126" customWidth="1"/>
    <col min="5127" max="5127" width="19.42578125" style="126" customWidth="1"/>
    <col min="5128" max="5128" width="16.42578125" style="126" customWidth="1"/>
    <col min="5129" max="5129" width="20" style="126" customWidth="1"/>
    <col min="5130" max="5130" width="16.42578125" style="126" customWidth="1"/>
    <col min="5131" max="5131" width="18.42578125" style="126" customWidth="1"/>
    <col min="5132" max="5132" width="16.42578125" style="126" customWidth="1"/>
    <col min="5133" max="5135" width="9.140625" style="126"/>
    <col min="5136" max="5136" width="14.140625" style="126" customWidth="1"/>
    <col min="5137" max="5137" width="9.140625" style="126"/>
    <col min="5138" max="5138" width="14.85546875" style="126" customWidth="1"/>
    <col min="5139" max="5139" width="9.140625" style="126"/>
    <col min="5140" max="5140" width="15.28515625" style="126" customWidth="1"/>
    <col min="5141" max="5141" width="9.140625" style="126"/>
    <col min="5142" max="5149" width="19.5703125" style="126" bestFit="1" customWidth="1"/>
    <col min="5150" max="5376" width="9.140625" style="126"/>
    <col min="5377" max="5377" width="54.5703125" style="126" customWidth="1"/>
    <col min="5378" max="5378" width="0" style="126" hidden="1" customWidth="1"/>
    <col min="5379" max="5379" width="18.7109375" style="126" customWidth="1"/>
    <col min="5380" max="5380" width="16.42578125" style="126" customWidth="1"/>
    <col min="5381" max="5381" width="20.28515625" style="126" customWidth="1"/>
    <col min="5382" max="5382" width="16.42578125" style="126" customWidth="1"/>
    <col min="5383" max="5383" width="19.42578125" style="126" customWidth="1"/>
    <col min="5384" max="5384" width="16.42578125" style="126" customWidth="1"/>
    <col min="5385" max="5385" width="20" style="126" customWidth="1"/>
    <col min="5386" max="5386" width="16.42578125" style="126" customWidth="1"/>
    <col min="5387" max="5387" width="18.42578125" style="126" customWidth="1"/>
    <col min="5388" max="5388" width="16.42578125" style="126" customWidth="1"/>
    <col min="5389" max="5391" width="9.140625" style="126"/>
    <col min="5392" max="5392" width="14.140625" style="126" customWidth="1"/>
    <col min="5393" max="5393" width="9.140625" style="126"/>
    <col min="5394" max="5394" width="14.85546875" style="126" customWidth="1"/>
    <col min="5395" max="5395" width="9.140625" style="126"/>
    <col min="5396" max="5396" width="15.28515625" style="126" customWidth="1"/>
    <col min="5397" max="5397" width="9.140625" style="126"/>
    <col min="5398" max="5405" width="19.5703125" style="126" bestFit="1" customWidth="1"/>
    <col min="5406" max="5632" width="9.140625" style="126"/>
    <col min="5633" max="5633" width="54.5703125" style="126" customWidth="1"/>
    <col min="5634" max="5634" width="0" style="126" hidden="1" customWidth="1"/>
    <col min="5635" max="5635" width="18.7109375" style="126" customWidth="1"/>
    <col min="5636" max="5636" width="16.42578125" style="126" customWidth="1"/>
    <col min="5637" max="5637" width="20.28515625" style="126" customWidth="1"/>
    <col min="5638" max="5638" width="16.42578125" style="126" customWidth="1"/>
    <col min="5639" max="5639" width="19.42578125" style="126" customWidth="1"/>
    <col min="5640" max="5640" width="16.42578125" style="126" customWidth="1"/>
    <col min="5641" max="5641" width="20" style="126" customWidth="1"/>
    <col min="5642" max="5642" width="16.42578125" style="126" customWidth="1"/>
    <col min="5643" max="5643" width="18.42578125" style="126" customWidth="1"/>
    <col min="5644" max="5644" width="16.42578125" style="126" customWidth="1"/>
    <col min="5645" max="5647" width="9.140625" style="126"/>
    <col min="5648" max="5648" width="14.140625" style="126" customWidth="1"/>
    <col min="5649" max="5649" width="9.140625" style="126"/>
    <col min="5650" max="5650" width="14.85546875" style="126" customWidth="1"/>
    <col min="5651" max="5651" width="9.140625" style="126"/>
    <col min="5652" max="5652" width="15.28515625" style="126" customWidth="1"/>
    <col min="5653" max="5653" width="9.140625" style="126"/>
    <col min="5654" max="5661" width="19.5703125" style="126" bestFit="1" customWidth="1"/>
    <col min="5662" max="5888" width="9.140625" style="126"/>
    <col min="5889" max="5889" width="54.5703125" style="126" customWidth="1"/>
    <col min="5890" max="5890" width="0" style="126" hidden="1" customWidth="1"/>
    <col min="5891" max="5891" width="18.7109375" style="126" customWidth="1"/>
    <col min="5892" max="5892" width="16.42578125" style="126" customWidth="1"/>
    <col min="5893" max="5893" width="20.28515625" style="126" customWidth="1"/>
    <col min="5894" max="5894" width="16.42578125" style="126" customWidth="1"/>
    <col min="5895" max="5895" width="19.42578125" style="126" customWidth="1"/>
    <col min="5896" max="5896" width="16.42578125" style="126" customWidth="1"/>
    <col min="5897" max="5897" width="20" style="126" customWidth="1"/>
    <col min="5898" max="5898" width="16.42578125" style="126" customWidth="1"/>
    <col min="5899" max="5899" width="18.42578125" style="126" customWidth="1"/>
    <col min="5900" max="5900" width="16.42578125" style="126" customWidth="1"/>
    <col min="5901" max="5903" width="9.140625" style="126"/>
    <col min="5904" max="5904" width="14.140625" style="126" customWidth="1"/>
    <col min="5905" max="5905" width="9.140625" style="126"/>
    <col min="5906" max="5906" width="14.85546875" style="126" customWidth="1"/>
    <col min="5907" max="5907" width="9.140625" style="126"/>
    <col min="5908" max="5908" width="15.28515625" style="126" customWidth="1"/>
    <col min="5909" max="5909" width="9.140625" style="126"/>
    <col min="5910" max="5917" width="19.5703125" style="126" bestFit="1" customWidth="1"/>
    <col min="5918" max="6144" width="9.140625" style="126"/>
    <col min="6145" max="6145" width="54.5703125" style="126" customWidth="1"/>
    <col min="6146" max="6146" width="0" style="126" hidden="1" customWidth="1"/>
    <col min="6147" max="6147" width="18.7109375" style="126" customWidth="1"/>
    <col min="6148" max="6148" width="16.42578125" style="126" customWidth="1"/>
    <col min="6149" max="6149" width="20.28515625" style="126" customWidth="1"/>
    <col min="6150" max="6150" width="16.42578125" style="126" customWidth="1"/>
    <col min="6151" max="6151" width="19.42578125" style="126" customWidth="1"/>
    <col min="6152" max="6152" width="16.42578125" style="126" customWidth="1"/>
    <col min="6153" max="6153" width="20" style="126" customWidth="1"/>
    <col min="6154" max="6154" width="16.42578125" style="126" customWidth="1"/>
    <col min="6155" max="6155" width="18.42578125" style="126" customWidth="1"/>
    <col min="6156" max="6156" width="16.42578125" style="126" customWidth="1"/>
    <col min="6157" max="6159" width="9.140625" style="126"/>
    <col min="6160" max="6160" width="14.140625" style="126" customWidth="1"/>
    <col min="6161" max="6161" width="9.140625" style="126"/>
    <col min="6162" max="6162" width="14.85546875" style="126" customWidth="1"/>
    <col min="6163" max="6163" width="9.140625" style="126"/>
    <col min="6164" max="6164" width="15.28515625" style="126" customWidth="1"/>
    <col min="6165" max="6165" width="9.140625" style="126"/>
    <col min="6166" max="6173" width="19.5703125" style="126" bestFit="1" customWidth="1"/>
    <col min="6174" max="6400" width="9.140625" style="126"/>
    <col min="6401" max="6401" width="54.5703125" style="126" customWidth="1"/>
    <col min="6402" max="6402" width="0" style="126" hidden="1" customWidth="1"/>
    <col min="6403" max="6403" width="18.7109375" style="126" customWidth="1"/>
    <col min="6404" max="6404" width="16.42578125" style="126" customWidth="1"/>
    <col min="6405" max="6405" width="20.28515625" style="126" customWidth="1"/>
    <col min="6406" max="6406" width="16.42578125" style="126" customWidth="1"/>
    <col min="6407" max="6407" width="19.42578125" style="126" customWidth="1"/>
    <col min="6408" max="6408" width="16.42578125" style="126" customWidth="1"/>
    <col min="6409" max="6409" width="20" style="126" customWidth="1"/>
    <col min="6410" max="6410" width="16.42578125" style="126" customWidth="1"/>
    <col min="6411" max="6411" width="18.42578125" style="126" customWidth="1"/>
    <col min="6412" max="6412" width="16.42578125" style="126" customWidth="1"/>
    <col min="6413" max="6415" width="9.140625" style="126"/>
    <col min="6416" max="6416" width="14.140625" style="126" customWidth="1"/>
    <col min="6417" max="6417" width="9.140625" style="126"/>
    <col min="6418" max="6418" width="14.85546875" style="126" customWidth="1"/>
    <col min="6419" max="6419" width="9.140625" style="126"/>
    <col min="6420" max="6420" width="15.28515625" style="126" customWidth="1"/>
    <col min="6421" max="6421" width="9.140625" style="126"/>
    <col min="6422" max="6429" width="19.5703125" style="126" bestFit="1" customWidth="1"/>
    <col min="6430" max="6656" width="9.140625" style="126"/>
    <col min="6657" max="6657" width="54.5703125" style="126" customWidth="1"/>
    <col min="6658" max="6658" width="0" style="126" hidden="1" customWidth="1"/>
    <col min="6659" max="6659" width="18.7109375" style="126" customWidth="1"/>
    <col min="6660" max="6660" width="16.42578125" style="126" customWidth="1"/>
    <col min="6661" max="6661" width="20.28515625" style="126" customWidth="1"/>
    <col min="6662" max="6662" width="16.42578125" style="126" customWidth="1"/>
    <col min="6663" max="6663" width="19.42578125" style="126" customWidth="1"/>
    <col min="6664" max="6664" width="16.42578125" style="126" customWidth="1"/>
    <col min="6665" max="6665" width="20" style="126" customWidth="1"/>
    <col min="6666" max="6666" width="16.42578125" style="126" customWidth="1"/>
    <col min="6667" max="6667" width="18.42578125" style="126" customWidth="1"/>
    <col min="6668" max="6668" width="16.42578125" style="126" customWidth="1"/>
    <col min="6669" max="6671" width="9.140625" style="126"/>
    <col min="6672" max="6672" width="14.140625" style="126" customWidth="1"/>
    <col min="6673" max="6673" width="9.140625" style="126"/>
    <col min="6674" max="6674" width="14.85546875" style="126" customWidth="1"/>
    <col min="6675" max="6675" width="9.140625" style="126"/>
    <col min="6676" max="6676" width="15.28515625" style="126" customWidth="1"/>
    <col min="6677" max="6677" width="9.140625" style="126"/>
    <col min="6678" max="6685" width="19.5703125" style="126" bestFit="1" customWidth="1"/>
    <col min="6686" max="6912" width="9.140625" style="126"/>
    <col min="6913" max="6913" width="54.5703125" style="126" customWidth="1"/>
    <col min="6914" max="6914" width="0" style="126" hidden="1" customWidth="1"/>
    <col min="6915" max="6915" width="18.7109375" style="126" customWidth="1"/>
    <col min="6916" max="6916" width="16.42578125" style="126" customWidth="1"/>
    <col min="6917" max="6917" width="20.28515625" style="126" customWidth="1"/>
    <col min="6918" max="6918" width="16.42578125" style="126" customWidth="1"/>
    <col min="6919" max="6919" width="19.42578125" style="126" customWidth="1"/>
    <col min="6920" max="6920" width="16.42578125" style="126" customWidth="1"/>
    <col min="6921" max="6921" width="20" style="126" customWidth="1"/>
    <col min="6922" max="6922" width="16.42578125" style="126" customWidth="1"/>
    <col min="6923" max="6923" width="18.42578125" style="126" customWidth="1"/>
    <col min="6924" max="6924" width="16.42578125" style="126" customWidth="1"/>
    <col min="6925" max="6927" width="9.140625" style="126"/>
    <col min="6928" max="6928" width="14.140625" style="126" customWidth="1"/>
    <col min="6929" max="6929" width="9.140625" style="126"/>
    <col min="6930" max="6930" width="14.85546875" style="126" customWidth="1"/>
    <col min="6931" max="6931" width="9.140625" style="126"/>
    <col min="6932" max="6932" width="15.28515625" style="126" customWidth="1"/>
    <col min="6933" max="6933" width="9.140625" style="126"/>
    <col min="6934" max="6941" width="19.5703125" style="126" bestFit="1" customWidth="1"/>
    <col min="6942" max="7168" width="9.140625" style="126"/>
    <col min="7169" max="7169" width="54.5703125" style="126" customWidth="1"/>
    <col min="7170" max="7170" width="0" style="126" hidden="1" customWidth="1"/>
    <col min="7171" max="7171" width="18.7109375" style="126" customWidth="1"/>
    <col min="7172" max="7172" width="16.42578125" style="126" customWidth="1"/>
    <col min="7173" max="7173" width="20.28515625" style="126" customWidth="1"/>
    <col min="7174" max="7174" width="16.42578125" style="126" customWidth="1"/>
    <col min="7175" max="7175" width="19.42578125" style="126" customWidth="1"/>
    <col min="7176" max="7176" width="16.42578125" style="126" customWidth="1"/>
    <col min="7177" max="7177" width="20" style="126" customWidth="1"/>
    <col min="7178" max="7178" width="16.42578125" style="126" customWidth="1"/>
    <col min="7179" max="7179" width="18.42578125" style="126" customWidth="1"/>
    <col min="7180" max="7180" width="16.42578125" style="126" customWidth="1"/>
    <col min="7181" max="7183" width="9.140625" style="126"/>
    <col min="7184" max="7184" width="14.140625" style="126" customWidth="1"/>
    <col min="7185" max="7185" width="9.140625" style="126"/>
    <col min="7186" max="7186" width="14.85546875" style="126" customWidth="1"/>
    <col min="7187" max="7187" width="9.140625" style="126"/>
    <col min="7188" max="7188" width="15.28515625" style="126" customWidth="1"/>
    <col min="7189" max="7189" width="9.140625" style="126"/>
    <col min="7190" max="7197" width="19.5703125" style="126" bestFit="1" customWidth="1"/>
    <col min="7198" max="7424" width="9.140625" style="126"/>
    <col min="7425" max="7425" width="54.5703125" style="126" customWidth="1"/>
    <col min="7426" max="7426" width="0" style="126" hidden="1" customWidth="1"/>
    <col min="7427" max="7427" width="18.7109375" style="126" customWidth="1"/>
    <col min="7428" max="7428" width="16.42578125" style="126" customWidth="1"/>
    <col min="7429" max="7429" width="20.28515625" style="126" customWidth="1"/>
    <col min="7430" max="7430" width="16.42578125" style="126" customWidth="1"/>
    <col min="7431" max="7431" width="19.42578125" style="126" customWidth="1"/>
    <col min="7432" max="7432" width="16.42578125" style="126" customWidth="1"/>
    <col min="7433" max="7433" width="20" style="126" customWidth="1"/>
    <col min="7434" max="7434" width="16.42578125" style="126" customWidth="1"/>
    <col min="7435" max="7435" width="18.42578125" style="126" customWidth="1"/>
    <col min="7436" max="7436" width="16.42578125" style="126" customWidth="1"/>
    <col min="7437" max="7439" width="9.140625" style="126"/>
    <col min="7440" max="7440" width="14.140625" style="126" customWidth="1"/>
    <col min="7441" max="7441" width="9.140625" style="126"/>
    <col min="7442" max="7442" width="14.85546875" style="126" customWidth="1"/>
    <col min="7443" max="7443" width="9.140625" style="126"/>
    <col min="7444" max="7444" width="15.28515625" style="126" customWidth="1"/>
    <col min="7445" max="7445" width="9.140625" style="126"/>
    <col min="7446" max="7453" width="19.5703125" style="126" bestFit="1" customWidth="1"/>
    <col min="7454" max="7680" width="9.140625" style="126"/>
    <col min="7681" max="7681" width="54.5703125" style="126" customWidth="1"/>
    <col min="7682" max="7682" width="0" style="126" hidden="1" customWidth="1"/>
    <col min="7683" max="7683" width="18.7109375" style="126" customWidth="1"/>
    <col min="7684" max="7684" width="16.42578125" style="126" customWidth="1"/>
    <col min="7685" max="7685" width="20.28515625" style="126" customWidth="1"/>
    <col min="7686" max="7686" width="16.42578125" style="126" customWidth="1"/>
    <col min="7687" max="7687" width="19.42578125" style="126" customWidth="1"/>
    <col min="7688" max="7688" width="16.42578125" style="126" customWidth="1"/>
    <col min="7689" max="7689" width="20" style="126" customWidth="1"/>
    <col min="7690" max="7690" width="16.42578125" style="126" customWidth="1"/>
    <col min="7691" max="7691" width="18.42578125" style="126" customWidth="1"/>
    <col min="7692" max="7692" width="16.42578125" style="126" customWidth="1"/>
    <col min="7693" max="7695" width="9.140625" style="126"/>
    <col min="7696" max="7696" width="14.140625" style="126" customWidth="1"/>
    <col min="7697" max="7697" width="9.140625" style="126"/>
    <col min="7698" max="7698" width="14.85546875" style="126" customWidth="1"/>
    <col min="7699" max="7699" width="9.140625" style="126"/>
    <col min="7700" max="7700" width="15.28515625" style="126" customWidth="1"/>
    <col min="7701" max="7701" width="9.140625" style="126"/>
    <col min="7702" max="7709" width="19.5703125" style="126" bestFit="1" customWidth="1"/>
    <col min="7710" max="7936" width="9.140625" style="126"/>
    <col min="7937" max="7937" width="54.5703125" style="126" customWidth="1"/>
    <col min="7938" max="7938" width="0" style="126" hidden="1" customWidth="1"/>
    <col min="7939" max="7939" width="18.7109375" style="126" customWidth="1"/>
    <col min="7940" max="7940" width="16.42578125" style="126" customWidth="1"/>
    <col min="7941" max="7941" width="20.28515625" style="126" customWidth="1"/>
    <col min="7942" max="7942" width="16.42578125" style="126" customWidth="1"/>
    <col min="7943" max="7943" width="19.42578125" style="126" customWidth="1"/>
    <col min="7944" max="7944" width="16.42578125" style="126" customWidth="1"/>
    <col min="7945" max="7945" width="20" style="126" customWidth="1"/>
    <col min="7946" max="7946" width="16.42578125" style="126" customWidth="1"/>
    <col min="7947" max="7947" width="18.42578125" style="126" customWidth="1"/>
    <col min="7948" max="7948" width="16.42578125" style="126" customWidth="1"/>
    <col min="7949" max="7951" width="9.140625" style="126"/>
    <col min="7952" max="7952" width="14.140625" style="126" customWidth="1"/>
    <col min="7953" max="7953" width="9.140625" style="126"/>
    <col min="7954" max="7954" width="14.85546875" style="126" customWidth="1"/>
    <col min="7955" max="7955" width="9.140625" style="126"/>
    <col min="7956" max="7956" width="15.28515625" style="126" customWidth="1"/>
    <col min="7957" max="7957" width="9.140625" style="126"/>
    <col min="7958" max="7965" width="19.5703125" style="126" bestFit="1" customWidth="1"/>
    <col min="7966" max="8192" width="9.140625" style="126"/>
    <col min="8193" max="8193" width="54.5703125" style="126" customWidth="1"/>
    <col min="8194" max="8194" width="0" style="126" hidden="1" customWidth="1"/>
    <col min="8195" max="8195" width="18.7109375" style="126" customWidth="1"/>
    <col min="8196" max="8196" width="16.42578125" style="126" customWidth="1"/>
    <col min="8197" max="8197" width="20.28515625" style="126" customWidth="1"/>
    <col min="8198" max="8198" width="16.42578125" style="126" customWidth="1"/>
    <col min="8199" max="8199" width="19.42578125" style="126" customWidth="1"/>
    <col min="8200" max="8200" width="16.42578125" style="126" customWidth="1"/>
    <col min="8201" max="8201" width="20" style="126" customWidth="1"/>
    <col min="8202" max="8202" width="16.42578125" style="126" customWidth="1"/>
    <col min="8203" max="8203" width="18.42578125" style="126" customWidth="1"/>
    <col min="8204" max="8204" width="16.42578125" style="126" customWidth="1"/>
    <col min="8205" max="8207" width="9.140625" style="126"/>
    <col min="8208" max="8208" width="14.140625" style="126" customWidth="1"/>
    <col min="8209" max="8209" width="9.140625" style="126"/>
    <col min="8210" max="8210" width="14.85546875" style="126" customWidth="1"/>
    <col min="8211" max="8211" width="9.140625" style="126"/>
    <col min="8212" max="8212" width="15.28515625" style="126" customWidth="1"/>
    <col min="8213" max="8213" width="9.140625" style="126"/>
    <col min="8214" max="8221" width="19.5703125" style="126" bestFit="1" customWidth="1"/>
    <col min="8222" max="8448" width="9.140625" style="126"/>
    <col min="8449" max="8449" width="54.5703125" style="126" customWidth="1"/>
    <col min="8450" max="8450" width="0" style="126" hidden="1" customWidth="1"/>
    <col min="8451" max="8451" width="18.7109375" style="126" customWidth="1"/>
    <col min="8452" max="8452" width="16.42578125" style="126" customWidth="1"/>
    <col min="8453" max="8453" width="20.28515625" style="126" customWidth="1"/>
    <col min="8454" max="8454" width="16.42578125" style="126" customWidth="1"/>
    <col min="8455" max="8455" width="19.42578125" style="126" customWidth="1"/>
    <col min="8456" max="8456" width="16.42578125" style="126" customWidth="1"/>
    <col min="8457" max="8457" width="20" style="126" customWidth="1"/>
    <col min="8458" max="8458" width="16.42578125" style="126" customWidth="1"/>
    <col min="8459" max="8459" width="18.42578125" style="126" customWidth="1"/>
    <col min="8460" max="8460" width="16.42578125" style="126" customWidth="1"/>
    <col min="8461" max="8463" width="9.140625" style="126"/>
    <col min="8464" max="8464" width="14.140625" style="126" customWidth="1"/>
    <col min="8465" max="8465" width="9.140625" style="126"/>
    <col min="8466" max="8466" width="14.85546875" style="126" customWidth="1"/>
    <col min="8467" max="8467" width="9.140625" style="126"/>
    <col min="8468" max="8468" width="15.28515625" style="126" customWidth="1"/>
    <col min="8469" max="8469" width="9.140625" style="126"/>
    <col min="8470" max="8477" width="19.5703125" style="126" bestFit="1" customWidth="1"/>
    <col min="8478" max="8704" width="9.140625" style="126"/>
    <col min="8705" max="8705" width="54.5703125" style="126" customWidth="1"/>
    <col min="8706" max="8706" width="0" style="126" hidden="1" customWidth="1"/>
    <col min="8707" max="8707" width="18.7109375" style="126" customWidth="1"/>
    <col min="8708" max="8708" width="16.42578125" style="126" customWidth="1"/>
    <col min="8709" max="8709" width="20.28515625" style="126" customWidth="1"/>
    <col min="8710" max="8710" width="16.42578125" style="126" customWidth="1"/>
    <col min="8711" max="8711" width="19.42578125" style="126" customWidth="1"/>
    <col min="8712" max="8712" width="16.42578125" style="126" customWidth="1"/>
    <col min="8713" max="8713" width="20" style="126" customWidth="1"/>
    <col min="8714" max="8714" width="16.42578125" style="126" customWidth="1"/>
    <col min="8715" max="8715" width="18.42578125" style="126" customWidth="1"/>
    <col min="8716" max="8716" width="16.42578125" style="126" customWidth="1"/>
    <col min="8717" max="8719" width="9.140625" style="126"/>
    <col min="8720" max="8720" width="14.140625" style="126" customWidth="1"/>
    <col min="8721" max="8721" width="9.140625" style="126"/>
    <col min="8722" max="8722" width="14.85546875" style="126" customWidth="1"/>
    <col min="8723" max="8723" width="9.140625" style="126"/>
    <col min="8724" max="8724" width="15.28515625" style="126" customWidth="1"/>
    <col min="8725" max="8725" width="9.140625" style="126"/>
    <col min="8726" max="8733" width="19.5703125" style="126" bestFit="1" customWidth="1"/>
    <col min="8734" max="8960" width="9.140625" style="126"/>
    <col min="8961" max="8961" width="54.5703125" style="126" customWidth="1"/>
    <col min="8962" max="8962" width="0" style="126" hidden="1" customWidth="1"/>
    <col min="8963" max="8963" width="18.7109375" style="126" customWidth="1"/>
    <col min="8964" max="8964" width="16.42578125" style="126" customWidth="1"/>
    <col min="8965" max="8965" width="20.28515625" style="126" customWidth="1"/>
    <col min="8966" max="8966" width="16.42578125" style="126" customWidth="1"/>
    <col min="8967" max="8967" width="19.42578125" style="126" customWidth="1"/>
    <col min="8968" max="8968" width="16.42578125" style="126" customWidth="1"/>
    <col min="8969" max="8969" width="20" style="126" customWidth="1"/>
    <col min="8970" max="8970" width="16.42578125" style="126" customWidth="1"/>
    <col min="8971" max="8971" width="18.42578125" style="126" customWidth="1"/>
    <col min="8972" max="8972" width="16.42578125" style="126" customWidth="1"/>
    <col min="8973" max="8975" width="9.140625" style="126"/>
    <col min="8976" max="8976" width="14.140625" style="126" customWidth="1"/>
    <col min="8977" max="8977" width="9.140625" style="126"/>
    <col min="8978" max="8978" width="14.85546875" style="126" customWidth="1"/>
    <col min="8979" max="8979" width="9.140625" style="126"/>
    <col min="8980" max="8980" width="15.28515625" style="126" customWidth="1"/>
    <col min="8981" max="8981" width="9.140625" style="126"/>
    <col min="8982" max="8989" width="19.5703125" style="126" bestFit="1" customWidth="1"/>
    <col min="8990" max="9216" width="9.140625" style="126"/>
    <col min="9217" max="9217" width="54.5703125" style="126" customWidth="1"/>
    <col min="9218" max="9218" width="0" style="126" hidden="1" customWidth="1"/>
    <col min="9219" max="9219" width="18.7109375" style="126" customWidth="1"/>
    <col min="9220" max="9220" width="16.42578125" style="126" customWidth="1"/>
    <col min="9221" max="9221" width="20.28515625" style="126" customWidth="1"/>
    <col min="9222" max="9222" width="16.42578125" style="126" customWidth="1"/>
    <col min="9223" max="9223" width="19.42578125" style="126" customWidth="1"/>
    <col min="9224" max="9224" width="16.42578125" style="126" customWidth="1"/>
    <col min="9225" max="9225" width="20" style="126" customWidth="1"/>
    <col min="9226" max="9226" width="16.42578125" style="126" customWidth="1"/>
    <col min="9227" max="9227" width="18.42578125" style="126" customWidth="1"/>
    <col min="9228" max="9228" width="16.42578125" style="126" customWidth="1"/>
    <col min="9229" max="9231" width="9.140625" style="126"/>
    <col min="9232" max="9232" width="14.140625" style="126" customWidth="1"/>
    <col min="9233" max="9233" width="9.140625" style="126"/>
    <col min="9234" max="9234" width="14.85546875" style="126" customWidth="1"/>
    <col min="9235" max="9235" width="9.140625" style="126"/>
    <col min="9236" max="9236" width="15.28515625" style="126" customWidth="1"/>
    <col min="9237" max="9237" width="9.140625" style="126"/>
    <col min="9238" max="9245" width="19.5703125" style="126" bestFit="1" customWidth="1"/>
    <col min="9246" max="9472" width="9.140625" style="126"/>
    <col min="9473" max="9473" width="54.5703125" style="126" customWidth="1"/>
    <col min="9474" max="9474" width="0" style="126" hidden="1" customWidth="1"/>
    <col min="9475" max="9475" width="18.7109375" style="126" customWidth="1"/>
    <col min="9476" max="9476" width="16.42578125" style="126" customWidth="1"/>
    <col min="9477" max="9477" width="20.28515625" style="126" customWidth="1"/>
    <col min="9478" max="9478" width="16.42578125" style="126" customWidth="1"/>
    <col min="9479" max="9479" width="19.42578125" style="126" customWidth="1"/>
    <col min="9480" max="9480" width="16.42578125" style="126" customWidth="1"/>
    <col min="9481" max="9481" width="20" style="126" customWidth="1"/>
    <col min="9482" max="9482" width="16.42578125" style="126" customWidth="1"/>
    <col min="9483" max="9483" width="18.42578125" style="126" customWidth="1"/>
    <col min="9484" max="9484" width="16.42578125" style="126" customWidth="1"/>
    <col min="9485" max="9487" width="9.140625" style="126"/>
    <col min="9488" max="9488" width="14.140625" style="126" customWidth="1"/>
    <col min="9489" max="9489" width="9.140625" style="126"/>
    <col min="9490" max="9490" width="14.85546875" style="126" customWidth="1"/>
    <col min="9491" max="9491" width="9.140625" style="126"/>
    <col min="9492" max="9492" width="15.28515625" style="126" customWidth="1"/>
    <col min="9493" max="9493" width="9.140625" style="126"/>
    <col min="9494" max="9501" width="19.5703125" style="126" bestFit="1" customWidth="1"/>
    <col min="9502" max="9728" width="9.140625" style="126"/>
    <col min="9729" max="9729" width="54.5703125" style="126" customWidth="1"/>
    <col min="9730" max="9730" width="0" style="126" hidden="1" customWidth="1"/>
    <col min="9731" max="9731" width="18.7109375" style="126" customWidth="1"/>
    <col min="9732" max="9732" width="16.42578125" style="126" customWidth="1"/>
    <col min="9733" max="9733" width="20.28515625" style="126" customWidth="1"/>
    <col min="9734" max="9734" width="16.42578125" style="126" customWidth="1"/>
    <col min="9735" max="9735" width="19.42578125" style="126" customWidth="1"/>
    <col min="9736" max="9736" width="16.42578125" style="126" customWidth="1"/>
    <col min="9737" max="9737" width="20" style="126" customWidth="1"/>
    <col min="9738" max="9738" width="16.42578125" style="126" customWidth="1"/>
    <col min="9739" max="9739" width="18.42578125" style="126" customWidth="1"/>
    <col min="9740" max="9740" width="16.42578125" style="126" customWidth="1"/>
    <col min="9741" max="9743" width="9.140625" style="126"/>
    <col min="9744" max="9744" width="14.140625" style="126" customWidth="1"/>
    <col min="9745" max="9745" width="9.140625" style="126"/>
    <col min="9746" max="9746" width="14.85546875" style="126" customWidth="1"/>
    <col min="9747" max="9747" width="9.140625" style="126"/>
    <col min="9748" max="9748" width="15.28515625" style="126" customWidth="1"/>
    <col min="9749" max="9749" width="9.140625" style="126"/>
    <col min="9750" max="9757" width="19.5703125" style="126" bestFit="1" customWidth="1"/>
    <col min="9758" max="9984" width="9.140625" style="126"/>
    <col min="9985" max="9985" width="54.5703125" style="126" customWidth="1"/>
    <col min="9986" max="9986" width="0" style="126" hidden="1" customWidth="1"/>
    <col min="9987" max="9987" width="18.7109375" style="126" customWidth="1"/>
    <col min="9988" max="9988" width="16.42578125" style="126" customWidth="1"/>
    <col min="9989" max="9989" width="20.28515625" style="126" customWidth="1"/>
    <col min="9990" max="9990" width="16.42578125" style="126" customWidth="1"/>
    <col min="9991" max="9991" width="19.42578125" style="126" customWidth="1"/>
    <col min="9992" max="9992" width="16.42578125" style="126" customWidth="1"/>
    <col min="9993" max="9993" width="20" style="126" customWidth="1"/>
    <col min="9994" max="9994" width="16.42578125" style="126" customWidth="1"/>
    <col min="9995" max="9995" width="18.42578125" style="126" customWidth="1"/>
    <col min="9996" max="9996" width="16.42578125" style="126" customWidth="1"/>
    <col min="9997" max="9999" width="9.140625" style="126"/>
    <col min="10000" max="10000" width="14.140625" style="126" customWidth="1"/>
    <col min="10001" max="10001" width="9.140625" style="126"/>
    <col min="10002" max="10002" width="14.85546875" style="126" customWidth="1"/>
    <col min="10003" max="10003" width="9.140625" style="126"/>
    <col min="10004" max="10004" width="15.28515625" style="126" customWidth="1"/>
    <col min="10005" max="10005" width="9.140625" style="126"/>
    <col min="10006" max="10013" width="19.5703125" style="126" bestFit="1" customWidth="1"/>
    <col min="10014" max="10240" width="9.140625" style="126"/>
    <col min="10241" max="10241" width="54.5703125" style="126" customWidth="1"/>
    <col min="10242" max="10242" width="0" style="126" hidden="1" customWidth="1"/>
    <col min="10243" max="10243" width="18.7109375" style="126" customWidth="1"/>
    <col min="10244" max="10244" width="16.42578125" style="126" customWidth="1"/>
    <col min="10245" max="10245" width="20.28515625" style="126" customWidth="1"/>
    <col min="10246" max="10246" width="16.42578125" style="126" customWidth="1"/>
    <col min="10247" max="10247" width="19.42578125" style="126" customWidth="1"/>
    <col min="10248" max="10248" width="16.42578125" style="126" customWidth="1"/>
    <col min="10249" max="10249" width="20" style="126" customWidth="1"/>
    <col min="10250" max="10250" width="16.42578125" style="126" customWidth="1"/>
    <col min="10251" max="10251" width="18.42578125" style="126" customWidth="1"/>
    <col min="10252" max="10252" width="16.42578125" style="126" customWidth="1"/>
    <col min="10253" max="10255" width="9.140625" style="126"/>
    <col min="10256" max="10256" width="14.140625" style="126" customWidth="1"/>
    <col min="10257" max="10257" width="9.140625" style="126"/>
    <col min="10258" max="10258" width="14.85546875" style="126" customWidth="1"/>
    <col min="10259" max="10259" width="9.140625" style="126"/>
    <col min="10260" max="10260" width="15.28515625" style="126" customWidth="1"/>
    <col min="10261" max="10261" width="9.140625" style="126"/>
    <col min="10262" max="10269" width="19.5703125" style="126" bestFit="1" customWidth="1"/>
    <col min="10270" max="10496" width="9.140625" style="126"/>
    <col min="10497" max="10497" width="54.5703125" style="126" customWidth="1"/>
    <col min="10498" max="10498" width="0" style="126" hidden="1" customWidth="1"/>
    <col min="10499" max="10499" width="18.7109375" style="126" customWidth="1"/>
    <col min="10500" max="10500" width="16.42578125" style="126" customWidth="1"/>
    <col min="10501" max="10501" width="20.28515625" style="126" customWidth="1"/>
    <col min="10502" max="10502" width="16.42578125" style="126" customWidth="1"/>
    <col min="10503" max="10503" width="19.42578125" style="126" customWidth="1"/>
    <col min="10504" max="10504" width="16.42578125" style="126" customWidth="1"/>
    <col min="10505" max="10505" width="20" style="126" customWidth="1"/>
    <col min="10506" max="10506" width="16.42578125" style="126" customWidth="1"/>
    <col min="10507" max="10507" width="18.42578125" style="126" customWidth="1"/>
    <col min="10508" max="10508" width="16.42578125" style="126" customWidth="1"/>
    <col min="10509" max="10511" width="9.140625" style="126"/>
    <col min="10512" max="10512" width="14.140625" style="126" customWidth="1"/>
    <col min="10513" max="10513" width="9.140625" style="126"/>
    <col min="10514" max="10514" width="14.85546875" style="126" customWidth="1"/>
    <col min="10515" max="10515" width="9.140625" style="126"/>
    <col min="10516" max="10516" width="15.28515625" style="126" customWidth="1"/>
    <col min="10517" max="10517" width="9.140625" style="126"/>
    <col min="10518" max="10525" width="19.5703125" style="126" bestFit="1" customWidth="1"/>
    <col min="10526" max="10752" width="9.140625" style="126"/>
    <col min="10753" max="10753" width="54.5703125" style="126" customWidth="1"/>
    <col min="10754" max="10754" width="0" style="126" hidden="1" customWidth="1"/>
    <col min="10755" max="10755" width="18.7109375" style="126" customWidth="1"/>
    <col min="10756" max="10756" width="16.42578125" style="126" customWidth="1"/>
    <col min="10757" max="10757" width="20.28515625" style="126" customWidth="1"/>
    <col min="10758" max="10758" width="16.42578125" style="126" customWidth="1"/>
    <col min="10759" max="10759" width="19.42578125" style="126" customWidth="1"/>
    <col min="10760" max="10760" width="16.42578125" style="126" customWidth="1"/>
    <col min="10761" max="10761" width="20" style="126" customWidth="1"/>
    <col min="10762" max="10762" width="16.42578125" style="126" customWidth="1"/>
    <col min="10763" max="10763" width="18.42578125" style="126" customWidth="1"/>
    <col min="10764" max="10764" width="16.42578125" style="126" customWidth="1"/>
    <col min="10765" max="10767" width="9.140625" style="126"/>
    <col min="10768" max="10768" width="14.140625" style="126" customWidth="1"/>
    <col min="10769" max="10769" width="9.140625" style="126"/>
    <col min="10770" max="10770" width="14.85546875" style="126" customWidth="1"/>
    <col min="10771" max="10771" width="9.140625" style="126"/>
    <col min="10772" max="10772" width="15.28515625" style="126" customWidth="1"/>
    <col min="10773" max="10773" width="9.140625" style="126"/>
    <col min="10774" max="10781" width="19.5703125" style="126" bestFit="1" customWidth="1"/>
    <col min="10782" max="11008" width="9.140625" style="126"/>
    <col min="11009" max="11009" width="54.5703125" style="126" customWidth="1"/>
    <col min="11010" max="11010" width="0" style="126" hidden="1" customWidth="1"/>
    <col min="11011" max="11011" width="18.7109375" style="126" customWidth="1"/>
    <col min="11012" max="11012" width="16.42578125" style="126" customWidth="1"/>
    <col min="11013" max="11013" width="20.28515625" style="126" customWidth="1"/>
    <col min="11014" max="11014" width="16.42578125" style="126" customWidth="1"/>
    <col min="11015" max="11015" width="19.42578125" style="126" customWidth="1"/>
    <col min="11016" max="11016" width="16.42578125" style="126" customWidth="1"/>
    <col min="11017" max="11017" width="20" style="126" customWidth="1"/>
    <col min="11018" max="11018" width="16.42578125" style="126" customWidth="1"/>
    <col min="11019" max="11019" width="18.42578125" style="126" customWidth="1"/>
    <col min="11020" max="11020" width="16.42578125" style="126" customWidth="1"/>
    <col min="11021" max="11023" width="9.140625" style="126"/>
    <col min="11024" max="11024" width="14.140625" style="126" customWidth="1"/>
    <col min="11025" max="11025" width="9.140625" style="126"/>
    <col min="11026" max="11026" width="14.85546875" style="126" customWidth="1"/>
    <col min="11027" max="11027" width="9.140625" style="126"/>
    <col min="11028" max="11028" width="15.28515625" style="126" customWidth="1"/>
    <col min="11029" max="11029" width="9.140625" style="126"/>
    <col min="11030" max="11037" width="19.5703125" style="126" bestFit="1" customWidth="1"/>
    <col min="11038" max="11264" width="9.140625" style="126"/>
    <col min="11265" max="11265" width="54.5703125" style="126" customWidth="1"/>
    <col min="11266" max="11266" width="0" style="126" hidden="1" customWidth="1"/>
    <col min="11267" max="11267" width="18.7109375" style="126" customWidth="1"/>
    <col min="11268" max="11268" width="16.42578125" style="126" customWidth="1"/>
    <col min="11269" max="11269" width="20.28515625" style="126" customWidth="1"/>
    <col min="11270" max="11270" width="16.42578125" style="126" customWidth="1"/>
    <col min="11271" max="11271" width="19.42578125" style="126" customWidth="1"/>
    <col min="11272" max="11272" width="16.42578125" style="126" customWidth="1"/>
    <col min="11273" max="11273" width="20" style="126" customWidth="1"/>
    <col min="11274" max="11274" width="16.42578125" style="126" customWidth="1"/>
    <col min="11275" max="11275" width="18.42578125" style="126" customWidth="1"/>
    <col min="11276" max="11276" width="16.42578125" style="126" customWidth="1"/>
    <col min="11277" max="11279" width="9.140625" style="126"/>
    <col min="11280" max="11280" width="14.140625" style="126" customWidth="1"/>
    <col min="11281" max="11281" width="9.140625" style="126"/>
    <col min="11282" max="11282" width="14.85546875" style="126" customWidth="1"/>
    <col min="11283" max="11283" width="9.140625" style="126"/>
    <col min="11284" max="11284" width="15.28515625" style="126" customWidth="1"/>
    <col min="11285" max="11285" width="9.140625" style="126"/>
    <col min="11286" max="11293" width="19.5703125" style="126" bestFit="1" customWidth="1"/>
    <col min="11294" max="11520" width="9.140625" style="126"/>
    <col min="11521" max="11521" width="54.5703125" style="126" customWidth="1"/>
    <col min="11522" max="11522" width="0" style="126" hidden="1" customWidth="1"/>
    <col min="11523" max="11523" width="18.7109375" style="126" customWidth="1"/>
    <col min="11524" max="11524" width="16.42578125" style="126" customWidth="1"/>
    <col min="11525" max="11525" width="20.28515625" style="126" customWidth="1"/>
    <col min="11526" max="11526" width="16.42578125" style="126" customWidth="1"/>
    <col min="11527" max="11527" width="19.42578125" style="126" customWidth="1"/>
    <col min="11528" max="11528" width="16.42578125" style="126" customWidth="1"/>
    <col min="11529" max="11529" width="20" style="126" customWidth="1"/>
    <col min="11530" max="11530" width="16.42578125" style="126" customWidth="1"/>
    <col min="11531" max="11531" width="18.42578125" style="126" customWidth="1"/>
    <col min="11532" max="11532" width="16.42578125" style="126" customWidth="1"/>
    <col min="11533" max="11535" width="9.140625" style="126"/>
    <col min="11536" max="11536" width="14.140625" style="126" customWidth="1"/>
    <col min="11537" max="11537" width="9.140625" style="126"/>
    <col min="11538" max="11538" width="14.85546875" style="126" customWidth="1"/>
    <col min="11539" max="11539" width="9.140625" style="126"/>
    <col min="11540" max="11540" width="15.28515625" style="126" customWidth="1"/>
    <col min="11541" max="11541" width="9.140625" style="126"/>
    <col min="11542" max="11549" width="19.5703125" style="126" bestFit="1" customWidth="1"/>
    <col min="11550" max="11776" width="9.140625" style="126"/>
    <col min="11777" max="11777" width="54.5703125" style="126" customWidth="1"/>
    <col min="11778" max="11778" width="0" style="126" hidden="1" customWidth="1"/>
    <col min="11779" max="11779" width="18.7109375" style="126" customWidth="1"/>
    <col min="11780" max="11780" width="16.42578125" style="126" customWidth="1"/>
    <col min="11781" max="11781" width="20.28515625" style="126" customWidth="1"/>
    <col min="11782" max="11782" width="16.42578125" style="126" customWidth="1"/>
    <col min="11783" max="11783" width="19.42578125" style="126" customWidth="1"/>
    <col min="11784" max="11784" width="16.42578125" style="126" customWidth="1"/>
    <col min="11785" max="11785" width="20" style="126" customWidth="1"/>
    <col min="11786" max="11786" width="16.42578125" style="126" customWidth="1"/>
    <col min="11787" max="11787" width="18.42578125" style="126" customWidth="1"/>
    <col min="11788" max="11788" width="16.42578125" style="126" customWidth="1"/>
    <col min="11789" max="11791" width="9.140625" style="126"/>
    <col min="11792" max="11792" width="14.140625" style="126" customWidth="1"/>
    <col min="11793" max="11793" width="9.140625" style="126"/>
    <col min="11794" max="11794" width="14.85546875" style="126" customWidth="1"/>
    <col min="11795" max="11795" width="9.140625" style="126"/>
    <col min="11796" max="11796" width="15.28515625" style="126" customWidth="1"/>
    <col min="11797" max="11797" width="9.140625" style="126"/>
    <col min="11798" max="11805" width="19.5703125" style="126" bestFit="1" customWidth="1"/>
    <col min="11806" max="12032" width="9.140625" style="126"/>
    <col min="12033" max="12033" width="54.5703125" style="126" customWidth="1"/>
    <col min="12034" max="12034" width="0" style="126" hidden="1" customWidth="1"/>
    <col min="12035" max="12035" width="18.7109375" style="126" customWidth="1"/>
    <col min="12036" max="12036" width="16.42578125" style="126" customWidth="1"/>
    <col min="12037" max="12037" width="20.28515625" style="126" customWidth="1"/>
    <col min="12038" max="12038" width="16.42578125" style="126" customWidth="1"/>
    <col min="12039" max="12039" width="19.42578125" style="126" customWidth="1"/>
    <col min="12040" max="12040" width="16.42578125" style="126" customWidth="1"/>
    <col min="12041" max="12041" width="20" style="126" customWidth="1"/>
    <col min="12042" max="12042" width="16.42578125" style="126" customWidth="1"/>
    <col min="12043" max="12043" width="18.42578125" style="126" customWidth="1"/>
    <col min="12044" max="12044" width="16.42578125" style="126" customWidth="1"/>
    <col min="12045" max="12047" width="9.140625" style="126"/>
    <col min="12048" max="12048" width="14.140625" style="126" customWidth="1"/>
    <col min="12049" max="12049" width="9.140625" style="126"/>
    <col min="12050" max="12050" width="14.85546875" style="126" customWidth="1"/>
    <col min="12051" max="12051" width="9.140625" style="126"/>
    <col min="12052" max="12052" width="15.28515625" style="126" customWidth="1"/>
    <col min="12053" max="12053" width="9.140625" style="126"/>
    <col min="12054" max="12061" width="19.5703125" style="126" bestFit="1" customWidth="1"/>
    <col min="12062" max="12288" width="9.140625" style="126"/>
    <col min="12289" max="12289" width="54.5703125" style="126" customWidth="1"/>
    <col min="12290" max="12290" width="0" style="126" hidden="1" customWidth="1"/>
    <col min="12291" max="12291" width="18.7109375" style="126" customWidth="1"/>
    <col min="12292" max="12292" width="16.42578125" style="126" customWidth="1"/>
    <col min="12293" max="12293" width="20.28515625" style="126" customWidth="1"/>
    <col min="12294" max="12294" width="16.42578125" style="126" customWidth="1"/>
    <col min="12295" max="12295" width="19.42578125" style="126" customWidth="1"/>
    <col min="12296" max="12296" width="16.42578125" style="126" customWidth="1"/>
    <col min="12297" max="12297" width="20" style="126" customWidth="1"/>
    <col min="12298" max="12298" width="16.42578125" style="126" customWidth="1"/>
    <col min="12299" max="12299" width="18.42578125" style="126" customWidth="1"/>
    <col min="12300" max="12300" width="16.42578125" style="126" customWidth="1"/>
    <col min="12301" max="12303" width="9.140625" style="126"/>
    <col min="12304" max="12304" width="14.140625" style="126" customWidth="1"/>
    <col min="12305" max="12305" width="9.140625" style="126"/>
    <col min="12306" max="12306" width="14.85546875" style="126" customWidth="1"/>
    <col min="12307" max="12307" width="9.140625" style="126"/>
    <col min="12308" max="12308" width="15.28515625" style="126" customWidth="1"/>
    <col min="12309" max="12309" width="9.140625" style="126"/>
    <col min="12310" max="12317" width="19.5703125" style="126" bestFit="1" customWidth="1"/>
    <col min="12318" max="12544" width="9.140625" style="126"/>
    <col min="12545" max="12545" width="54.5703125" style="126" customWidth="1"/>
    <col min="12546" max="12546" width="0" style="126" hidden="1" customWidth="1"/>
    <col min="12547" max="12547" width="18.7109375" style="126" customWidth="1"/>
    <col min="12548" max="12548" width="16.42578125" style="126" customWidth="1"/>
    <col min="12549" max="12549" width="20.28515625" style="126" customWidth="1"/>
    <col min="12550" max="12550" width="16.42578125" style="126" customWidth="1"/>
    <col min="12551" max="12551" width="19.42578125" style="126" customWidth="1"/>
    <col min="12552" max="12552" width="16.42578125" style="126" customWidth="1"/>
    <col min="12553" max="12553" width="20" style="126" customWidth="1"/>
    <col min="12554" max="12554" width="16.42578125" style="126" customWidth="1"/>
    <col min="12555" max="12555" width="18.42578125" style="126" customWidth="1"/>
    <col min="12556" max="12556" width="16.42578125" style="126" customWidth="1"/>
    <col min="12557" max="12559" width="9.140625" style="126"/>
    <col min="12560" max="12560" width="14.140625" style="126" customWidth="1"/>
    <col min="12561" max="12561" width="9.140625" style="126"/>
    <col min="12562" max="12562" width="14.85546875" style="126" customWidth="1"/>
    <col min="12563" max="12563" width="9.140625" style="126"/>
    <col min="12564" max="12564" width="15.28515625" style="126" customWidth="1"/>
    <col min="12565" max="12565" width="9.140625" style="126"/>
    <col min="12566" max="12573" width="19.5703125" style="126" bestFit="1" customWidth="1"/>
    <col min="12574" max="12800" width="9.140625" style="126"/>
    <col min="12801" max="12801" width="54.5703125" style="126" customWidth="1"/>
    <col min="12802" max="12802" width="0" style="126" hidden="1" customWidth="1"/>
    <col min="12803" max="12803" width="18.7109375" style="126" customWidth="1"/>
    <col min="12804" max="12804" width="16.42578125" style="126" customWidth="1"/>
    <col min="12805" max="12805" width="20.28515625" style="126" customWidth="1"/>
    <col min="12806" max="12806" width="16.42578125" style="126" customWidth="1"/>
    <col min="12807" max="12807" width="19.42578125" style="126" customWidth="1"/>
    <col min="12808" max="12808" width="16.42578125" style="126" customWidth="1"/>
    <col min="12809" max="12809" width="20" style="126" customWidth="1"/>
    <col min="12810" max="12810" width="16.42578125" style="126" customWidth="1"/>
    <col min="12811" max="12811" width="18.42578125" style="126" customWidth="1"/>
    <col min="12812" max="12812" width="16.42578125" style="126" customWidth="1"/>
    <col min="12813" max="12815" width="9.140625" style="126"/>
    <col min="12816" max="12816" width="14.140625" style="126" customWidth="1"/>
    <col min="12817" max="12817" width="9.140625" style="126"/>
    <col min="12818" max="12818" width="14.85546875" style="126" customWidth="1"/>
    <col min="12819" max="12819" width="9.140625" style="126"/>
    <col min="12820" max="12820" width="15.28515625" style="126" customWidth="1"/>
    <col min="12821" max="12821" width="9.140625" style="126"/>
    <col min="12822" max="12829" width="19.5703125" style="126" bestFit="1" customWidth="1"/>
    <col min="12830" max="13056" width="9.140625" style="126"/>
    <col min="13057" max="13057" width="54.5703125" style="126" customWidth="1"/>
    <col min="13058" max="13058" width="0" style="126" hidden="1" customWidth="1"/>
    <col min="13059" max="13059" width="18.7109375" style="126" customWidth="1"/>
    <col min="13060" max="13060" width="16.42578125" style="126" customWidth="1"/>
    <col min="13061" max="13061" width="20.28515625" style="126" customWidth="1"/>
    <col min="13062" max="13062" width="16.42578125" style="126" customWidth="1"/>
    <col min="13063" max="13063" width="19.42578125" style="126" customWidth="1"/>
    <col min="13064" max="13064" width="16.42578125" style="126" customWidth="1"/>
    <col min="13065" max="13065" width="20" style="126" customWidth="1"/>
    <col min="13066" max="13066" width="16.42578125" style="126" customWidth="1"/>
    <col min="13067" max="13067" width="18.42578125" style="126" customWidth="1"/>
    <col min="13068" max="13068" width="16.42578125" style="126" customWidth="1"/>
    <col min="13069" max="13071" width="9.140625" style="126"/>
    <col min="13072" max="13072" width="14.140625" style="126" customWidth="1"/>
    <col min="13073" max="13073" width="9.140625" style="126"/>
    <col min="13074" max="13074" width="14.85546875" style="126" customWidth="1"/>
    <col min="13075" max="13075" width="9.140625" style="126"/>
    <col min="13076" max="13076" width="15.28515625" style="126" customWidth="1"/>
    <col min="13077" max="13077" width="9.140625" style="126"/>
    <col min="13078" max="13085" width="19.5703125" style="126" bestFit="1" customWidth="1"/>
    <col min="13086" max="13312" width="9.140625" style="126"/>
    <col min="13313" max="13313" width="54.5703125" style="126" customWidth="1"/>
    <col min="13314" max="13314" width="0" style="126" hidden="1" customWidth="1"/>
    <col min="13315" max="13315" width="18.7109375" style="126" customWidth="1"/>
    <col min="13316" max="13316" width="16.42578125" style="126" customWidth="1"/>
    <col min="13317" max="13317" width="20.28515625" style="126" customWidth="1"/>
    <col min="13318" max="13318" width="16.42578125" style="126" customWidth="1"/>
    <col min="13319" max="13319" width="19.42578125" style="126" customWidth="1"/>
    <col min="13320" max="13320" width="16.42578125" style="126" customWidth="1"/>
    <col min="13321" max="13321" width="20" style="126" customWidth="1"/>
    <col min="13322" max="13322" width="16.42578125" style="126" customWidth="1"/>
    <col min="13323" max="13323" width="18.42578125" style="126" customWidth="1"/>
    <col min="13324" max="13324" width="16.42578125" style="126" customWidth="1"/>
    <col min="13325" max="13327" width="9.140625" style="126"/>
    <col min="13328" max="13328" width="14.140625" style="126" customWidth="1"/>
    <col min="13329" max="13329" width="9.140625" style="126"/>
    <col min="13330" max="13330" width="14.85546875" style="126" customWidth="1"/>
    <col min="13331" max="13331" width="9.140625" style="126"/>
    <col min="13332" max="13332" width="15.28515625" style="126" customWidth="1"/>
    <col min="13333" max="13333" width="9.140625" style="126"/>
    <col min="13334" max="13341" width="19.5703125" style="126" bestFit="1" customWidth="1"/>
    <col min="13342" max="13568" width="9.140625" style="126"/>
    <col min="13569" max="13569" width="54.5703125" style="126" customWidth="1"/>
    <col min="13570" max="13570" width="0" style="126" hidden="1" customWidth="1"/>
    <col min="13571" max="13571" width="18.7109375" style="126" customWidth="1"/>
    <col min="13572" max="13572" width="16.42578125" style="126" customWidth="1"/>
    <col min="13573" max="13573" width="20.28515625" style="126" customWidth="1"/>
    <col min="13574" max="13574" width="16.42578125" style="126" customWidth="1"/>
    <col min="13575" max="13575" width="19.42578125" style="126" customWidth="1"/>
    <col min="13576" max="13576" width="16.42578125" style="126" customWidth="1"/>
    <col min="13577" max="13577" width="20" style="126" customWidth="1"/>
    <col min="13578" max="13578" width="16.42578125" style="126" customWidth="1"/>
    <col min="13579" max="13579" width="18.42578125" style="126" customWidth="1"/>
    <col min="13580" max="13580" width="16.42578125" style="126" customWidth="1"/>
    <col min="13581" max="13583" width="9.140625" style="126"/>
    <col min="13584" max="13584" width="14.140625" style="126" customWidth="1"/>
    <col min="13585" max="13585" width="9.140625" style="126"/>
    <col min="13586" max="13586" width="14.85546875" style="126" customWidth="1"/>
    <col min="13587" max="13587" width="9.140625" style="126"/>
    <col min="13588" max="13588" width="15.28515625" style="126" customWidth="1"/>
    <col min="13589" max="13589" width="9.140625" style="126"/>
    <col min="13590" max="13597" width="19.5703125" style="126" bestFit="1" customWidth="1"/>
    <col min="13598" max="13824" width="9.140625" style="126"/>
    <col min="13825" max="13825" width="54.5703125" style="126" customWidth="1"/>
    <col min="13826" max="13826" width="0" style="126" hidden="1" customWidth="1"/>
    <col min="13827" max="13827" width="18.7109375" style="126" customWidth="1"/>
    <col min="13828" max="13828" width="16.42578125" style="126" customWidth="1"/>
    <col min="13829" max="13829" width="20.28515625" style="126" customWidth="1"/>
    <col min="13830" max="13830" width="16.42578125" style="126" customWidth="1"/>
    <col min="13831" max="13831" width="19.42578125" style="126" customWidth="1"/>
    <col min="13832" max="13832" width="16.42578125" style="126" customWidth="1"/>
    <col min="13833" max="13833" width="20" style="126" customWidth="1"/>
    <col min="13834" max="13834" width="16.42578125" style="126" customWidth="1"/>
    <col min="13835" max="13835" width="18.42578125" style="126" customWidth="1"/>
    <col min="13836" max="13836" width="16.42578125" style="126" customWidth="1"/>
    <col min="13837" max="13839" width="9.140625" style="126"/>
    <col min="13840" max="13840" width="14.140625" style="126" customWidth="1"/>
    <col min="13841" max="13841" width="9.140625" style="126"/>
    <col min="13842" max="13842" width="14.85546875" style="126" customWidth="1"/>
    <col min="13843" max="13843" width="9.140625" style="126"/>
    <col min="13844" max="13844" width="15.28515625" style="126" customWidth="1"/>
    <col min="13845" max="13845" width="9.140625" style="126"/>
    <col min="13846" max="13853" width="19.5703125" style="126" bestFit="1" customWidth="1"/>
    <col min="13854" max="14080" width="9.140625" style="126"/>
    <col min="14081" max="14081" width="54.5703125" style="126" customWidth="1"/>
    <col min="14082" max="14082" width="0" style="126" hidden="1" customWidth="1"/>
    <col min="14083" max="14083" width="18.7109375" style="126" customWidth="1"/>
    <col min="14084" max="14084" width="16.42578125" style="126" customWidth="1"/>
    <col min="14085" max="14085" width="20.28515625" style="126" customWidth="1"/>
    <col min="14086" max="14086" width="16.42578125" style="126" customWidth="1"/>
    <col min="14087" max="14087" width="19.42578125" style="126" customWidth="1"/>
    <col min="14088" max="14088" width="16.42578125" style="126" customWidth="1"/>
    <col min="14089" max="14089" width="20" style="126" customWidth="1"/>
    <col min="14090" max="14090" width="16.42578125" style="126" customWidth="1"/>
    <col min="14091" max="14091" width="18.42578125" style="126" customWidth="1"/>
    <col min="14092" max="14092" width="16.42578125" style="126" customWidth="1"/>
    <col min="14093" max="14095" width="9.140625" style="126"/>
    <col min="14096" max="14096" width="14.140625" style="126" customWidth="1"/>
    <col min="14097" max="14097" width="9.140625" style="126"/>
    <col min="14098" max="14098" width="14.85546875" style="126" customWidth="1"/>
    <col min="14099" max="14099" width="9.140625" style="126"/>
    <col min="14100" max="14100" width="15.28515625" style="126" customWidth="1"/>
    <col min="14101" max="14101" width="9.140625" style="126"/>
    <col min="14102" max="14109" width="19.5703125" style="126" bestFit="1" customWidth="1"/>
    <col min="14110" max="14336" width="9.140625" style="126"/>
    <col min="14337" max="14337" width="54.5703125" style="126" customWidth="1"/>
    <col min="14338" max="14338" width="0" style="126" hidden="1" customWidth="1"/>
    <col min="14339" max="14339" width="18.7109375" style="126" customWidth="1"/>
    <col min="14340" max="14340" width="16.42578125" style="126" customWidth="1"/>
    <col min="14341" max="14341" width="20.28515625" style="126" customWidth="1"/>
    <col min="14342" max="14342" width="16.42578125" style="126" customWidth="1"/>
    <col min="14343" max="14343" width="19.42578125" style="126" customWidth="1"/>
    <col min="14344" max="14344" width="16.42578125" style="126" customWidth="1"/>
    <col min="14345" max="14345" width="20" style="126" customWidth="1"/>
    <col min="14346" max="14346" width="16.42578125" style="126" customWidth="1"/>
    <col min="14347" max="14347" width="18.42578125" style="126" customWidth="1"/>
    <col min="14348" max="14348" width="16.42578125" style="126" customWidth="1"/>
    <col min="14349" max="14351" width="9.140625" style="126"/>
    <col min="14352" max="14352" width="14.140625" style="126" customWidth="1"/>
    <col min="14353" max="14353" width="9.140625" style="126"/>
    <col min="14354" max="14354" width="14.85546875" style="126" customWidth="1"/>
    <col min="14355" max="14355" width="9.140625" style="126"/>
    <col min="14356" max="14356" width="15.28515625" style="126" customWidth="1"/>
    <col min="14357" max="14357" width="9.140625" style="126"/>
    <col min="14358" max="14365" width="19.5703125" style="126" bestFit="1" customWidth="1"/>
    <col min="14366" max="14592" width="9.140625" style="126"/>
    <col min="14593" max="14593" width="54.5703125" style="126" customWidth="1"/>
    <col min="14594" max="14594" width="0" style="126" hidden="1" customWidth="1"/>
    <col min="14595" max="14595" width="18.7109375" style="126" customWidth="1"/>
    <col min="14596" max="14596" width="16.42578125" style="126" customWidth="1"/>
    <col min="14597" max="14597" width="20.28515625" style="126" customWidth="1"/>
    <col min="14598" max="14598" width="16.42578125" style="126" customWidth="1"/>
    <col min="14599" max="14599" width="19.42578125" style="126" customWidth="1"/>
    <col min="14600" max="14600" width="16.42578125" style="126" customWidth="1"/>
    <col min="14601" max="14601" width="20" style="126" customWidth="1"/>
    <col min="14602" max="14602" width="16.42578125" style="126" customWidth="1"/>
    <col min="14603" max="14603" width="18.42578125" style="126" customWidth="1"/>
    <col min="14604" max="14604" width="16.42578125" style="126" customWidth="1"/>
    <col min="14605" max="14607" width="9.140625" style="126"/>
    <col min="14608" max="14608" width="14.140625" style="126" customWidth="1"/>
    <col min="14609" max="14609" width="9.140625" style="126"/>
    <col min="14610" max="14610" width="14.85546875" style="126" customWidth="1"/>
    <col min="14611" max="14611" width="9.140625" style="126"/>
    <col min="14612" max="14612" width="15.28515625" style="126" customWidth="1"/>
    <col min="14613" max="14613" width="9.140625" style="126"/>
    <col min="14614" max="14621" width="19.5703125" style="126" bestFit="1" customWidth="1"/>
    <col min="14622" max="14848" width="9.140625" style="126"/>
    <col min="14849" max="14849" width="54.5703125" style="126" customWidth="1"/>
    <col min="14850" max="14850" width="0" style="126" hidden="1" customWidth="1"/>
    <col min="14851" max="14851" width="18.7109375" style="126" customWidth="1"/>
    <col min="14852" max="14852" width="16.42578125" style="126" customWidth="1"/>
    <col min="14853" max="14853" width="20.28515625" style="126" customWidth="1"/>
    <col min="14854" max="14854" width="16.42578125" style="126" customWidth="1"/>
    <col min="14855" max="14855" width="19.42578125" style="126" customWidth="1"/>
    <col min="14856" max="14856" width="16.42578125" style="126" customWidth="1"/>
    <col min="14857" max="14857" width="20" style="126" customWidth="1"/>
    <col min="14858" max="14858" width="16.42578125" style="126" customWidth="1"/>
    <col min="14859" max="14859" width="18.42578125" style="126" customWidth="1"/>
    <col min="14860" max="14860" width="16.42578125" style="126" customWidth="1"/>
    <col min="14861" max="14863" width="9.140625" style="126"/>
    <col min="14864" max="14864" width="14.140625" style="126" customWidth="1"/>
    <col min="14865" max="14865" width="9.140625" style="126"/>
    <col min="14866" max="14866" width="14.85546875" style="126" customWidth="1"/>
    <col min="14867" max="14867" width="9.140625" style="126"/>
    <col min="14868" max="14868" width="15.28515625" style="126" customWidth="1"/>
    <col min="14869" max="14869" width="9.140625" style="126"/>
    <col min="14870" max="14877" width="19.5703125" style="126" bestFit="1" customWidth="1"/>
    <col min="14878" max="15104" width="9.140625" style="126"/>
    <col min="15105" max="15105" width="54.5703125" style="126" customWidth="1"/>
    <col min="15106" max="15106" width="0" style="126" hidden="1" customWidth="1"/>
    <col min="15107" max="15107" width="18.7109375" style="126" customWidth="1"/>
    <col min="15108" max="15108" width="16.42578125" style="126" customWidth="1"/>
    <col min="15109" max="15109" width="20.28515625" style="126" customWidth="1"/>
    <col min="15110" max="15110" width="16.42578125" style="126" customWidth="1"/>
    <col min="15111" max="15111" width="19.42578125" style="126" customWidth="1"/>
    <col min="15112" max="15112" width="16.42578125" style="126" customWidth="1"/>
    <col min="15113" max="15113" width="20" style="126" customWidth="1"/>
    <col min="15114" max="15114" width="16.42578125" style="126" customWidth="1"/>
    <col min="15115" max="15115" width="18.42578125" style="126" customWidth="1"/>
    <col min="15116" max="15116" width="16.42578125" style="126" customWidth="1"/>
    <col min="15117" max="15119" width="9.140625" style="126"/>
    <col min="15120" max="15120" width="14.140625" style="126" customWidth="1"/>
    <col min="15121" max="15121" width="9.140625" style="126"/>
    <col min="15122" max="15122" width="14.85546875" style="126" customWidth="1"/>
    <col min="15123" max="15123" width="9.140625" style="126"/>
    <col min="15124" max="15124" width="15.28515625" style="126" customWidth="1"/>
    <col min="15125" max="15125" width="9.140625" style="126"/>
    <col min="15126" max="15133" width="19.5703125" style="126" bestFit="1" customWidth="1"/>
    <col min="15134" max="15360" width="9.140625" style="126"/>
    <col min="15361" max="15361" width="54.5703125" style="126" customWidth="1"/>
    <col min="15362" max="15362" width="0" style="126" hidden="1" customWidth="1"/>
    <col min="15363" max="15363" width="18.7109375" style="126" customWidth="1"/>
    <col min="15364" max="15364" width="16.42578125" style="126" customWidth="1"/>
    <col min="15365" max="15365" width="20.28515625" style="126" customWidth="1"/>
    <col min="15366" max="15366" width="16.42578125" style="126" customWidth="1"/>
    <col min="15367" max="15367" width="19.42578125" style="126" customWidth="1"/>
    <col min="15368" max="15368" width="16.42578125" style="126" customWidth="1"/>
    <col min="15369" max="15369" width="20" style="126" customWidth="1"/>
    <col min="15370" max="15370" width="16.42578125" style="126" customWidth="1"/>
    <col min="15371" max="15371" width="18.42578125" style="126" customWidth="1"/>
    <col min="15372" max="15372" width="16.42578125" style="126" customWidth="1"/>
    <col min="15373" max="15375" width="9.140625" style="126"/>
    <col min="15376" max="15376" width="14.140625" style="126" customWidth="1"/>
    <col min="15377" max="15377" width="9.140625" style="126"/>
    <col min="15378" max="15378" width="14.85546875" style="126" customWidth="1"/>
    <col min="15379" max="15379" width="9.140625" style="126"/>
    <col min="15380" max="15380" width="15.28515625" style="126" customWidth="1"/>
    <col min="15381" max="15381" width="9.140625" style="126"/>
    <col min="15382" max="15389" width="19.5703125" style="126" bestFit="1" customWidth="1"/>
    <col min="15390" max="15616" width="9.140625" style="126"/>
    <col min="15617" max="15617" width="54.5703125" style="126" customWidth="1"/>
    <col min="15618" max="15618" width="0" style="126" hidden="1" customWidth="1"/>
    <col min="15619" max="15619" width="18.7109375" style="126" customWidth="1"/>
    <col min="15620" max="15620" width="16.42578125" style="126" customWidth="1"/>
    <col min="15621" max="15621" width="20.28515625" style="126" customWidth="1"/>
    <col min="15622" max="15622" width="16.42578125" style="126" customWidth="1"/>
    <col min="15623" max="15623" width="19.42578125" style="126" customWidth="1"/>
    <col min="15624" max="15624" width="16.42578125" style="126" customWidth="1"/>
    <col min="15625" max="15625" width="20" style="126" customWidth="1"/>
    <col min="15626" max="15626" width="16.42578125" style="126" customWidth="1"/>
    <col min="15627" max="15627" width="18.42578125" style="126" customWidth="1"/>
    <col min="15628" max="15628" width="16.42578125" style="126" customWidth="1"/>
    <col min="15629" max="15631" width="9.140625" style="126"/>
    <col min="15632" max="15632" width="14.140625" style="126" customWidth="1"/>
    <col min="15633" max="15633" width="9.140625" style="126"/>
    <col min="15634" max="15634" width="14.85546875" style="126" customWidth="1"/>
    <col min="15635" max="15635" width="9.140625" style="126"/>
    <col min="15636" max="15636" width="15.28515625" style="126" customWidth="1"/>
    <col min="15637" max="15637" width="9.140625" style="126"/>
    <col min="15638" max="15645" width="19.5703125" style="126" bestFit="1" customWidth="1"/>
    <col min="15646" max="15872" width="9.140625" style="126"/>
    <col min="15873" max="15873" width="54.5703125" style="126" customWidth="1"/>
    <col min="15874" max="15874" width="0" style="126" hidden="1" customWidth="1"/>
    <col min="15875" max="15875" width="18.7109375" style="126" customWidth="1"/>
    <col min="15876" max="15876" width="16.42578125" style="126" customWidth="1"/>
    <col min="15877" max="15877" width="20.28515625" style="126" customWidth="1"/>
    <col min="15878" max="15878" width="16.42578125" style="126" customWidth="1"/>
    <col min="15879" max="15879" width="19.42578125" style="126" customWidth="1"/>
    <col min="15880" max="15880" width="16.42578125" style="126" customWidth="1"/>
    <col min="15881" max="15881" width="20" style="126" customWidth="1"/>
    <col min="15882" max="15882" width="16.42578125" style="126" customWidth="1"/>
    <col min="15883" max="15883" width="18.42578125" style="126" customWidth="1"/>
    <col min="15884" max="15884" width="16.42578125" style="126" customWidth="1"/>
    <col min="15885" max="15887" width="9.140625" style="126"/>
    <col min="15888" max="15888" width="14.140625" style="126" customWidth="1"/>
    <col min="15889" max="15889" width="9.140625" style="126"/>
    <col min="15890" max="15890" width="14.85546875" style="126" customWidth="1"/>
    <col min="15891" max="15891" width="9.140625" style="126"/>
    <col min="15892" max="15892" width="15.28515625" style="126" customWidth="1"/>
    <col min="15893" max="15893" width="9.140625" style="126"/>
    <col min="15894" max="15901" width="19.5703125" style="126" bestFit="1" customWidth="1"/>
    <col min="15902" max="16128" width="9.140625" style="126"/>
    <col min="16129" max="16129" width="54.5703125" style="126" customWidth="1"/>
    <col min="16130" max="16130" width="0" style="126" hidden="1" customWidth="1"/>
    <col min="16131" max="16131" width="18.7109375" style="126" customWidth="1"/>
    <col min="16132" max="16132" width="16.42578125" style="126" customWidth="1"/>
    <col min="16133" max="16133" width="20.28515625" style="126" customWidth="1"/>
    <col min="16134" max="16134" width="16.42578125" style="126" customWidth="1"/>
    <col min="16135" max="16135" width="19.42578125" style="126" customWidth="1"/>
    <col min="16136" max="16136" width="16.42578125" style="126" customWidth="1"/>
    <col min="16137" max="16137" width="20" style="126" customWidth="1"/>
    <col min="16138" max="16138" width="16.42578125" style="126" customWidth="1"/>
    <col min="16139" max="16139" width="18.42578125" style="126" customWidth="1"/>
    <col min="16140" max="16140" width="16.42578125" style="126" customWidth="1"/>
    <col min="16141" max="16143" width="9.140625" style="126"/>
    <col min="16144" max="16144" width="14.140625" style="126" customWidth="1"/>
    <col min="16145" max="16145" width="9.140625" style="126"/>
    <col min="16146" max="16146" width="14.85546875" style="126" customWidth="1"/>
    <col min="16147" max="16147" width="9.140625" style="126"/>
    <col min="16148" max="16148" width="15.28515625" style="126" customWidth="1"/>
    <col min="16149" max="16149" width="9.140625" style="126"/>
    <col min="16150" max="16157" width="19.5703125" style="126" bestFit="1" customWidth="1"/>
    <col min="16158" max="16384" width="9.140625" style="126"/>
  </cols>
  <sheetData>
    <row r="1" spans="1:12" s="149" customFormat="1" ht="28.5" customHeight="1">
      <c r="A1" s="757" t="s">
        <v>2001</v>
      </c>
      <c r="B1" s="757"/>
      <c r="C1" s="757"/>
      <c r="D1" s="757"/>
      <c r="E1" s="757"/>
      <c r="F1" s="757"/>
      <c r="G1" s="757"/>
      <c r="H1" s="757"/>
      <c r="I1" s="757"/>
      <c r="J1" s="757"/>
      <c r="K1" s="757"/>
      <c r="L1" s="757"/>
    </row>
    <row r="2" spans="1:12" s="149" customFormat="1" ht="19.5" customHeight="1">
      <c r="A2" s="757" t="s">
        <v>2696</v>
      </c>
      <c r="B2" s="757"/>
      <c r="C2" s="757"/>
      <c r="D2" s="757"/>
      <c r="E2" s="757"/>
      <c r="F2" s="757"/>
      <c r="G2" s="757"/>
      <c r="H2" s="757"/>
      <c r="I2" s="757"/>
      <c r="J2" s="757"/>
      <c r="K2" s="757"/>
      <c r="L2" s="757"/>
    </row>
    <row r="3" spans="1:12" s="149" customFormat="1" ht="29.25" customHeight="1">
      <c r="A3" s="757" t="s">
        <v>1951</v>
      </c>
      <c r="B3" s="757"/>
      <c r="C3" s="757"/>
      <c r="D3" s="757"/>
      <c r="E3" s="757"/>
      <c r="F3" s="757"/>
      <c r="G3" s="757"/>
      <c r="H3" s="757"/>
      <c r="I3" s="757"/>
      <c r="J3" s="757"/>
      <c r="K3" s="757"/>
      <c r="L3" s="757"/>
    </row>
    <row r="4" spans="1:12" ht="7.5" customHeight="1">
      <c r="A4" s="758"/>
      <c r="B4" s="758"/>
      <c r="C4" s="758"/>
      <c r="D4" s="758"/>
      <c r="E4" s="758"/>
      <c r="F4" s="758"/>
      <c r="G4" s="758"/>
      <c r="H4" s="758"/>
      <c r="I4" s="758"/>
      <c r="J4" s="758"/>
      <c r="K4" s="758"/>
      <c r="L4" s="758"/>
    </row>
    <row r="5" spans="1:12" s="150" customFormat="1" ht="47.45" customHeight="1" thickBot="1">
      <c r="A5" s="759" t="s">
        <v>49</v>
      </c>
      <c r="B5" s="633">
        <v>2024</v>
      </c>
      <c r="C5" s="760" t="s">
        <v>1952</v>
      </c>
      <c r="D5" s="761"/>
      <c r="E5" s="760" t="s">
        <v>51</v>
      </c>
      <c r="F5" s="761"/>
      <c r="G5" s="760" t="s">
        <v>52</v>
      </c>
      <c r="H5" s="761"/>
      <c r="I5" s="760" t="s">
        <v>53</v>
      </c>
      <c r="J5" s="762"/>
      <c r="K5" s="762"/>
      <c r="L5" s="763"/>
    </row>
    <row r="6" spans="1:12" s="150" customFormat="1" ht="32.25" customHeight="1" thickBot="1">
      <c r="A6" s="753"/>
      <c r="B6" s="745" t="s">
        <v>1529</v>
      </c>
      <c r="C6" s="745" t="s">
        <v>1529</v>
      </c>
      <c r="D6" s="745" t="s">
        <v>1530</v>
      </c>
      <c r="E6" s="745" t="s">
        <v>1529</v>
      </c>
      <c r="F6" s="745" t="s">
        <v>1530</v>
      </c>
      <c r="G6" s="745" t="s">
        <v>1529</v>
      </c>
      <c r="H6" s="745" t="s">
        <v>1530</v>
      </c>
      <c r="I6" s="747">
        <v>2028</v>
      </c>
      <c r="J6" s="748"/>
      <c r="K6" s="747">
        <v>2029</v>
      </c>
      <c r="L6" s="755"/>
    </row>
    <row r="7" spans="1:12" s="150" customFormat="1" ht="51" customHeight="1" thickBot="1">
      <c r="A7" s="753"/>
      <c r="B7" s="746"/>
      <c r="C7" s="746"/>
      <c r="D7" s="746"/>
      <c r="E7" s="746"/>
      <c r="F7" s="746"/>
      <c r="G7" s="746"/>
      <c r="H7" s="746"/>
      <c r="I7" s="573" t="s">
        <v>1529</v>
      </c>
      <c r="J7" s="573" t="s">
        <v>1530</v>
      </c>
      <c r="K7" s="573" t="s">
        <v>1529</v>
      </c>
      <c r="L7" s="634" t="s">
        <v>1530</v>
      </c>
    </row>
    <row r="8" spans="1:12" s="150" customFormat="1" ht="28.5" customHeight="1" thickBot="1">
      <c r="A8" s="753" t="s">
        <v>1953</v>
      </c>
      <c r="B8" s="749"/>
      <c r="C8" s="749"/>
      <c r="D8" s="749"/>
      <c r="E8" s="749"/>
      <c r="F8" s="749"/>
      <c r="G8" s="749"/>
      <c r="H8" s="749"/>
      <c r="I8" s="749"/>
      <c r="J8" s="749"/>
      <c r="K8" s="749"/>
      <c r="L8" s="754"/>
    </row>
    <row r="9" spans="1:12" s="150" customFormat="1" ht="30" customHeight="1" thickBot="1">
      <c r="A9" s="635" t="s">
        <v>1954</v>
      </c>
      <c r="B9" s="568">
        <f>'[1]Дар хочагихои чамоави'!B9+'[1]Дар хочагихои дехкони'!B9</f>
        <v>0</v>
      </c>
      <c r="C9" s="568">
        <f>'[1]Дар хочагихои чамоави'!C9+'[1]Дар хочагихои дехкони'!C9</f>
        <v>0</v>
      </c>
      <c r="D9" s="550" t="e">
        <f t="shared" ref="D9:D30" si="0">C9/B9*100</f>
        <v>#DIV/0!</v>
      </c>
      <c r="E9" s="568">
        <f>'[1]Дар хочагихои чамоави'!E9+'[1]Дар хочагихои дехкони'!E9</f>
        <v>0</v>
      </c>
      <c r="F9" s="550" t="e">
        <f>E9/C9*100</f>
        <v>#DIV/0!</v>
      </c>
      <c r="G9" s="568">
        <f>'[1]Дар хочагихои чамоави'!G9+'[1]Дар хочагихои дехкони'!G9</f>
        <v>0</v>
      </c>
      <c r="H9" s="550" t="e">
        <f>G9/E9*100</f>
        <v>#DIV/0!</v>
      </c>
      <c r="I9" s="568">
        <f>'[1]Дар хочагихои чамоави'!I9+'[1]Дар хочагихои дехкони'!I9</f>
        <v>0</v>
      </c>
      <c r="J9" s="550" t="e">
        <f>I9/G9*100</f>
        <v>#DIV/0!</v>
      </c>
      <c r="K9" s="568">
        <f>'[1]Дар хочагихои чамоави'!K9+'[1]Дар хочагихои дехкони'!K9</f>
        <v>0</v>
      </c>
      <c r="L9" s="642" t="e">
        <f>K9/I9*100</f>
        <v>#DIV/0!</v>
      </c>
    </row>
    <row r="10" spans="1:12" s="150" customFormat="1" ht="30" customHeight="1" thickBot="1">
      <c r="A10" s="635" t="s">
        <v>1955</v>
      </c>
      <c r="B10" s="568">
        <f>'[1]Дар хочагихои чамоави'!B10+'[1]Дар хочагихои дехкони'!B10</f>
        <v>0</v>
      </c>
      <c r="C10" s="568">
        <f>'[1]Дар хочагихои чамоави'!C10+'[1]Дар хочагихои дехкони'!C10</f>
        <v>0</v>
      </c>
      <c r="D10" s="550" t="e">
        <f t="shared" si="0"/>
        <v>#DIV/0!</v>
      </c>
      <c r="E10" s="568">
        <f>'[1]Дар хочагихои чамоави'!E10+'[1]Дар хочагихои дехкони'!E10</f>
        <v>0</v>
      </c>
      <c r="F10" s="550" t="e">
        <f t="shared" ref="F10:L30" si="1">E10/C10*100</f>
        <v>#DIV/0!</v>
      </c>
      <c r="G10" s="568">
        <f>'[1]Дар хочагихои чамоави'!G10+'[1]Дар хочагихои дехкони'!G10</f>
        <v>0</v>
      </c>
      <c r="H10" s="550" t="e">
        <f t="shared" si="1"/>
        <v>#DIV/0!</v>
      </c>
      <c r="I10" s="568">
        <f>'[1]Дар хочагихои чамоави'!I10+'[1]Дар хочагихои дехкони'!I10</f>
        <v>0</v>
      </c>
      <c r="J10" s="550" t="e">
        <f t="shared" si="1"/>
        <v>#DIV/0!</v>
      </c>
      <c r="K10" s="568">
        <f>'[1]Дар хочагихои чамоави'!K10+'[1]Дар хочагихои дехкони'!K10</f>
        <v>0</v>
      </c>
      <c r="L10" s="642" t="e">
        <f t="shared" si="1"/>
        <v>#DIV/0!</v>
      </c>
    </row>
    <row r="11" spans="1:12" s="150" customFormat="1" ht="30" customHeight="1" thickBot="1">
      <c r="A11" s="635" t="s">
        <v>1956</v>
      </c>
      <c r="B11" s="557">
        <f>'[1]Дар хочагихои чамоави'!B11+'[1]Дар хочагихои дехкони'!B11</f>
        <v>238513.95000000004</v>
      </c>
      <c r="C11" s="553">
        <f>'[1]Дар хочагихои чамоави'!C11+'[1]Дар хочагихои дехкони'!C11</f>
        <v>219184.60000000003</v>
      </c>
      <c r="D11" s="553">
        <f t="shared" si="0"/>
        <v>91.89592474570145</v>
      </c>
      <c r="E11" s="553">
        <f>'[1]Дар хочагихои чамоави'!E11+'[1]Дар хочагихои дехкони'!E11</f>
        <v>227043</v>
      </c>
      <c r="F11" s="553">
        <f t="shared" si="1"/>
        <v>103.58528838248671</v>
      </c>
      <c r="G11" s="553">
        <f>'[1]Дар хочагихои чамоави'!G11+'[1]Дар хочагихои дехкони'!G11</f>
        <v>227065.70430000001</v>
      </c>
      <c r="H11" s="553">
        <f t="shared" si="1"/>
        <v>100.01</v>
      </c>
      <c r="I11" s="553">
        <f>'[1]Дар хочагихои чамоави'!I11+'[1]Дар хочагихои дехкони'!I11</f>
        <v>227112.77529612897</v>
      </c>
      <c r="J11" s="553">
        <f t="shared" si="1"/>
        <v>100.02073012138671</v>
      </c>
      <c r="K11" s="553">
        <f>'[1]Дар хочагихои чамоави'!K11+'[1]Дар хочагихои дехкони'!K11</f>
        <v>227180.90912871782</v>
      </c>
      <c r="L11" s="636">
        <f t="shared" si="1"/>
        <v>100.03</v>
      </c>
    </row>
    <row r="12" spans="1:12" s="150" customFormat="1" ht="30" customHeight="1" thickBot="1">
      <c r="A12" s="638" t="s">
        <v>1957</v>
      </c>
      <c r="B12" s="557">
        <f>'[1]Дар хочагихои чамоави'!B12+'[1]Дар хочагихои дехкони'!B12</f>
        <v>174813.71000000002</v>
      </c>
      <c r="C12" s="553">
        <f>'[1]Дар хочагихои чамоави'!C12+'[1]Дар хочагихои дехкони'!C12</f>
        <v>155016.26999999999</v>
      </c>
      <c r="D12" s="553">
        <f t="shared" si="0"/>
        <v>88.675121648067517</v>
      </c>
      <c r="E12" s="553">
        <f>'[1]Дар хочагихои чамоави'!E12+'[1]Дар хочагихои дехкони'!E12</f>
        <v>164870</v>
      </c>
      <c r="F12" s="553">
        <f t="shared" si="1"/>
        <v>106.35657792565905</v>
      </c>
      <c r="G12" s="553">
        <f>'[1]Дар хочагихои чамоави'!G12+'[1]Дар хочагихои дехкони'!G12</f>
        <v>164886.48699999999</v>
      </c>
      <c r="H12" s="553">
        <f t="shared" si="1"/>
        <v>100.01</v>
      </c>
      <c r="I12" s="553">
        <f>'[1]Дар хочагихои чамоави'!I12+'[1]Дар хочагихои дехкони'!I12</f>
        <v>164919.4642974</v>
      </c>
      <c r="J12" s="553">
        <f t="shared" si="1"/>
        <v>100.02</v>
      </c>
      <c r="K12" s="553">
        <f>'[1]Дар хочагихои чамоави'!K12+'[1]Дар хочагихои дехкони'!K12</f>
        <v>164956.86681653812</v>
      </c>
      <c r="L12" s="636">
        <f t="shared" si="1"/>
        <v>100.02267926305575</v>
      </c>
    </row>
    <row r="13" spans="1:12" s="150" customFormat="1" ht="78.75" customHeight="1" thickBot="1">
      <c r="A13" s="635" t="s">
        <v>2697</v>
      </c>
      <c r="B13" s="559">
        <f>'[1]Дар хочагихои чамоави'!B13+'[1]Дар хочагихои дехкони'!B13</f>
        <v>238616.41000000003</v>
      </c>
      <c r="C13" s="556">
        <f>'[1]Дар хочагихои чамоави'!C13+'[1]Дар хочагихои дехкони'!C13</f>
        <v>219184.60000000003</v>
      </c>
      <c r="D13" s="556">
        <f t="shared" si="0"/>
        <v>91.856465362126599</v>
      </c>
      <c r="E13" s="556">
        <f>'[1]Дар хочагихои чамоави'!E13+'[1]Дар хочагихои дехкони'!E13</f>
        <v>227043</v>
      </c>
      <c r="F13" s="556">
        <f t="shared" si="1"/>
        <v>103.58528838248671</v>
      </c>
      <c r="G13" s="556">
        <f>'[1]Дар хочагихои чамоави'!G13+'[1]Дар хочагихои дехкони'!G13</f>
        <v>227065.70430000001</v>
      </c>
      <c r="H13" s="556">
        <f t="shared" si="1"/>
        <v>100.01</v>
      </c>
      <c r="I13" s="556">
        <f>'[1]Дар хочагихои чамоави'!I13+'[1]Дар хочагихои дехкони'!I13</f>
        <v>227112.77529612897</v>
      </c>
      <c r="J13" s="556">
        <f t="shared" si="1"/>
        <v>100.02073012138671</v>
      </c>
      <c r="K13" s="556">
        <f>'[1]Дар хочагихои чамоави'!K13+'[1]Дар хочагихои дехкони'!K13</f>
        <v>227180.90912871782</v>
      </c>
      <c r="L13" s="637">
        <f t="shared" si="1"/>
        <v>100.03</v>
      </c>
    </row>
    <row r="14" spans="1:12" s="150" customFormat="1" ht="30" customHeight="1" thickBot="1">
      <c r="A14" s="638" t="s">
        <v>1955</v>
      </c>
      <c r="B14" s="557">
        <f>'[1]Дар хочагихои чамоави'!B14+'[1]Дар хочагихои дехкони'!B14</f>
        <v>174917.38</v>
      </c>
      <c r="C14" s="553">
        <f>'[1]Дар хочагихои чамоави'!C14+'[1]Дар хочагихои дехкони'!C14</f>
        <v>155016.26999999999</v>
      </c>
      <c r="D14" s="553">
        <f t="shared" si="0"/>
        <v>88.622565693586296</v>
      </c>
      <c r="E14" s="553">
        <f>'[1]Дар хочагихои чамоави'!E14+'[1]Дар хочагихои дехкони'!E14</f>
        <v>164870</v>
      </c>
      <c r="F14" s="553">
        <f t="shared" si="1"/>
        <v>106.35657792565905</v>
      </c>
      <c r="G14" s="553">
        <f>'[1]Дар хочагихои чамоави'!G14+'[1]Дар хочагихои дехкони'!G14</f>
        <v>164886.48699999999</v>
      </c>
      <c r="H14" s="553">
        <f t="shared" si="1"/>
        <v>100.01</v>
      </c>
      <c r="I14" s="553">
        <f>'[1]Дар хочагихои чамоави'!I14+'[1]Дар хочагихои дехкони'!I14</f>
        <v>164919.4642974</v>
      </c>
      <c r="J14" s="553">
        <f t="shared" si="1"/>
        <v>100.02</v>
      </c>
      <c r="K14" s="553">
        <f>'[1]Дар хочагихои чамоави'!K14+'[1]Дар хочагихои дехкони'!K14</f>
        <v>164956.86681653812</v>
      </c>
      <c r="L14" s="636">
        <f t="shared" si="1"/>
        <v>100.02267926305575</v>
      </c>
    </row>
    <row r="15" spans="1:12" s="150" customFormat="1" ht="30" customHeight="1" thickBot="1">
      <c r="A15" s="635" t="s">
        <v>1959</v>
      </c>
      <c r="B15" s="557">
        <f>'[1]Дар хочагихои чамоави'!B15+'[1]Дар хочагихои дехкони'!B15</f>
        <v>109565.03</v>
      </c>
      <c r="C15" s="553">
        <f>'[1]Дар хочагихои чамоави'!C15+'[1]Дар хочагихои дехкони'!C15</f>
        <v>101156.80000000002</v>
      </c>
      <c r="D15" s="553">
        <f t="shared" si="0"/>
        <v>92.325808700093475</v>
      </c>
      <c r="E15" s="553">
        <f>'[1]Дар хочагихои чамоави'!E15+'[1]Дар хочагихои дехкони'!E15</f>
        <v>99800</v>
      </c>
      <c r="F15" s="553">
        <f t="shared" si="1"/>
        <v>98.658715973617177</v>
      </c>
      <c r="G15" s="553">
        <f>'[1]Дар хочагихои чамоави'!G15+'[1]Дар хочагихои дехкони'!G15</f>
        <v>99809.98000000001</v>
      </c>
      <c r="H15" s="553">
        <f t="shared" si="1"/>
        <v>100.01000000000002</v>
      </c>
      <c r="I15" s="553">
        <f>'[1]Дар хочагихои чамоави'!I15+'[1]Дар хочагихои дехкони'!I15</f>
        <v>99830.663005993803</v>
      </c>
      <c r="J15" s="553">
        <f t="shared" si="1"/>
        <v>100.02072238266533</v>
      </c>
      <c r="K15" s="553">
        <f>'[1]Дар хочагихои чамоави'!K15+'[1]Дар хочагихои дехкони'!K15</f>
        <v>99860.612204895602</v>
      </c>
      <c r="L15" s="636">
        <f t="shared" si="1"/>
        <v>100.03</v>
      </c>
    </row>
    <row r="16" spans="1:12" s="150" customFormat="1" ht="30" customHeight="1" thickBot="1">
      <c r="A16" s="635" t="s">
        <v>1960</v>
      </c>
      <c r="B16" s="557">
        <f>'[1]Дар хочагихои чамоави'!B16+'[1]Дар хочагихои дехкони'!B16</f>
        <v>46544.45</v>
      </c>
      <c r="C16" s="553">
        <f>'[1]Дар хочагихои чамоави'!C16+'[1]Дар хочагихои дехкони'!C16</f>
        <v>40135.5</v>
      </c>
      <c r="D16" s="553">
        <f t="shared" si="0"/>
        <v>86.230474310041274</v>
      </c>
      <c r="E16" s="553">
        <f>'[1]Дар хочагихои чамоави'!E16+'[1]Дар хочагихои дехкони'!E16</f>
        <v>42679</v>
      </c>
      <c r="F16" s="553">
        <f t="shared" si="1"/>
        <v>106.33728245568138</v>
      </c>
      <c r="G16" s="553">
        <f>'[1]Дар хочагихои чамоави'!G16+'[1]Дар хочагихои дехкони'!G16</f>
        <v>42683.267900000006</v>
      </c>
      <c r="H16" s="553">
        <f t="shared" si="1"/>
        <v>100.01000000000002</v>
      </c>
      <c r="I16" s="553">
        <f>'[1]Дар хочагихои чамоави'!I16+'[1]Дар хочагихои дехкони'!I16</f>
        <v>42691.804553579997</v>
      </c>
      <c r="J16" s="553">
        <f t="shared" si="1"/>
        <v>100.01999999999998</v>
      </c>
      <c r="K16" s="553">
        <f>'[1]Дар хочагихои чамоави'!K16+'[1]Дар хочагихои дехкони'!K16</f>
        <v>42704.612094946075</v>
      </c>
      <c r="L16" s="636">
        <f t="shared" si="1"/>
        <v>100.03</v>
      </c>
    </row>
    <row r="17" spans="1:29" s="150" customFormat="1" ht="30" customHeight="1" thickBot="1">
      <c r="A17" s="635" t="s">
        <v>1961</v>
      </c>
      <c r="B17" s="557">
        <f>'[1]Дар хочагихои чамоави'!B17+'[1]Дар хочагихои дехкони'!B17</f>
        <v>49519.92</v>
      </c>
      <c r="C17" s="553">
        <f>'[1]Дар хочагихои чамоави'!C17+'[1]Дар хочагихои дехкони'!C17</f>
        <v>44796.3</v>
      </c>
      <c r="D17" s="553">
        <f t="shared" si="0"/>
        <v>90.461171988969298</v>
      </c>
      <c r="E17" s="553">
        <f>'[1]Дар хочагихои чамоави'!E17+'[1]Дар хочагихои дехкони'!E17</f>
        <v>59600</v>
      </c>
      <c r="F17" s="553">
        <f>E17/C17*100</f>
        <v>133.04670251784188</v>
      </c>
      <c r="G17" s="553">
        <f>'[1]Дар хочагихои чамоави'!G17+'[1]Дар хочагихои дехкони'!G17</f>
        <v>59600</v>
      </c>
      <c r="H17" s="553">
        <f>G17/E17*100</f>
        <v>100</v>
      </c>
      <c r="I17" s="553">
        <f>'[1]Дар хочагихои чамоави'!I17+'[1]Дар хочагихои дехкони'!I17</f>
        <v>59600</v>
      </c>
      <c r="J17" s="553">
        <f>I17/G17*100</f>
        <v>100</v>
      </c>
      <c r="K17" s="553">
        <f>'[1]Дар хочагихои чамоави'!K17+'[1]Дар хочагихои дехкони'!K17</f>
        <v>59600</v>
      </c>
      <c r="L17" s="636">
        <f>K17/I17*100</f>
        <v>100</v>
      </c>
    </row>
    <row r="18" spans="1:29" s="150" customFormat="1" ht="30" customHeight="1" thickBot="1">
      <c r="A18" s="635" t="s">
        <v>1976</v>
      </c>
      <c r="B18" s="557">
        <f>'[1]Дар хочагихои чамоави'!B18+'[1]Дар хочагихои дехкони'!B18</f>
        <v>5722.41</v>
      </c>
      <c r="C18" s="553">
        <f>'[1]Дар хочагихои чамоави'!C18+'[1]Дар хочагихои дехкони'!C18</f>
        <v>3602.2599999999984</v>
      </c>
      <c r="D18" s="553">
        <f t="shared" si="0"/>
        <v>62.95005076532437</v>
      </c>
      <c r="E18" s="553">
        <f>'[1]Дар хочагихои чамоави'!E18+'[1]Дар хочагихои дехкони'!E18</f>
        <v>7131</v>
      </c>
      <c r="F18" s="553">
        <f t="shared" si="1"/>
        <v>197.95905903516135</v>
      </c>
      <c r="G18" s="553">
        <f>'[1]Дар хочагихои чамоави'!G18+'[1]Дар хочагихои дехкони'!G18</f>
        <v>7131.7130999999999</v>
      </c>
      <c r="H18" s="553">
        <f t="shared" si="1"/>
        <v>100.01</v>
      </c>
      <c r="I18" s="553">
        <f>'[1]Дар хочагихои чамоави'!I18+'[1]Дар хочагихои дехкони'!I18</f>
        <v>7133.1998668618207</v>
      </c>
      <c r="J18" s="553">
        <f t="shared" si="1"/>
        <v>100.02084726125369</v>
      </c>
      <c r="K18" s="553">
        <f>'[1]Дар хочагихои чамоави'!K18+'[1]Дар хочагихои дехкони'!K18</f>
        <v>7135.3398268218789</v>
      </c>
      <c r="L18" s="636">
        <f t="shared" si="1"/>
        <v>100.03</v>
      </c>
    </row>
    <row r="19" spans="1:29" s="150" customFormat="1" ht="30" customHeight="1" thickBot="1">
      <c r="A19" s="635" t="s">
        <v>1963</v>
      </c>
      <c r="B19" s="557">
        <f>'[1]Дар хочагихои чамоави'!B19+'[1]Дар хочагихои дехкони'!B19</f>
        <v>18544.450000000004</v>
      </c>
      <c r="C19" s="553">
        <f>'[1]Дар хочагихои чамоави'!C19+'[1]Дар хочагихои дехкони'!C19</f>
        <v>18625.900000000001</v>
      </c>
      <c r="D19" s="553">
        <f t="shared" si="0"/>
        <v>100.4392149672813</v>
      </c>
      <c r="E19" s="553">
        <f>'[1]Дар хочагихои чамоави'!E19+'[1]Дар хочагихои дехкони'!E19</f>
        <v>18660.57</v>
      </c>
      <c r="F19" s="553">
        <f t="shared" si="1"/>
        <v>100.18613865638706</v>
      </c>
      <c r="G19" s="553">
        <f>'[1]Дар хочагихои чамоави'!G19+'[1]Дар хочагихои дехкони'!G19</f>
        <v>18711.176057000001</v>
      </c>
      <c r="H19" s="553">
        <f t="shared" si="1"/>
        <v>100.27119245017704</v>
      </c>
      <c r="I19" s="553">
        <f>'[1]Дар хочагихои чамоави'!I19+'[1]Дар хочагихои дехкони'!I19</f>
        <v>18762.388292211399</v>
      </c>
      <c r="J19" s="553">
        <f t="shared" si="1"/>
        <v>100.27369864435774</v>
      </c>
      <c r="K19" s="553">
        <f>'[1]Дар хочагихои чамоави'!K19+'[1]Дар хочагихои дехкони'!K19</f>
        <v>18864.207008699064</v>
      </c>
      <c r="L19" s="636">
        <f t="shared" si="1"/>
        <v>100.54267460465005</v>
      </c>
    </row>
    <row r="20" spans="1:29" s="150" customFormat="1" ht="30" customHeight="1" thickBot="1">
      <c r="A20" s="635" t="s">
        <v>1964</v>
      </c>
      <c r="B20" s="557">
        <f>'[1]Дар хочагихои чамоави'!B20+'[1]Дар хочагихои дехкони'!B20</f>
        <v>9542.4499999999989</v>
      </c>
      <c r="C20" s="553">
        <f>'[1]Дар хочагихои чамоави'!C20+'[1]Дар хочагихои дехкони'!C20</f>
        <v>8396.9</v>
      </c>
      <c r="D20" s="553">
        <f t="shared" si="0"/>
        <v>87.995221353006841</v>
      </c>
      <c r="E20" s="553">
        <f>'[1]Дар хочагихои чамоави'!E20+'[1]Дар хочагихои дехкони'!E20</f>
        <v>10180.999999999998</v>
      </c>
      <c r="F20" s="553">
        <f t="shared" si="1"/>
        <v>121.24712691588562</v>
      </c>
      <c r="G20" s="553">
        <f>'[1]Дар хочагихои чамоави'!G20+'[1]Дар хочагихои дехкони'!G20</f>
        <v>10182.018100000001</v>
      </c>
      <c r="H20" s="553">
        <f t="shared" si="1"/>
        <v>100.01000000000002</v>
      </c>
      <c r="I20" s="553">
        <f>'[1]Дар хочагихои чамоави'!I20+'[1]Дар хочагихои дехкони'!I20</f>
        <v>10184.138680636861</v>
      </c>
      <c r="J20" s="553">
        <f t="shared" si="1"/>
        <v>100.02082672232591</v>
      </c>
      <c r="K20" s="553">
        <f>'[1]Дар хочагихои чамоави'!K20+'[1]Дар хочагихои дехкони'!K20</f>
        <v>10187.193922241051</v>
      </c>
      <c r="L20" s="636">
        <f t="shared" si="1"/>
        <v>100.03</v>
      </c>
    </row>
    <row r="21" spans="1:29" s="150" customFormat="1" ht="30" customHeight="1" thickBot="1">
      <c r="A21" s="635" t="s">
        <v>1965</v>
      </c>
      <c r="B21" s="557">
        <f>'[1]Дар хочагихои чамоави'!B21+'[1]Дар хочагихои дехкони'!B21</f>
        <v>4412.5200000000004</v>
      </c>
      <c r="C21" s="553">
        <f>'[1]Дар хочагихои чамоави'!C21+'[1]Дар хочагихои дехкони'!C21</f>
        <v>3987.6</v>
      </c>
      <c r="D21" s="553">
        <f t="shared" si="0"/>
        <v>90.370128633977856</v>
      </c>
      <c r="E21" s="553">
        <f>'[1]Дар хочагихои чамоави'!E21+'[1]Дар хочагихои дехкони'!E21</f>
        <v>4301</v>
      </c>
      <c r="F21" s="553">
        <f t="shared" si="1"/>
        <v>107.85936402848833</v>
      </c>
      <c r="G21" s="553">
        <f>'[1]Дар хочагихои чамоави'!G21+'[1]Дар хочагихои дехкони'!G21</f>
        <v>4302.7908120000002</v>
      </c>
      <c r="H21" s="553">
        <f t="shared" si="1"/>
        <v>100.04163710764939</v>
      </c>
      <c r="I21" s="553">
        <f>'[1]Дар хочагихои чамоави'!I21+'[1]Дар хочагихои дехкони'!I21</f>
        <v>4303.9917182514</v>
      </c>
      <c r="J21" s="553">
        <f t="shared" si="1"/>
        <v>100.02790993808136</v>
      </c>
      <c r="K21" s="553">
        <f>'[1]Дар хочагихои чамоави'!K21+'[1]Дар хочагихои дехкони'!K21</f>
        <v>4304.9424655734492</v>
      </c>
      <c r="L21" s="636">
        <f t="shared" si="1"/>
        <v>100.02208989664216</v>
      </c>
    </row>
    <row r="22" spans="1:29" s="150" customFormat="1" ht="30" customHeight="1" thickBot="1">
      <c r="A22" s="635" t="s">
        <v>1966</v>
      </c>
      <c r="B22" s="557">
        <f>'[1]Дар хочагихои чамоави'!B22+'[1]Дар хочагихои дехкони'!B22</f>
        <v>1551.63</v>
      </c>
      <c r="C22" s="553">
        <f>'[1]Дар хочагихои чамоави'!C22+'[1]Дар хочагихои дехкони'!C22</f>
        <v>1487.1999999999998</v>
      </c>
      <c r="D22" s="553">
        <f t="shared" si="0"/>
        <v>95.847592531724672</v>
      </c>
      <c r="E22" s="553">
        <f>'[1]Дар хочагихои чамоави'!E22+'[1]Дар хочагихои дехкони'!E22</f>
        <v>1770</v>
      </c>
      <c r="F22" s="553">
        <f t="shared" si="1"/>
        <v>119.01559978483056</v>
      </c>
      <c r="G22" s="553">
        <f>'[1]Дар хочагихои чамоави'!G22+'[1]Дар хочагихои дехкони'!G22</f>
        <v>1770.1770000000001</v>
      </c>
      <c r="H22" s="553">
        <f t="shared" si="1"/>
        <v>100.01</v>
      </c>
      <c r="I22" s="553">
        <f>'[1]Дар хочагихои чамоави'!I22+'[1]Дар хочагихои дехкони'!I22</f>
        <v>1770.5454585421701</v>
      </c>
      <c r="J22" s="553">
        <f t="shared" si="1"/>
        <v>100.02081478531073</v>
      </c>
      <c r="K22" s="553">
        <f>'[1]Дар хочагихои чамоави'!K22+'[1]Дар хочагихои дехкони'!K22</f>
        <v>1771.0766221797326</v>
      </c>
      <c r="L22" s="636">
        <f t="shared" si="1"/>
        <v>100.03</v>
      </c>
    </row>
    <row r="23" spans="1:29" s="150" customFormat="1" ht="30" customHeight="1" thickBot="1">
      <c r="A23" s="635" t="s">
        <v>1967</v>
      </c>
      <c r="B23" s="557">
        <f>'[1]Дар хочагихои чамоави'!B23+'[1]Дар хочагихои дехкони'!B23</f>
        <v>6553.2400000000007</v>
      </c>
      <c r="C23" s="553">
        <f>'[1]Дар хочагихои чамоави'!C23+'[1]Дар хочагихои дехкони'!C23</f>
        <v>3357.2999999999997</v>
      </c>
      <c r="D23" s="553">
        <f t="shared" si="0"/>
        <v>51.231146730472247</v>
      </c>
      <c r="E23" s="553">
        <f>'[1]Дар хочагихои чамоави'!E23+'[1]Дар хочагихои дехкони'!E23</f>
        <v>6120</v>
      </c>
      <c r="F23" s="553">
        <f t="shared" si="1"/>
        <v>182.2893396479314</v>
      </c>
      <c r="G23" s="553">
        <f>'[1]Дар хочагихои чамоави'!G23+'[1]Дар хочагихои дехкони'!G23</f>
        <v>6120.6120000000001</v>
      </c>
      <c r="H23" s="553">
        <f t="shared" si="1"/>
        <v>100.01</v>
      </c>
      <c r="I23" s="553">
        <f>'[1]Дар хочагихои чамоави'!I23+'[1]Дар хочагихои дехкони'!I23</f>
        <v>6121.8361224</v>
      </c>
      <c r="J23" s="553">
        <f t="shared" si="1"/>
        <v>100.02</v>
      </c>
      <c r="K23" s="553">
        <f>'[1]Дар хочагихои чамоави'!K23+'[1]Дар хочагихои дехкони'!K23</f>
        <v>6123.6726732367197</v>
      </c>
      <c r="L23" s="636">
        <f t="shared" si="1"/>
        <v>100.03</v>
      </c>
    </row>
    <row r="24" spans="1:29" s="150" customFormat="1" ht="30" customHeight="1" thickBot="1">
      <c r="A24" s="635" t="s">
        <v>1968</v>
      </c>
      <c r="B24" s="557">
        <f>'[1]Дар хочагихои чамоави'!B24+'[1]Дар хочагихои дехкони'!B24</f>
        <v>39120.93</v>
      </c>
      <c r="C24" s="553">
        <f>'[1]Дар хочагихои чамоави'!C24+'[1]Дар хочагихои дехкони'!C24</f>
        <v>39204.299999999988</v>
      </c>
      <c r="D24" s="553">
        <f t="shared" si="0"/>
        <v>100.21310843070445</v>
      </c>
      <c r="E24" s="553">
        <f>'[1]Дар хочагихои чамоави'!E24+'[1]Дар хочагихои дехкони'!E24</f>
        <v>25694.999999999996</v>
      </c>
      <c r="F24" s="553">
        <f t="shared" si="1"/>
        <v>65.541279910622066</v>
      </c>
      <c r="G24" s="553">
        <f>'[1]Дар хочагихои чамоави'!G24+'[1]Дар хочагихои дехкони'!G24</f>
        <v>25697.569499999998</v>
      </c>
      <c r="H24" s="553">
        <f t="shared" si="1"/>
        <v>100.01</v>
      </c>
      <c r="I24" s="553">
        <f>'[1]Дар хочагихои чамоави'!I24+'[1]Дар хочагихои дехкони'!I24</f>
        <v>25702.709013899999</v>
      </c>
      <c r="J24" s="553">
        <f t="shared" si="1"/>
        <v>100.02</v>
      </c>
      <c r="K24" s="553">
        <f>'[1]Дар хочагихои чамоави'!K24+'[1]Дар хочагихои дехкони'!K24</f>
        <v>25708.632805622939</v>
      </c>
      <c r="L24" s="636">
        <f t="shared" si="1"/>
        <v>100.02304734384123</v>
      </c>
    </row>
    <row r="25" spans="1:29" s="150" customFormat="1" ht="49.5" customHeight="1" thickBot="1">
      <c r="A25" s="635" t="s">
        <v>1969</v>
      </c>
      <c r="B25" s="557">
        <f>'[1]Дар хочагихои чамоави'!B25+'[1]Дар хочагихои дехкони'!B25</f>
        <v>44368.289999999994</v>
      </c>
      <c r="C25" s="553">
        <f>'[1]Дар хочагихои чамоави'!C25+'[1]Дар хочагихои дехкони'!C25</f>
        <v>41558.46</v>
      </c>
      <c r="D25" s="553">
        <f t="shared" si="0"/>
        <v>93.667031116141743</v>
      </c>
      <c r="E25" s="553">
        <f>'[1]Дар хочагихои чамоави'!E25+'[1]Дар хочагихои дехкони'!E25</f>
        <v>41562.615846000001</v>
      </c>
      <c r="F25" s="553">
        <f t="shared" si="1"/>
        <v>100.01</v>
      </c>
      <c r="G25" s="553">
        <f>'[1]Дар хочагихои чамоави'!G25+'[1]Дар хочагихои дехкони'!G25</f>
        <v>41575.084630753801</v>
      </c>
      <c r="H25" s="553">
        <f t="shared" si="1"/>
        <v>100.03</v>
      </c>
      <c r="I25" s="553">
        <f>'[1]Дар хочагихои чамоави'!I25+'[1]Дар хочагихои дехкони'!I25</f>
        <v>41583.719513784825</v>
      </c>
      <c r="J25" s="553">
        <f t="shared" si="1"/>
        <v>100.02076936970235</v>
      </c>
      <c r="K25" s="553">
        <f>'[1]Дар хочагихои чамоави'!K25+'[1]Дар хочагихои дехкони'!K25</f>
        <v>41596.194629638965</v>
      </c>
      <c r="L25" s="636">
        <f t="shared" si="1"/>
        <v>100.03000000000002</v>
      </c>
    </row>
    <row r="26" spans="1:29" s="150" customFormat="1" ht="30" customHeight="1" thickBot="1">
      <c r="A26" s="635" t="s">
        <v>1970</v>
      </c>
      <c r="B26" s="557">
        <f>'[1]Дар хочагихои чамоави'!B26+'[1]Дар хочагихои дехкони'!B26</f>
        <v>7116.4400000000005</v>
      </c>
      <c r="C26" s="553">
        <f>'[1]Дар хочагихои чамоави'!C26+'[1]Дар хочагихои дехкони'!C26</f>
        <v>7543.61</v>
      </c>
      <c r="D26" s="553">
        <f t="shared" si="0"/>
        <v>106.00257994165621</v>
      </c>
      <c r="E26" s="553">
        <f>'[1]Дар хочагихои чамоави'!E26+'[1]Дар хочагихои дехкони'!E26</f>
        <v>7544.3643610000008</v>
      </c>
      <c r="F26" s="553">
        <f t="shared" si="1"/>
        <v>100.01000000000002</v>
      </c>
      <c r="G26" s="553">
        <f>'[1]Дар хочагихои чамоави'!G26+'[1]Дар хочагихои дехкони'!G26</f>
        <v>7545.8732338722002</v>
      </c>
      <c r="H26" s="553">
        <f t="shared" si="1"/>
        <v>100.02</v>
      </c>
      <c r="I26" s="553">
        <f>'[1]Дар хочагихои чамоави'!I26+'[1]Дар хочагихои дехкони'!I26</f>
        <v>7547.4393876087142</v>
      </c>
      <c r="J26" s="553">
        <f t="shared" si="1"/>
        <v>100.02075510266306</v>
      </c>
      <c r="K26" s="553">
        <f>'[1]Дар хочагихои чамоави'!K26+'[1]Дар хочагихои дехкони'!K26</f>
        <v>7549.7036194249968</v>
      </c>
      <c r="L26" s="636">
        <f t="shared" si="1"/>
        <v>100.03</v>
      </c>
    </row>
    <row r="27" spans="1:29" s="150" customFormat="1" ht="30" customHeight="1" thickBot="1">
      <c r="A27" s="635" t="s">
        <v>1971</v>
      </c>
      <c r="B27" s="557">
        <f>'[1]Дар хочагихои чамоави'!B27+'[1]Дар хочагихои дехкони'!B27</f>
        <v>6984.64</v>
      </c>
      <c r="C27" s="553">
        <f>'[1]Дар хочагихои чамоави'!C27+'[1]Дар хочагихои дехкони'!C27</f>
        <v>7308.92</v>
      </c>
      <c r="D27" s="553">
        <f t="shared" si="0"/>
        <v>104.64275896825032</v>
      </c>
      <c r="E27" s="553">
        <f>'[1]Дар хочагихои чамоави'!E27+'[1]Дар хочагихои дехкони'!E27</f>
        <v>7309.6508919999997</v>
      </c>
      <c r="F27" s="553">
        <f t="shared" si="1"/>
        <v>100.01</v>
      </c>
      <c r="G27" s="553">
        <f>'[1]Дар хочагихои чамоави'!G27+'[1]Дар хочагихои дехкони'!G27</f>
        <v>7311.1128221783983</v>
      </c>
      <c r="H27" s="553">
        <f t="shared" si="1"/>
        <v>100.01999999999998</v>
      </c>
      <c r="I27" s="553">
        <f>'[1]Дар хочагихои чамоави'!I27+'[1]Дар хочагихои дехкони'!I27</f>
        <v>7312.5750447428345</v>
      </c>
      <c r="J27" s="553">
        <f t="shared" si="1"/>
        <v>100.02</v>
      </c>
      <c r="K27" s="553">
        <f>'[1]Дар хочагихои чамоави'!K27+'[1]Дар хочагихои дехкони'!K27</f>
        <v>7314.7688172562575</v>
      </c>
      <c r="L27" s="636">
        <f t="shared" si="1"/>
        <v>100.03</v>
      </c>
    </row>
    <row r="28" spans="1:29" s="151" customFormat="1" ht="30" customHeight="1" thickBot="1">
      <c r="A28" s="635" t="s">
        <v>1972</v>
      </c>
      <c r="B28" s="557">
        <f>'[1]Дар хочагихои чамоави'!B28+'[1]Дар хочагихои дехкони'!B28</f>
        <v>35972.199999999997</v>
      </c>
      <c r="C28" s="553">
        <f>'[1]Дар хочагихои чамоави'!C28+'[1]Дар хочагихои дехкони'!C28</f>
        <v>33660.390000000007</v>
      </c>
      <c r="D28" s="553">
        <f t="shared" si="0"/>
        <v>93.573342748010987</v>
      </c>
      <c r="E28" s="553">
        <f>'[1]Дар хочагихои чамоави'!E28+'[1]Дар хочагихои дехкони'!E28</f>
        <v>33666.465407000003</v>
      </c>
      <c r="F28" s="553">
        <f t="shared" si="1"/>
        <v>100.01804912836718</v>
      </c>
      <c r="G28" s="553">
        <f>'[1]Дар хочагихои чамоави'!G28+'[1]Дар хочагихои дехкони'!G28</f>
        <v>33662.360144334205</v>
      </c>
      <c r="H28" s="553">
        <f t="shared" si="1"/>
        <v>99.987806077602244</v>
      </c>
      <c r="I28" s="553">
        <f>'[1]Дар хочагихои чамоави'!I28+'[1]Дар хочагихои дехкони'!I28</f>
        <v>33671.801984363068</v>
      </c>
      <c r="J28" s="553">
        <f t="shared" si="1"/>
        <v>100.02804865727887</v>
      </c>
      <c r="K28" s="553">
        <f>'[1]Дар хочагихои чамоави'!K28+'[1]Дар хочагихои дехкони'!K28</f>
        <v>33681.903524958376</v>
      </c>
      <c r="L28" s="636">
        <f t="shared" si="1"/>
        <v>100.03</v>
      </c>
    </row>
    <row r="29" spans="1:29" s="151" customFormat="1" ht="30" customHeight="1" thickBot="1">
      <c r="A29" s="635" t="s">
        <v>1973</v>
      </c>
      <c r="B29" s="557">
        <f>'[1]Дар хочагихои чамоави'!B29+'[1]Дар хочагихои дехкони'!B29</f>
        <v>34799.58</v>
      </c>
      <c r="C29" s="553">
        <f>'[1]Дар хочагихои чамоави'!C29+'[1]Дар хочагихои дехкони'!C29</f>
        <v>30908.229999999996</v>
      </c>
      <c r="D29" s="553">
        <f t="shared" si="0"/>
        <v>88.817824812828178</v>
      </c>
      <c r="E29" s="553">
        <f>'[1]Дар хочагихои чамоави'!E29+'[1]Дар хочагихои дехкони'!E29</f>
        <v>30911.320823000002</v>
      </c>
      <c r="F29" s="553">
        <f t="shared" si="1"/>
        <v>100.01000000000002</v>
      </c>
      <c r="G29" s="553">
        <f>'[1]Дар хочагихои чамоави'!G29+'[1]Дар хочагихои дехкони'!G29</f>
        <v>30917.503087164601</v>
      </c>
      <c r="H29" s="553">
        <f t="shared" si="1"/>
        <v>100.02</v>
      </c>
      <c r="I29" s="553">
        <f>'[1]Дар хочагихои чамоави'!I29+'[1]Дар хочагихои дехкони'!I29</f>
        <v>30923.686587782031</v>
      </c>
      <c r="J29" s="553">
        <f t="shared" si="1"/>
        <v>100.02</v>
      </c>
      <c r="K29" s="553">
        <f>'[1]Дар хочагихои чамоави'!K29+'[1]Дар хочагихои дехкони'!K29</f>
        <v>30930.53266465697</v>
      </c>
      <c r="L29" s="636">
        <f t="shared" si="1"/>
        <v>100.02213861809621</v>
      </c>
    </row>
    <row r="30" spans="1:29" s="151" customFormat="1" ht="30" customHeight="1" thickBot="1">
      <c r="A30" s="635" t="s">
        <v>1974</v>
      </c>
      <c r="B30" s="557">
        <f>'[1]Дар хочагихои чамоави'!B30+'[1]Дар хочагихои дехкони'!B30</f>
        <v>7201.09</v>
      </c>
      <c r="C30" s="553">
        <f>'[1]Дар хочагихои чамоави'!C30+'[1]Дар хочагихои дехкони'!C30</f>
        <v>6708.47</v>
      </c>
      <c r="D30" s="553">
        <f t="shared" si="0"/>
        <v>93.159091193138821</v>
      </c>
      <c r="E30" s="553">
        <f>'[1]Дар хочагихои чамоави'!E30+'[1]Дар хочагихои дехкони'!E30</f>
        <v>6709.1408470000006</v>
      </c>
      <c r="F30" s="553">
        <f t="shared" si="1"/>
        <v>100.01</v>
      </c>
      <c r="G30" s="553">
        <f>'[1]Дар хочагихои чамоави'!G30+'[1]Дар хочагихои дехкони'!G30</f>
        <v>6710.4826751694</v>
      </c>
      <c r="H30" s="553">
        <f t="shared" si="1"/>
        <v>100.02</v>
      </c>
      <c r="I30" s="553">
        <f>'[1]Дар хочагихои чамоави'!I30+'[1]Дар хочагихои дехкони'!I30</f>
        <v>6711.8247717044342</v>
      </c>
      <c r="J30" s="553">
        <f t="shared" si="1"/>
        <v>100.02</v>
      </c>
      <c r="K30" s="553">
        <f>'[1]Дар хочагихои чамоави'!K30+'[1]Дар хочагихои дехкони'!K30</f>
        <v>6713.1671366587752</v>
      </c>
      <c r="L30" s="636">
        <f t="shared" si="1"/>
        <v>100.02</v>
      </c>
    </row>
    <row r="31" spans="1:29" s="150" customFormat="1" ht="30" customHeight="1" thickBot="1">
      <c r="A31" s="753" t="s">
        <v>1975</v>
      </c>
      <c r="B31" s="749"/>
      <c r="C31" s="749"/>
      <c r="D31" s="749"/>
      <c r="E31" s="749"/>
      <c r="F31" s="749"/>
      <c r="G31" s="749"/>
      <c r="H31" s="749"/>
      <c r="I31" s="749"/>
      <c r="J31" s="749"/>
      <c r="K31" s="749"/>
      <c r="L31" s="754"/>
    </row>
    <row r="32" spans="1:29" s="150" customFormat="1" ht="30" customHeight="1" thickBot="1">
      <c r="A32" s="635" t="s">
        <v>1959</v>
      </c>
      <c r="B32" s="556">
        <v>31.8</v>
      </c>
      <c r="C32" s="556">
        <v>29.91</v>
      </c>
      <c r="D32" s="556">
        <f>C32/B32*100</f>
        <v>94.056603773584897</v>
      </c>
      <c r="E32" s="556">
        <v>29.915982</v>
      </c>
      <c r="F32" s="569">
        <v>100.02</v>
      </c>
      <c r="G32" s="556">
        <v>30.304889765999995</v>
      </c>
      <c r="H32" s="569">
        <v>101.3</v>
      </c>
      <c r="I32" s="556">
        <v>30.320042210882992</v>
      </c>
      <c r="J32" s="569">
        <v>100.05</v>
      </c>
      <c r="K32" s="556">
        <v>30.338234236209523</v>
      </c>
      <c r="L32" s="647">
        <v>100.06</v>
      </c>
      <c r="V32" s="152">
        <v>342.92257999999993</v>
      </c>
      <c r="W32" s="152">
        <v>100.1</v>
      </c>
      <c r="X32" s="152">
        <v>353.9</v>
      </c>
      <c r="Y32" s="152">
        <v>103.2</v>
      </c>
      <c r="Z32" s="152">
        <v>353.9</v>
      </c>
      <c r="AA32" s="152">
        <v>100.3</v>
      </c>
      <c r="AB32" s="152">
        <v>353.9</v>
      </c>
      <c r="AC32" s="152">
        <v>100.3</v>
      </c>
    </row>
    <row r="33" spans="1:12" s="150" customFormat="1" ht="30" customHeight="1" thickBot="1">
      <c r="A33" s="635" t="s">
        <v>1960</v>
      </c>
      <c r="B33" s="556">
        <v>35.96</v>
      </c>
      <c r="C33" s="556">
        <v>33.520000000000003</v>
      </c>
      <c r="D33" s="556">
        <f>C33/B33*100</f>
        <v>93.214682981090107</v>
      </c>
      <c r="E33" s="556">
        <v>33.523352000000003</v>
      </c>
      <c r="F33" s="569">
        <v>100.01</v>
      </c>
      <c r="G33" s="556">
        <v>33.925632224000005</v>
      </c>
      <c r="H33" s="569">
        <v>101.2</v>
      </c>
      <c r="I33" s="556">
        <v>33.945987603334409</v>
      </c>
      <c r="J33" s="569">
        <v>100.06</v>
      </c>
      <c r="K33" s="556">
        <v>33.969749794656742</v>
      </c>
      <c r="L33" s="647">
        <v>100.07</v>
      </c>
    </row>
    <row r="34" spans="1:12" s="150" customFormat="1" ht="30" customHeight="1" thickBot="1">
      <c r="A34" s="635" t="s">
        <v>1961</v>
      </c>
      <c r="B34" s="556">
        <v>19.8</v>
      </c>
      <c r="C34" s="556">
        <v>26.49</v>
      </c>
      <c r="D34" s="556">
        <f>C34/B34*100</f>
        <v>133.78787878787875</v>
      </c>
      <c r="E34" s="556">
        <v>22.6</v>
      </c>
      <c r="F34" s="569">
        <v>85.315213288033235</v>
      </c>
      <c r="G34" s="556">
        <v>22.667800000000003</v>
      </c>
      <c r="H34" s="569">
        <v>100.3</v>
      </c>
      <c r="I34" s="556">
        <v>22.735803400000005</v>
      </c>
      <c r="J34" s="569">
        <v>100.04</v>
      </c>
      <c r="K34" s="556">
        <v>22.747171301700003</v>
      </c>
      <c r="L34" s="647">
        <v>100.05</v>
      </c>
    </row>
    <row r="35" spans="1:12" s="150" customFormat="1" ht="30" customHeight="1" thickBot="1">
      <c r="A35" s="635" t="s">
        <v>1976</v>
      </c>
      <c r="B35" s="553" t="s">
        <v>1977</v>
      </c>
      <c r="C35" s="556"/>
      <c r="D35" s="553" t="s">
        <v>1977</v>
      </c>
      <c r="E35" s="556"/>
      <c r="F35" s="570" t="s">
        <v>1977</v>
      </c>
      <c r="G35" s="556"/>
      <c r="H35" s="570" t="s">
        <v>1977</v>
      </c>
      <c r="I35" s="556"/>
      <c r="J35" s="570" t="s">
        <v>1977</v>
      </c>
      <c r="K35" s="556"/>
      <c r="L35" s="639" t="s">
        <v>1977</v>
      </c>
    </row>
    <row r="36" spans="1:12" s="150" customFormat="1" ht="30" customHeight="1" thickBot="1">
      <c r="A36" s="635" t="s">
        <v>1963</v>
      </c>
      <c r="B36" s="556">
        <v>310.60000000000002</v>
      </c>
      <c r="C36" s="556">
        <v>339.23</v>
      </c>
      <c r="D36" s="556">
        <f>C36/B36*100</f>
        <v>109.21764327108821</v>
      </c>
      <c r="E36" s="556">
        <v>339.23</v>
      </c>
      <c r="F36" s="556">
        <v>100</v>
      </c>
      <c r="G36" s="556">
        <v>341.60461000000004</v>
      </c>
      <c r="H36" s="569">
        <v>100.7</v>
      </c>
      <c r="I36" s="556">
        <v>341.80957276600003</v>
      </c>
      <c r="J36" s="569">
        <v>100.06</v>
      </c>
      <c r="K36" s="556">
        <v>342.04883946693622</v>
      </c>
      <c r="L36" s="647">
        <v>100.07</v>
      </c>
    </row>
    <row r="37" spans="1:12" s="150" customFormat="1" ht="30" customHeight="1" thickBot="1">
      <c r="A37" s="635" t="s">
        <v>1964</v>
      </c>
      <c r="B37" s="556">
        <v>379.3</v>
      </c>
      <c r="C37" s="556">
        <v>423.36</v>
      </c>
      <c r="D37" s="556">
        <f>C37/B37*100</f>
        <v>111.6161349854996</v>
      </c>
      <c r="E37" s="556">
        <v>423.36</v>
      </c>
      <c r="F37" s="569">
        <v>100</v>
      </c>
      <c r="G37" s="556">
        <v>425.05344000000002</v>
      </c>
      <c r="H37" s="569">
        <v>100.4</v>
      </c>
      <c r="I37" s="556">
        <v>425.13845068800003</v>
      </c>
      <c r="J37" s="569">
        <v>100.02</v>
      </c>
      <c r="K37" s="556">
        <v>425.26599222320641</v>
      </c>
      <c r="L37" s="647">
        <v>100.03</v>
      </c>
    </row>
    <row r="38" spans="1:12" s="150" customFormat="1" ht="30" customHeight="1" thickBot="1">
      <c r="A38" s="635" t="s">
        <v>1965</v>
      </c>
      <c r="B38" s="556">
        <v>430.16</v>
      </c>
      <c r="C38" s="556">
        <v>502.89</v>
      </c>
      <c r="D38" s="556">
        <f>C38/B38*100</f>
        <v>116.90766226520364</v>
      </c>
      <c r="E38" s="556">
        <v>502.89</v>
      </c>
      <c r="F38" s="569">
        <v>100</v>
      </c>
      <c r="G38" s="556">
        <v>508.42178999999999</v>
      </c>
      <c r="H38" s="569">
        <v>101.1</v>
      </c>
      <c r="I38" s="556">
        <v>508.57431653699996</v>
      </c>
      <c r="J38" s="569">
        <v>100.03</v>
      </c>
      <c r="K38" s="556">
        <v>508.7777462636148</v>
      </c>
      <c r="L38" s="647">
        <v>100.04</v>
      </c>
    </row>
    <row r="39" spans="1:12" s="150" customFormat="1" ht="30" customHeight="1" thickBot="1">
      <c r="A39" s="635" t="s">
        <v>1966</v>
      </c>
      <c r="B39" s="556">
        <v>369.9</v>
      </c>
      <c r="C39" s="556">
        <v>415.75</v>
      </c>
      <c r="D39" s="556">
        <f>C39/B39*100</f>
        <v>112.39524195728576</v>
      </c>
      <c r="E39" s="556">
        <v>415.75</v>
      </c>
      <c r="F39" s="569">
        <v>100</v>
      </c>
      <c r="G39" s="556">
        <v>419.94907499999999</v>
      </c>
      <c r="H39" s="569">
        <v>101.01</v>
      </c>
      <c r="I39" s="556">
        <v>420.03306481499999</v>
      </c>
      <c r="J39" s="569">
        <v>100.02</v>
      </c>
      <c r="K39" s="556">
        <v>420.15907473444452</v>
      </c>
      <c r="L39" s="647">
        <v>100.03</v>
      </c>
    </row>
    <row r="40" spans="1:12" s="150" customFormat="1" ht="30" customHeight="1" thickBot="1">
      <c r="A40" s="635" t="s">
        <v>1967</v>
      </c>
      <c r="B40" s="556">
        <v>346.62</v>
      </c>
      <c r="C40" s="556">
        <v>414.78</v>
      </c>
      <c r="D40" s="556">
        <f>C40/B40*100</f>
        <v>119.66418556344122</v>
      </c>
      <c r="E40" s="556">
        <v>414.78</v>
      </c>
      <c r="F40" s="569">
        <v>100</v>
      </c>
      <c r="G40" s="556">
        <v>420.1721399999999</v>
      </c>
      <c r="H40" s="569">
        <v>101.3</v>
      </c>
      <c r="I40" s="556">
        <v>420.50827771199988</v>
      </c>
      <c r="J40" s="569">
        <v>100.08</v>
      </c>
      <c r="K40" s="556">
        <v>420.88673516194069</v>
      </c>
      <c r="L40" s="647">
        <v>100.09</v>
      </c>
    </row>
    <row r="41" spans="1:12" s="150" customFormat="1" ht="30" customHeight="1" thickBot="1">
      <c r="A41" s="635" t="s">
        <v>1968</v>
      </c>
      <c r="B41" s="556" t="s">
        <v>1977</v>
      </c>
      <c r="C41" s="556" t="s">
        <v>1977</v>
      </c>
      <c r="D41" s="571" t="s">
        <v>1977</v>
      </c>
      <c r="E41" s="556" t="s">
        <v>1977</v>
      </c>
      <c r="F41" s="556" t="s">
        <v>1977</v>
      </c>
      <c r="G41" s="556" t="s">
        <v>1977</v>
      </c>
      <c r="H41" s="556" t="s">
        <v>1977</v>
      </c>
      <c r="I41" s="556" t="s">
        <v>1977</v>
      </c>
      <c r="J41" s="556" t="s">
        <v>1977</v>
      </c>
      <c r="K41" s="556" t="s">
        <v>1977</v>
      </c>
      <c r="L41" s="637" t="s">
        <v>1977</v>
      </c>
    </row>
    <row r="42" spans="1:12" s="150" customFormat="1" ht="57.75" customHeight="1" thickBot="1">
      <c r="A42" s="641" t="s">
        <v>2695</v>
      </c>
      <c r="B42" s="556">
        <f>B59/B25*10</f>
        <v>45.806656059992406</v>
      </c>
      <c r="C42" s="556">
        <f>C59/C25*10</f>
        <v>52.692063180396964</v>
      </c>
      <c r="D42" s="556">
        <f t="shared" ref="D42:D47" si="2">C42/B42*100</f>
        <v>115.03145549718108</v>
      </c>
      <c r="E42" s="556">
        <f t="shared" ref="E42:E47" si="3">E59/E25*10</f>
        <v>52.73948129544781</v>
      </c>
      <c r="F42" s="556">
        <f t="shared" ref="F42:F47" si="4">E42/C42*100</f>
        <v>100.0899910008999</v>
      </c>
      <c r="G42" s="556">
        <f t="shared" ref="G42:G47" si="5">G59/G25*10</f>
        <v>53.966775676948735</v>
      </c>
      <c r="H42" s="556">
        <f t="shared" ref="H42:H47" si="6">G42/E42*100</f>
        <v>102.3270884569865</v>
      </c>
      <c r="I42" s="556">
        <f t="shared" ref="I42:I47" si="7">I59/I25*10</f>
        <v>54.624080267322995</v>
      </c>
      <c r="J42" s="569">
        <f t="shared" ref="J42:J47" si="8">I42/G42*100</f>
        <v>101.2179801037382</v>
      </c>
      <c r="K42" s="556">
        <f t="shared" ref="K42:K47" si="9">K59/K25*10</f>
        <v>55.289328290975845</v>
      </c>
      <c r="L42" s="637">
        <f t="shared" ref="L42:L47" si="10">K42/I42*100</f>
        <v>101.2178658576899</v>
      </c>
    </row>
    <row r="43" spans="1:12" s="150" customFormat="1" ht="30" customHeight="1" thickBot="1">
      <c r="A43" s="635" t="s">
        <v>1970</v>
      </c>
      <c r="B43" s="556">
        <f t="shared" ref="B43:C47" si="11">B60/B26*10</f>
        <v>47.203627094446091</v>
      </c>
      <c r="C43" s="556">
        <f t="shared" si="11"/>
        <v>50.266328720599283</v>
      </c>
      <c r="D43" s="556">
        <f t="shared" si="2"/>
        <v>106.48827603867235</v>
      </c>
      <c r="E43" s="556">
        <f t="shared" si="3"/>
        <v>50.26632872059929</v>
      </c>
      <c r="F43" s="556">
        <f t="shared" si="4"/>
        <v>100.00000000000003</v>
      </c>
      <c r="G43" s="556">
        <f t="shared" si="5"/>
        <v>52.084724976989023</v>
      </c>
      <c r="H43" s="556">
        <f t="shared" si="6"/>
        <v>103.61752350464486</v>
      </c>
      <c r="I43" s="556">
        <f t="shared" si="7"/>
        <v>52.927079707179949</v>
      </c>
      <c r="J43" s="569">
        <f t="shared" si="8"/>
        <v>101.61727786901645</v>
      </c>
      <c r="K43" s="556">
        <f t="shared" si="9"/>
        <v>53.783009189071635</v>
      </c>
      <c r="L43" s="637">
        <f t="shared" si="10"/>
        <v>101.61718629976777</v>
      </c>
    </row>
    <row r="44" spans="1:12" s="150" customFormat="1" ht="30" customHeight="1" thickBot="1">
      <c r="A44" s="635" t="s">
        <v>1971</v>
      </c>
      <c r="B44" s="556">
        <f t="shared" si="11"/>
        <v>47.161684782608688</v>
      </c>
      <c r="C44" s="556">
        <f t="shared" si="11"/>
        <v>51.281037417292836</v>
      </c>
      <c r="D44" s="556">
        <f t="shared" si="2"/>
        <v>108.7345323935569</v>
      </c>
      <c r="E44" s="556">
        <f t="shared" si="3"/>
        <v>51.370556016699027</v>
      </c>
      <c r="F44" s="556">
        <f t="shared" si="4"/>
        <v>100.17456472004991</v>
      </c>
      <c r="G44" s="556">
        <f t="shared" si="5"/>
        <v>53.537175812602548</v>
      </c>
      <c r="H44" s="556">
        <f t="shared" si="6"/>
        <v>104.21762963826831</v>
      </c>
      <c r="I44" s="556">
        <f t="shared" si="7"/>
        <v>54.295881344032665</v>
      </c>
      <c r="J44" s="569">
        <f t="shared" si="8"/>
        <v>101.41715643366365</v>
      </c>
      <c r="K44" s="556">
        <f t="shared" si="9"/>
        <v>55.065339206615739</v>
      </c>
      <c r="L44" s="637">
        <f t="shared" si="10"/>
        <v>101.41715696206788</v>
      </c>
    </row>
    <row r="45" spans="1:12" s="150" customFormat="1" ht="30" customHeight="1" thickBot="1">
      <c r="A45" s="635" t="s">
        <v>1972</v>
      </c>
      <c r="B45" s="556">
        <f t="shared" si="11"/>
        <v>46.586475945313325</v>
      </c>
      <c r="C45" s="556">
        <f t="shared" si="11"/>
        <v>51.256660167039044</v>
      </c>
      <c r="D45" s="556">
        <f t="shared" si="2"/>
        <v>110.02476389759109</v>
      </c>
      <c r="E45" s="556">
        <f t="shared" si="3"/>
        <v>51.26260503258608</v>
      </c>
      <c r="F45" s="556">
        <f t="shared" si="4"/>
        <v>100.01159823041077</v>
      </c>
      <c r="G45" s="556">
        <f t="shared" si="5"/>
        <v>54.141219663136155</v>
      </c>
      <c r="H45" s="556">
        <f t="shared" si="6"/>
        <v>105.61542791030661</v>
      </c>
      <c r="I45" s="556">
        <f t="shared" si="7"/>
        <v>54.963410768025241</v>
      </c>
      <c r="J45" s="569">
        <f t="shared" si="8"/>
        <v>101.51860469713228</v>
      </c>
      <c r="K45" s="556">
        <f t="shared" si="9"/>
        <v>55.797672868054242</v>
      </c>
      <c r="L45" s="637">
        <f t="shared" si="10"/>
        <v>101.51784994484791</v>
      </c>
    </row>
    <row r="46" spans="1:12" s="150" customFormat="1" ht="30" customHeight="1" thickBot="1">
      <c r="A46" s="635" t="s">
        <v>1973</v>
      </c>
      <c r="B46" s="556">
        <f t="shared" si="11"/>
        <v>45.803976369829741</v>
      </c>
      <c r="C46" s="556">
        <f t="shared" si="11"/>
        <v>54.781655241985725</v>
      </c>
      <c r="D46" s="556">
        <f t="shared" si="2"/>
        <v>119.60021723805932</v>
      </c>
      <c r="E46" s="556">
        <f t="shared" si="3"/>
        <v>54.830953801847514</v>
      </c>
      <c r="F46" s="556">
        <f t="shared" si="4"/>
        <v>100.08999100089989</v>
      </c>
      <c r="G46" s="556">
        <f t="shared" si="5"/>
        <v>57.363422896369897</v>
      </c>
      <c r="H46" s="556">
        <f t="shared" si="6"/>
        <v>104.61868510198531</v>
      </c>
      <c r="I46" s="556">
        <f t="shared" si="7"/>
        <v>58.291648887692055</v>
      </c>
      <c r="J46" s="569">
        <f t="shared" si="8"/>
        <v>101.61814958810783</v>
      </c>
      <c r="K46" s="556">
        <f t="shared" si="9"/>
        <v>59.234260993707025</v>
      </c>
      <c r="L46" s="637">
        <f t="shared" si="10"/>
        <v>101.61706200459531</v>
      </c>
    </row>
    <row r="47" spans="1:12" s="150" customFormat="1" ht="30" customHeight="1" thickBot="1">
      <c r="A47" s="635" t="s">
        <v>1979</v>
      </c>
      <c r="B47" s="556">
        <f t="shared" si="11"/>
        <v>67.920278735580283</v>
      </c>
      <c r="C47" s="556">
        <f t="shared" si="11"/>
        <v>74.148203688769556</v>
      </c>
      <c r="D47" s="556">
        <f t="shared" si="2"/>
        <v>109.16946318408843</v>
      </c>
      <c r="E47" s="556">
        <f t="shared" si="3"/>
        <v>74.489046063694872</v>
      </c>
      <c r="F47" s="556">
        <f t="shared" si="4"/>
        <v>100.45967718429966</v>
      </c>
      <c r="G47" s="556">
        <f t="shared" si="5"/>
        <v>76.216385244468725</v>
      </c>
      <c r="H47" s="556">
        <f t="shared" si="6"/>
        <v>102.31891703821367</v>
      </c>
      <c r="I47" s="556">
        <f t="shared" si="7"/>
        <v>76.916553496657883</v>
      </c>
      <c r="J47" s="569">
        <f t="shared" si="8"/>
        <v>100.91865843537886</v>
      </c>
      <c r="K47" s="556">
        <f t="shared" si="9"/>
        <v>77.623154119936061</v>
      </c>
      <c r="L47" s="637">
        <f t="shared" si="10"/>
        <v>100.91865871669468</v>
      </c>
    </row>
    <row r="48" spans="1:12" s="150" customFormat="1" ht="30" customHeight="1" thickBot="1">
      <c r="A48" s="753" t="s">
        <v>2698</v>
      </c>
      <c r="B48" s="749"/>
      <c r="C48" s="751"/>
      <c r="D48" s="751"/>
      <c r="E48" s="751"/>
      <c r="F48" s="751"/>
      <c r="G48" s="751"/>
      <c r="H48" s="751"/>
      <c r="I48" s="751"/>
      <c r="J48" s="751"/>
      <c r="K48" s="751"/>
      <c r="L48" s="756"/>
    </row>
    <row r="49" spans="1:26" s="150" customFormat="1" ht="30" customHeight="1" thickBot="1">
      <c r="A49" s="635" t="s">
        <v>1959</v>
      </c>
      <c r="B49" s="557">
        <f>'[1]Дар хочагихои чамоави'!B49+'[1]Дар хочагихои дехкони'!B49</f>
        <v>368567.36200000002</v>
      </c>
      <c r="C49" s="553">
        <f>'[1]Дар хочагихои чамоави'!C49+'[1]Дар хочагихои дехкони'!C49</f>
        <v>322182.5</v>
      </c>
      <c r="D49" s="553">
        <f t="shared" ref="D49:D71" si="12">C49/B49*100</f>
        <v>87.414821066006382</v>
      </c>
      <c r="E49" s="553">
        <f>'[1]Дар хочагихои чамоави'!E49+'[1]Дар хочагихои дехкони'!E49</f>
        <v>298783.99035099999</v>
      </c>
      <c r="F49" s="553">
        <f>E49/C49*100</f>
        <v>92.737498266044867</v>
      </c>
      <c r="G49" s="553">
        <f>'[1]Дар хочагихои чамоави'!G49+'[1]Дар хочагихои дехкони'!G49</f>
        <v>299629.544717349</v>
      </c>
      <c r="H49" s="553">
        <f>G49/E49*100</f>
        <v>100.28299855201601</v>
      </c>
      <c r="I49" s="553">
        <f>'[1]Дар хочагихои чамоави'!I49+'[1]Дар хочагихои дехкони'!I49</f>
        <v>299719.43358076416</v>
      </c>
      <c r="J49" s="553">
        <f>I49/G49*100</f>
        <v>100.03</v>
      </c>
      <c r="K49" s="553">
        <f>'[1]Дар хочагихои чамоави'!K49+'[1]Дар хочагихои дехкони'!K49</f>
        <v>299779.37746748031</v>
      </c>
      <c r="L49" s="636">
        <f>K49/I49*100</f>
        <v>100.02</v>
      </c>
    </row>
    <row r="50" spans="1:26" s="150" customFormat="1" ht="30" customHeight="1" thickBot="1">
      <c r="A50" s="635" t="s">
        <v>1960</v>
      </c>
      <c r="B50" s="557">
        <f>'[1]Дар хочагихои чамоави'!B50+'[1]Дар хочагихои дехкони'!B50</f>
        <v>167396.234</v>
      </c>
      <c r="C50" s="553">
        <f>'[1]Дар хочагихои чамоави'!C50+'[1]Дар хочагихои дехкони'!C50</f>
        <v>134545.29999999999</v>
      </c>
      <c r="D50" s="553">
        <f t="shared" si="12"/>
        <v>80.375344644850244</v>
      </c>
      <c r="E50" s="553">
        <f>'[1]Дар хочагихои чамоави'!E50+'[1]Дар хочагихои дехкони'!E50</f>
        <v>145331.53651099998</v>
      </c>
      <c r="F50" s="553">
        <f>E50/C50*100</f>
        <v>108.0168066153184</v>
      </c>
      <c r="G50" s="553">
        <f>'[1]Дар хочагихои чамоави'!G50+'[1]Дар хочагихои дехкони'!G50</f>
        <v>148112.05178402201</v>
      </c>
      <c r="H50" s="553">
        <f t="shared" ref="H50:H64" si="13">G50/E50*100</f>
        <v>101.91322223639436</v>
      </c>
      <c r="I50" s="553">
        <f>'[1]Дар хочагихои чамоави'!I50+'[1]Дар хочагихои дехкони'!I50</f>
        <v>149280.6183695572</v>
      </c>
      <c r="J50" s="553">
        <f t="shared" ref="J50:J64" si="14">I50/G50*100</f>
        <v>100.7889746792781</v>
      </c>
      <c r="K50" s="553">
        <f>'[1]Дар хочагихои чамоави'!K50+'[1]Дар хочагихои дехкони'!K50</f>
        <v>150457.4646932311</v>
      </c>
      <c r="L50" s="636">
        <f t="shared" ref="L50:L64" si="15">K50/I50*100</f>
        <v>100.78834502196428</v>
      </c>
    </row>
    <row r="51" spans="1:26" s="150" customFormat="1" ht="30" customHeight="1" thickBot="1">
      <c r="A51" s="635" t="s">
        <v>1961</v>
      </c>
      <c r="B51" s="557">
        <f>'[1]Дар хочагихои чамоави'!B51+'[1]Дар хочагихои дехкони'!B51</f>
        <v>85773</v>
      </c>
      <c r="C51" s="553">
        <f>'[1]Дар хочагихои чамоави'!C51+'[1]Дар хочагихои дехкони'!C51</f>
        <v>118658.39999999998</v>
      </c>
      <c r="D51" s="553">
        <f t="shared" si="12"/>
        <v>138.34003707460388</v>
      </c>
      <c r="E51" s="553">
        <f>'[1]Дар хочагихои чамоави'!E51+'[1]Дар хочагихои дехкони'!E51</f>
        <v>118658.39999999998</v>
      </c>
      <c r="F51" s="553">
        <f>E51/C51*100</f>
        <v>100</v>
      </c>
      <c r="G51" s="553">
        <f>'[1]Дар хочагихои чамоави'!G51+'[1]Дар хочагихои дехкони'!G51</f>
        <v>124000.362473</v>
      </c>
      <c r="H51" s="553">
        <f>G51/E51*100</f>
        <v>104.50196738958222</v>
      </c>
      <c r="I51" s="553">
        <f>'[1]Дар хочагихои чамоави'!I51+'[1]Дар хочагихои дехкони'!I51</f>
        <v>124000.362473</v>
      </c>
      <c r="J51" s="553">
        <f>I51/G51*100</f>
        <v>100</v>
      </c>
      <c r="K51" s="553">
        <f>'[1]Дар хочагихои чамоави'!K51+'[1]Дар хочагихои дехкони'!K51</f>
        <v>124000.362473</v>
      </c>
      <c r="L51" s="636">
        <f>K51/I51*100</f>
        <v>100</v>
      </c>
    </row>
    <row r="52" spans="1:26" s="150" customFormat="1" ht="30" customHeight="1" thickBot="1">
      <c r="A52" s="635" t="s">
        <v>1976</v>
      </c>
      <c r="B52" s="557">
        <f>'[1]Дар хочагихои чамоави'!B52+'[1]Дар хочагихои дехкони'!B52</f>
        <v>17197.314999999999</v>
      </c>
      <c r="C52" s="553">
        <f>'[1]Дар хочагихои чамоави'!C52+'[1]Дар хочагихои дехкони'!C52</f>
        <v>8370.1</v>
      </c>
      <c r="D52" s="553">
        <f t="shared" si="12"/>
        <v>48.670969857794667</v>
      </c>
      <c r="E52" s="553">
        <f>'[1]Дар хочагихои чамоави'!E52+'[1]Дар хочагихои дехкони'!E52</f>
        <v>8371.074630000001</v>
      </c>
      <c r="F52" s="553">
        <f t="shared" ref="F52:F64" si="16">E52/C52*100</f>
        <v>100.01164418585202</v>
      </c>
      <c r="G52" s="553">
        <f>'[1]Дар хочагихои чамоави'!G52+'[1]Дар хочагихои дехкони'!G52</f>
        <v>8373.5859523890012</v>
      </c>
      <c r="H52" s="553">
        <f t="shared" si="13"/>
        <v>100.03</v>
      </c>
      <c r="I52" s="553">
        <f>'[1]Дар хочагихои чамоави'!I52+'[1]Дар хочагихои дехкони'!I52</f>
        <v>8395.1268009714804</v>
      </c>
      <c r="J52" s="553">
        <f t="shared" si="14"/>
        <v>100.25724759625037</v>
      </c>
      <c r="K52" s="553">
        <f>'[1]Дар хочагихои чамоави'!K52+'[1]Дар хочагихои дехкони'!K52</f>
        <v>8397.6453390117713</v>
      </c>
      <c r="L52" s="636">
        <f t="shared" si="15"/>
        <v>100.03</v>
      </c>
    </row>
    <row r="53" spans="1:26" s="150" customFormat="1" ht="30" customHeight="1" thickBot="1">
      <c r="A53" s="635" t="s">
        <v>1963</v>
      </c>
      <c r="B53" s="557">
        <f>'[1]Дар хочагихои чамоави'!B53+'[1]Дар хочагихои дехкони'!B53</f>
        <v>543208.95900000003</v>
      </c>
      <c r="C53" s="553">
        <f>'[1]Дар хочагихои чамоави'!C53+'[1]Дар хочагихои дехкони'!C53</f>
        <v>628757</v>
      </c>
      <c r="D53" s="553">
        <f t="shared" si="12"/>
        <v>115.7486432398844</v>
      </c>
      <c r="E53" s="553">
        <f>'[1]Дар хочагихои чамоави'!E53+'[1]Дар хочагихои дехкони'!E53</f>
        <v>629547.88125600002</v>
      </c>
      <c r="F53" s="553">
        <f t="shared" si="16"/>
        <v>100.1257848828721</v>
      </c>
      <c r="G53" s="553">
        <f>'[1]Дар хочагихои чамоави'!G53+'[1]Дар хочагихои дехкони'!G53</f>
        <v>635802.8677949761</v>
      </c>
      <c r="H53" s="553">
        <f t="shared" si="13"/>
        <v>100.99356803909765</v>
      </c>
      <c r="I53" s="553">
        <f>'[1]Дар хочагихои чамоави'!I53+'[1]Дар хочагихои дехкони'!I53</f>
        <v>635993.60865531454</v>
      </c>
      <c r="J53" s="553">
        <f t="shared" si="14"/>
        <v>100.03</v>
      </c>
      <c r="K53" s="553">
        <f>'[1]Дар хочагихои чамоави'!K53+'[1]Дар хочагихои дехкони'!K53</f>
        <v>636120.80737704562</v>
      </c>
      <c r="L53" s="636">
        <f t="shared" si="15"/>
        <v>100.02</v>
      </c>
    </row>
    <row r="54" spans="1:26" s="150" customFormat="1" ht="30" customHeight="1" thickBot="1">
      <c r="A54" s="635" t="s">
        <v>1964</v>
      </c>
      <c r="B54" s="557">
        <f>'[1]Дар хочагихои чамоави'!B54+'[1]Дар хочагихои дехкони'!B54</f>
        <v>410646.89999999991</v>
      </c>
      <c r="C54" s="553">
        <f>'[1]Дар хочагихои чамоави'!C54+'[1]Дар хочагихои дехкони'!C54</f>
        <v>422177.70000000007</v>
      </c>
      <c r="D54" s="553">
        <f t="shared" si="12"/>
        <v>102.80795983118347</v>
      </c>
      <c r="E54" s="553">
        <f>'[1]Дар хочагихои чамоави'!E54+'[1]Дар хочагихои дехкони'!E54</f>
        <v>494341.9</v>
      </c>
      <c r="F54" s="553">
        <v>102.2</v>
      </c>
      <c r="G54" s="553">
        <f>'[1]Дар хочагихои чамоави'!G54+'[1]Дар хочагихои дехкони'!G54</f>
        <v>513776.5</v>
      </c>
      <c r="H54" s="553">
        <f t="shared" si="13"/>
        <v>103.93140860606798</v>
      </c>
      <c r="I54" s="553">
        <f>'[1]Дар хочагихои чамоави'!I54+'[1]Дар хочагихои дехкони'!I54</f>
        <v>538465.19999999995</v>
      </c>
      <c r="J54" s="553">
        <f t="shared" si="14"/>
        <v>104.80533850808669</v>
      </c>
      <c r="K54" s="553">
        <f>'[1]Дар хочагихои чамоави'!K54+'[1]Дар хочагихои дехкони'!K54</f>
        <v>563298.1</v>
      </c>
      <c r="L54" s="636">
        <f t="shared" si="15"/>
        <v>104.61179292552241</v>
      </c>
      <c r="M54" s="153"/>
      <c r="P54" s="154"/>
      <c r="Q54" s="154"/>
      <c r="R54" s="154"/>
      <c r="S54" s="154"/>
      <c r="T54" s="154"/>
      <c r="U54" s="154"/>
      <c r="V54" s="154"/>
      <c r="W54" s="154"/>
    </row>
    <row r="55" spans="1:26" s="150" customFormat="1" ht="30" customHeight="1" thickBot="1">
      <c r="A55" s="635" t="s">
        <v>1965</v>
      </c>
      <c r="B55" s="557">
        <f>'[1]Дар хочагихои чамоави'!B55+'[1]Дар хочагихои дехкони'!B55</f>
        <v>188627.72699999996</v>
      </c>
      <c r="C55" s="553">
        <f>'[1]Дар хочагихои чамоави'!C55+'[1]Дар хочагихои дехкони'!C55</f>
        <v>199794.69999999998</v>
      </c>
      <c r="D55" s="553">
        <f t="shared" si="12"/>
        <v>105.92011215827249</v>
      </c>
      <c r="E55" s="553">
        <f>'[1]Дар хочагихои чамоави'!E55+'[1]Дар хочагихои дехкони'!E55</f>
        <v>216862.592</v>
      </c>
      <c r="F55" s="553">
        <f t="shared" si="16"/>
        <v>108.54271509704714</v>
      </c>
      <c r="G55" s="553">
        <f>'[1]Дар хочагихои чамоави'!G55+'[1]Дар хочагихои дехкони'!G55</f>
        <v>225369.522784</v>
      </c>
      <c r="H55" s="553">
        <f t="shared" si="13"/>
        <v>103.92272853770925</v>
      </c>
      <c r="I55" s="553">
        <f>'[1]Дар хочагихои чамоави'!I55+'[1]Дар хочагихои дехкони'!I55</f>
        <v>235187.9748708352</v>
      </c>
      <c r="J55" s="553">
        <f t="shared" si="14"/>
        <v>104.35660153402617</v>
      </c>
      <c r="K55" s="553">
        <f>'[1]Дар хочагихои чамоави'!K55+'[1]Дар хочагихои дехкони'!K55</f>
        <v>245494.11134580936</v>
      </c>
      <c r="L55" s="636">
        <f t="shared" si="15"/>
        <v>104.38208479010642</v>
      </c>
      <c r="M55" s="153"/>
    </row>
    <row r="56" spans="1:26" s="150" customFormat="1" ht="30" customHeight="1" thickBot="1">
      <c r="A56" s="635" t="s">
        <v>1966</v>
      </c>
      <c r="B56" s="557">
        <f>'[1]Дар хочагихои чамоави'!B56+'[1]Дар хочагихои дехкони'!B56</f>
        <v>89860.925000000003</v>
      </c>
      <c r="C56" s="553">
        <f>'[1]Дар хочагихои чамоави'!C56+'[1]Дар хочагихои дехкони'!C56</f>
        <v>96444.099999999991</v>
      </c>
      <c r="D56" s="553">
        <f t="shared" si="12"/>
        <v>107.32595953135358</v>
      </c>
      <c r="E56" s="553">
        <f>'[1]Дар хочагихои чамоави'!E56+'[1]Дар хочагихои дехкони'!E56</f>
        <v>111318.15015</v>
      </c>
      <c r="F56" s="553">
        <v>103.9</v>
      </c>
      <c r="G56" s="553">
        <f>'[1]Дар хочагихои чамоави'!G56+'[1]Дар хочагихои дехкони'!G56</f>
        <v>115043.69900009001</v>
      </c>
      <c r="H56" s="553">
        <v>100.3</v>
      </c>
      <c r="I56" s="553">
        <f>'[1]Дар хочагихои чамоави'!I56+'[1]Дар хочагихои дехкони'!I56</f>
        <v>119355.08541989002</v>
      </c>
      <c r="J56" s="553">
        <f t="shared" si="14"/>
        <v>103.74760761108406</v>
      </c>
      <c r="K56" s="553">
        <f>'[1]Дар хочагихои чамоави'!K56+'[1]Дар хочагихои дехкони'!K56</f>
        <v>123884.56678551598</v>
      </c>
      <c r="L56" s="636">
        <f t="shared" si="15"/>
        <v>103.79496302959468</v>
      </c>
      <c r="M56" s="153"/>
      <c r="V56" s="155"/>
      <c r="X56" s="155"/>
    </row>
    <row r="57" spans="1:26" s="150" customFormat="1" ht="30" customHeight="1" thickBot="1">
      <c r="A57" s="635" t="s">
        <v>1967</v>
      </c>
      <c r="B57" s="557">
        <f>'[1]Дар хочагихои чамоави'!B57+'[1]Дар хочагихои дехкони'!B57</f>
        <v>232093.49000000002</v>
      </c>
      <c r="C57" s="553">
        <f>'[1]Дар хочагихои чамоави'!C57+'[1]Дар хочагихои дехкони'!C57</f>
        <v>169405.8</v>
      </c>
      <c r="D57" s="553">
        <f t="shared" si="12"/>
        <v>72.990328164740845</v>
      </c>
      <c r="E57" s="553">
        <f>'[1]Дар хочагихои чамоави'!E57+'[1]Дар хочагихои дехкони'!E57</f>
        <v>288049.55752999999</v>
      </c>
      <c r="F57" s="553">
        <f t="shared" si="16"/>
        <v>170.03523936606658</v>
      </c>
      <c r="G57" s="553">
        <f>'[1]Дар хочагихои чамоави'!G57+'[1]Дар хочагихои дехкони'!G57</f>
        <v>298852.44947518001</v>
      </c>
      <c r="H57" s="553">
        <f t="shared" si="13"/>
        <v>103.75035880555204</v>
      </c>
      <c r="I57" s="553">
        <f>'[1]Дар хочагихои чамоави'!I57+'[1]Дар хочагихои дехкони'!I57</f>
        <v>311349.8321400226</v>
      </c>
      <c r="J57" s="553">
        <f t="shared" si="14"/>
        <v>104.18179027369175</v>
      </c>
      <c r="K57" s="553">
        <f>'[1]Дар хочагихои чамоави'!K57+'[1]Дар хочагихои дехкони'!K57</f>
        <v>325857.48852645053</v>
      </c>
      <c r="L57" s="636">
        <f t="shared" si="15"/>
        <v>104.65959987410672</v>
      </c>
      <c r="M57" s="153"/>
      <c r="P57" s="156"/>
      <c r="Q57" s="156"/>
      <c r="R57" s="156"/>
      <c r="S57" s="156"/>
      <c r="T57" s="156"/>
      <c r="U57" s="156"/>
      <c r="V57" s="156"/>
      <c r="W57" s="156"/>
      <c r="X57" s="156"/>
      <c r="Y57" s="156"/>
      <c r="Z57" s="156"/>
    </row>
    <row r="58" spans="1:26" s="150" customFormat="1" ht="30" customHeight="1" thickBot="1">
      <c r="A58" s="635" t="s">
        <v>1968</v>
      </c>
      <c r="B58" s="557">
        <f>'[1]Дар хочагихои чамоави'!B58+'[1]Дар хочагихои дехкони'!B58</f>
        <v>318486.18</v>
      </c>
      <c r="C58" s="553">
        <f>'[1]Дар хочагихои чамоави'!C58+'[1]Дар хочагихои дехкони'!C58</f>
        <v>326874.49999999994</v>
      </c>
      <c r="D58" s="553">
        <f t="shared" si="12"/>
        <v>102.63380973077072</v>
      </c>
      <c r="E58" s="553">
        <f>'[1]Дар хочагихои чамоави'!E58+'[1]Дар хочагихои дехкони'!E58</f>
        <v>326874.5</v>
      </c>
      <c r="F58" s="553">
        <f t="shared" si="16"/>
        <v>100.00000000000003</v>
      </c>
      <c r="G58" s="553">
        <f>'[1]Дар хочагихои чамоави'!G58+'[1]Дар хочагихои дехкони'!G58</f>
        <v>328228.37677999993</v>
      </c>
      <c r="H58" s="553">
        <f t="shared" si="13"/>
        <v>100.4141885586058</v>
      </c>
      <c r="I58" s="553">
        <f>'[1]Дар хочагихои чамоави'!I58+'[1]Дар хочагихои дехкони'!I58</f>
        <v>328326.84529303398</v>
      </c>
      <c r="J58" s="553">
        <f t="shared" si="14"/>
        <v>100.03000000000002</v>
      </c>
      <c r="K58" s="553">
        <f>'[1]Дар хочагихои чамоави'!K58+'[1]Дар хочагихои дехкони'!K58</f>
        <v>328392.51066209259</v>
      </c>
      <c r="L58" s="636">
        <f t="shared" si="15"/>
        <v>100.02</v>
      </c>
      <c r="P58" s="154"/>
      <c r="Q58" s="154"/>
      <c r="R58" s="154"/>
      <c r="S58" s="154"/>
      <c r="T58" s="154"/>
      <c r="U58" s="154"/>
      <c r="V58" s="154"/>
      <c r="W58" s="154"/>
    </row>
    <row r="59" spans="1:26" s="150" customFormat="1" ht="38.25" customHeight="1" thickBot="1">
      <c r="A59" s="648" t="s">
        <v>1983</v>
      </c>
      <c r="B59" s="559">
        <f>'[1]Дар хочагихои чамоави'!B59+'[1]Дар хочагихои дехкони'!B59</f>
        <v>203236.30000000002</v>
      </c>
      <c r="C59" s="556">
        <f>'[1]Дар хочагихои чамоави'!C59+'[1]Дар хочагихои дехкони'!C59</f>
        <v>218980.1</v>
      </c>
      <c r="D59" s="556">
        <f t="shared" si="12"/>
        <v>107.74654921389535</v>
      </c>
      <c r="E59" s="556">
        <f>'[1]Дар хочагихои чамоави'!E59+'[1]Дар хочагихои дехкони'!E59</f>
        <v>219199.08009999999</v>
      </c>
      <c r="F59" s="556">
        <f t="shared" si="16"/>
        <v>100.1</v>
      </c>
      <c r="G59" s="556">
        <f>'[1]Дар хочагихои чамоави'!G59+'[1]Дар хочагихои дехкони'!G59</f>
        <v>224367.32660180496</v>
      </c>
      <c r="H59" s="556">
        <f t="shared" si="13"/>
        <v>102.35778658352362</v>
      </c>
      <c r="I59" s="556">
        <f>'[1]Дар хочагихои чамоави'!I59+'[1]Дар хочагихои дехкони'!I59</f>
        <v>227147.2432534828</v>
      </c>
      <c r="J59" s="556">
        <f t="shared" si="14"/>
        <v>101.23900244023119</v>
      </c>
      <c r="K59" s="556">
        <f>'[1]Дар хочагихои чамоави'!K59+'[1]Дар хочагихои дехкони'!K59</f>
        <v>229982.56605334353</v>
      </c>
      <c r="L59" s="637">
        <f t="shared" si="15"/>
        <v>101.24823121744721</v>
      </c>
    </row>
    <row r="60" spans="1:26" s="150" customFormat="1" ht="30" customHeight="1" thickBot="1">
      <c r="A60" s="635" t="s">
        <v>1970</v>
      </c>
      <c r="B60" s="557">
        <f>'[1]Дар хочагихои чамоави'!B60+'[1]Дар хочагихои дехкони'!B60</f>
        <v>33592.178</v>
      </c>
      <c r="C60" s="553">
        <f>'[1]Дар хочагихои чамоави'!C60+'[1]Дар хочагихои дехкони'!C60</f>
        <v>37918.957999999999</v>
      </c>
      <c r="D60" s="553">
        <f t="shared" si="12"/>
        <v>112.88031993638519</v>
      </c>
      <c r="E60" s="553">
        <f>'[1]Дар хочагихои чамоави'!E60+'[1]Дар хочагихои дехкони'!E60</f>
        <v>37922.749895800007</v>
      </c>
      <c r="F60" s="553">
        <f t="shared" si="16"/>
        <v>100.01000000000002</v>
      </c>
      <c r="G60" s="553">
        <f>'[1]Дар хочагихои чамоави'!G60+'[1]Дар хочагихои дехкони'!G60</f>
        <v>39302.473209745629</v>
      </c>
      <c r="H60" s="553">
        <f t="shared" si="13"/>
        <v>103.63824700934579</v>
      </c>
      <c r="I60" s="553">
        <f>'[1]Дар хочагихои чамоави'!I60+'[1]Дар хочагихои дехкони'!I60</f>
        <v>39946.392605307585</v>
      </c>
      <c r="J60" s="553">
        <f t="shared" si="14"/>
        <v>101.63836863936157</v>
      </c>
      <c r="K60" s="553">
        <f>'[1]Дар хочагихои чамоави'!K60+'[1]Дар хочагихои дехкони'!K60</f>
        <v>40604.577913830195</v>
      </c>
      <c r="L60" s="636">
        <f t="shared" si="15"/>
        <v>101.6476714556577</v>
      </c>
    </row>
    <row r="61" spans="1:26" s="150" customFormat="1" ht="30" customHeight="1" thickBot="1">
      <c r="A61" s="635" t="s">
        <v>1971</v>
      </c>
      <c r="B61" s="557">
        <f>'[1]Дар хочагихои чамоави'!B61+'[1]Дар хочагихои дехкони'!B61</f>
        <v>32940.738999999994</v>
      </c>
      <c r="C61" s="553">
        <f>'[1]Дар хочагихои чамоави'!C61+'[1]Дар хочагихои дехкони'!C61</f>
        <v>37480.899999999994</v>
      </c>
      <c r="D61" s="553">
        <f t="shared" si="12"/>
        <v>113.78281464784381</v>
      </c>
      <c r="E61" s="553">
        <f>'[1]Дар хочагихои чамоави'!E61+'[1]Дар хочагихои дехкони'!E61</f>
        <v>37550.083060999998</v>
      </c>
      <c r="F61" s="553">
        <f t="shared" si="16"/>
        <v>100.18458217652191</v>
      </c>
      <c r="G61" s="553">
        <f>'[1]Дар хочагихои чамоави'!G61+'[1]Дар хочагихои дехкони'!G61</f>
        <v>39141.633254673769</v>
      </c>
      <c r="H61" s="553">
        <f t="shared" si="13"/>
        <v>104.23847316419594</v>
      </c>
      <c r="I61" s="553">
        <f>'[1]Дар хочагихои чамоави'!I61+'[1]Дар хочагихои дехкони'!I61</f>
        <v>39704.270694869127</v>
      </c>
      <c r="J61" s="553">
        <f t="shared" si="14"/>
        <v>101.43743986495039</v>
      </c>
      <c r="K61" s="553">
        <f>'[1]Дар хочагихои чамоави'!K61+'[1]Дар хочагихои дехкони'!K61</f>
        <v>40279.022614019123</v>
      </c>
      <c r="L61" s="636">
        <f t="shared" si="15"/>
        <v>101.4475821091565</v>
      </c>
    </row>
    <row r="62" spans="1:26" s="150" customFormat="1" ht="30" customHeight="1" thickBot="1">
      <c r="A62" s="635" t="s">
        <v>1972</v>
      </c>
      <c r="B62" s="557">
        <f>'[1]Дар хочагихои чамоави'!B62+'[1]Дар хочагихои дехкони'!B62</f>
        <v>167581.80299999999</v>
      </c>
      <c r="C62" s="553">
        <f>'[1]Дар хочагихои чамоави'!C62+'[1]Дар хочагихои дехкони'!C62</f>
        <v>172531.91713199997</v>
      </c>
      <c r="D62" s="553">
        <f t="shared" si="12"/>
        <v>102.95384942958275</v>
      </c>
      <c r="E62" s="553">
        <f>'[1]Дар хочагихои чамоави'!E62+'[1]Дар хочагихои дехкони'!E62</f>
        <v>172583.07190022638</v>
      </c>
      <c r="F62" s="553">
        <f t="shared" si="16"/>
        <v>100.02964945215747</v>
      </c>
      <c r="G62" s="553">
        <f>'[1]Дар хочагихои чамоави'!G62+'[1]Дар хочагихои дехкони'!G62</f>
        <v>182252.12349539978</v>
      </c>
      <c r="H62" s="553">
        <f t="shared" si="13"/>
        <v>105.60254924698714</v>
      </c>
      <c r="I62" s="553">
        <f>'[1]Дар хочагихои чамоави'!I62+'[1]Дар хочагихои дехкони'!I62</f>
        <v>185071.70837661548</v>
      </c>
      <c r="J62" s="553">
        <f t="shared" si="14"/>
        <v>101.54707930263807</v>
      </c>
      <c r="K62" s="553">
        <f>'[1]Дар хочагихои чамоави'!K62+'[1]Дар хочагихои дехкони'!K62</f>
        <v>187937.18344589905</v>
      </c>
      <c r="L62" s="636">
        <f t="shared" si="15"/>
        <v>101.54830529983137</v>
      </c>
    </row>
    <row r="63" spans="1:26" s="150" customFormat="1" ht="30" customHeight="1" thickBot="1">
      <c r="A63" s="635" t="s">
        <v>1973</v>
      </c>
      <c r="B63" s="557">
        <f>'[1]Дар хочагихои чамоави'!B63+'[1]Дар хочагихои дехкони'!B63</f>
        <v>159395.91399999999</v>
      </c>
      <c r="C63" s="553">
        <f>'[1]Дар хочагихои чамоави'!C63+'[1]Дар хочагихои дехкони'!C63</f>
        <v>169320.40000000002</v>
      </c>
      <c r="D63" s="553">
        <f t="shared" si="12"/>
        <v>106.22631142226145</v>
      </c>
      <c r="E63" s="553">
        <f>'[1]Дар хочагихои чамоави'!E63+'[1]Дар хочагихои дехкони'!E63</f>
        <v>169489.72040000002</v>
      </c>
      <c r="F63" s="553">
        <f t="shared" si="16"/>
        <v>100.1</v>
      </c>
      <c r="G63" s="553">
        <f>'[1]Дар хочагихои чамоави'!G63+'[1]Дар хочагихои дехкони'!G63</f>
        <v>177353.38044888448</v>
      </c>
      <c r="H63" s="553">
        <f t="shared" si="13"/>
        <v>104.63960883900572</v>
      </c>
      <c r="I63" s="553">
        <f>'[1]Дар хочагихои чамоави'!I63+'[1]Дар хочагихои дехкони'!I63</f>
        <v>180259.2680888022</v>
      </c>
      <c r="J63" s="553">
        <f t="shared" si="14"/>
        <v>101.63847321802544</v>
      </c>
      <c r="K63" s="553">
        <f>'[1]Дар хочагихои чамоави'!K63+'[1]Дар хочагихои дехкони'!K63</f>
        <v>183214.72445326715</v>
      </c>
      <c r="L63" s="636">
        <f t="shared" si="15"/>
        <v>101.63955861787311</v>
      </c>
    </row>
    <row r="64" spans="1:26" s="150" customFormat="1" ht="30" customHeight="1" thickBot="1">
      <c r="A64" s="635" t="s">
        <v>1979</v>
      </c>
      <c r="B64" s="557">
        <f>'[1]Дар хочагихои чамоави'!B64+'[1]Дар хочагихои дехкони'!B64</f>
        <v>48910.003999999986</v>
      </c>
      <c r="C64" s="553">
        <f>'[1]Дар хочагихои чамоави'!C64+'[1]Дар хочагихои дехкони'!C64</f>
        <v>49742.099999999991</v>
      </c>
      <c r="D64" s="553">
        <f t="shared" si="12"/>
        <v>101.70127976272502</v>
      </c>
      <c r="E64" s="553">
        <f>'[1]Дар хочагихои чамоави'!E64+'[1]Дар хочагихои дехкони'!E64</f>
        <v>49975.750159999989</v>
      </c>
      <c r="F64" s="553">
        <f t="shared" si="16"/>
        <v>100.4697231520181</v>
      </c>
      <c r="G64" s="553">
        <f>'[1]Дар хочагихои чамоави'!G64+'[1]Дар хочагихои дехкони'!G64</f>
        <v>51144.873274704405</v>
      </c>
      <c r="H64" s="553">
        <f t="shared" si="13"/>
        <v>102.3393808216213</v>
      </c>
      <c r="I64" s="553">
        <f>'[1]Дар хочагихои чамоави'!I64+'[1]Дар хочагихои дехкони'!I64</f>
        <v>51625.042911299766</v>
      </c>
      <c r="J64" s="553">
        <f t="shared" si="14"/>
        <v>100.93884216706594</v>
      </c>
      <c r="K64" s="553">
        <f>'[1]Дар хочагихои чамоави'!K64+'[1]Дар хочагихои дехкони'!K64</f>
        <v>52109.720728175402</v>
      </c>
      <c r="L64" s="636">
        <f t="shared" si="15"/>
        <v>100.93884244843805</v>
      </c>
    </row>
    <row r="65" spans="1:12" s="150" customFormat="1" ht="30" customHeight="1" thickBot="1">
      <c r="A65" s="753" t="s">
        <v>2002</v>
      </c>
      <c r="B65" s="749"/>
      <c r="C65" s="749"/>
      <c r="D65" s="749"/>
      <c r="E65" s="749"/>
      <c r="F65" s="749"/>
      <c r="G65" s="749"/>
      <c r="H65" s="749"/>
      <c r="I65" s="749"/>
      <c r="J65" s="749"/>
      <c r="K65" s="749"/>
      <c r="L65" s="754"/>
    </row>
    <row r="66" spans="1:12" s="150" customFormat="1" ht="30" customHeight="1" thickBot="1">
      <c r="A66" s="635" t="s">
        <v>1986</v>
      </c>
      <c r="B66" s="557">
        <f>'[1]Дар хочагихои чамоави'!B66+'[1]Дар хочагихои дехкони'!B66</f>
        <v>48937</v>
      </c>
      <c r="C66" s="557">
        <f>'[1]Дар хочагихои чамоави'!C66+'[1]Дар хочагихои дехкони'!C66</f>
        <v>41552</v>
      </c>
      <c r="D66" s="553">
        <f t="shared" si="12"/>
        <v>84.909168931483336</v>
      </c>
      <c r="E66" s="557">
        <f>'[1]Дар хочагихои чамоави'!E66+'[1]Дар хочагихои дехкони'!E66</f>
        <v>41759.760000000002</v>
      </c>
      <c r="F66" s="553">
        <f t="shared" ref="F66:L71" si="17">E66/C66*100</f>
        <v>100.50000000000001</v>
      </c>
      <c r="G66" s="557">
        <f>'[1]Дар хочагихои чамоави'!G66+'[1]Дар хочагихои дехкони'!G66</f>
        <v>42010.31856</v>
      </c>
      <c r="H66" s="553">
        <f t="shared" si="17"/>
        <v>100.6</v>
      </c>
      <c r="I66" s="557">
        <f>'[1]Дар хочагихои чамоави'!I66+'[1]Дар хочагихои дехкони'!I66</f>
        <v>42019.109809600195</v>
      </c>
      <c r="J66" s="553">
        <f t="shared" si="17"/>
        <v>100.02092640546785</v>
      </c>
      <c r="K66" s="557">
        <f>'[1]Дар хочагихои чамоави'!K66+'[1]Дар хочагихои дехкони'!K66</f>
        <v>42031.715542543083</v>
      </c>
      <c r="L66" s="636">
        <f t="shared" si="17"/>
        <v>100.03000000000002</v>
      </c>
    </row>
    <row r="67" spans="1:12" s="150" customFormat="1" ht="30" customHeight="1" thickBot="1">
      <c r="A67" s="635" t="s">
        <v>1987</v>
      </c>
      <c r="B67" s="557">
        <f>'[1]Дар хочагихои чамоави'!B67+'[1]Дар хочагихои дехкони'!B67</f>
        <v>14460</v>
      </c>
      <c r="C67" s="557">
        <f>'[1]Дар хочагихои чамоави'!C67+'[1]Дар хочагихои дехкони'!C67</f>
        <v>11961</v>
      </c>
      <c r="D67" s="553">
        <f t="shared" si="12"/>
        <v>82.717842323651453</v>
      </c>
      <c r="E67" s="557">
        <f>'[1]Дар хочагихои чамоави'!E67+'[1]Дар хочагихои дехкони'!E67</f>
        <v>12020.805</v>
      </c>
      <c r="F67" s="553">
        <f t="shared" si="17"/>
        <v>100.50000000000001</v>
      </c>
      <c r="G67" s="557">
        <f>'[1]Дар хочагихои чамоави'!G67+'[1]Дар хочагихои дехкони'!G67</f>
        <v>12092.929829999999</v>
      </c>
      <c r="H67" s="553">
        <f t="shared" si="17"/>
        <v>100.6</v>
      </c>
      <c r="I67" s="557">
        <f>'[1]Дар хочагихои чамоави'!I67+'[1]Дар хочагихои дехкони'!I67</f>
        <v>12095.348415965998</v>
      </c>
      <c r="J67" s="553">
        <f t="shared" si="17"/>
        <v>100.02</v>
      </c>
      <c r="K67" s="557">
        <f>'[1]Дар хочагихои чамоави'!K67+'[1]Дар хочагихои дехкони'!K67</f>
        <v>12098.977020490787</v>
      </c>
      <c r="L67" s="636">
        <f t="shared" si="17"/>
        <v>100.03</v>
      </c>
    </row>
    <row r="68" spans="1:12" s="150" customFormat="1" ht="30" customHeight="1" thickBot="1">
      <c r="A68" s="635" t="s">
        <v>1988</v>
      </c>
      <c r="B68" s="557">
        <f>'[1]Дар хочагихои чамоави'!B68+'[1]Дар хочагихои дехкони'!B68</f>
        <v>250635</v>
      </c>
      <c r="C68" s="557">
        <f>'[1]Дар хочагихои чамоави'!C68+'[1]Дар хочагихои дехкони'!C68</f>
        <v>209374</v>
      </c>
      <c r="D68" s="553">
        <f t="shared" si="12"/>
        <v>83.537414965986386</v>
      </c>
      <c r="E68" s="557">
        <f>'[1]Дар хочагихои чамоави'!E68+'[1]Дар хочагихои дехкони'!E68</f>
        <v>209766.74199999997</v>
      </c>
      <c r="F68" s="553">
        <f t="shared" si="17"/>
        <v>100.18757916455718</v>
      </c>
      <c r="G68" s="557">
        <f>'[1]Дар хочагихои чамоави'!G68+'[1]Дар хочагихои дехкони'!G68</f>
        <v>211437.06633419995</v>
      </c>
      <c r="H68" s="553">
        <f t="shared" si="17"/>
        <v>100.79627700667628</v>
      </c>
      <c r="I68" s="557">
        <f>'[1]Дар хочагихои чамоави'!I68+'[1]Дар хочагихои дехкони'!I68</f>
        <v>211481.20579360568</v>
      </c>
      <c r="J68" s="553">
        <f t="shared" si="17"/>
        <v>100.02087593257465</v>
      </c>
      <c r="K68" s="557">
        <f>'[1]Дар хочагихои чамоави'!K68+'[1]Дар хочагихои дехкони'!K68</f>
        <v>211544.65015534378</v>
      </c>
      <c r="L68" s="636">
        <f t="shared" si="17"/>
        <v>100.03000000000002</v>
      </c>
    </row>
    <row r="69" spans="1:12" s="150" customFormat="1" ht="30" customHeight="1" thickBot="1">
      <c r="A69" s="635" t="s">
        <v>2003</v>
      </c>
      <c r="B69" s="557">
        <f>'[1]Дар хочагихои чамоави'!B69+'[1]Дар хочагихои дехкони'!B69</f>
        <v>5140676</v>
      </c>
      <c r="C69" s="557">
        <f>'[1]Дар хочагихои чамоави'!C69+'[1]Дар хочагихои дехкони'!C69</f>
        <v>5778265</v>
      </c>
      <c r="D69" s="553">
        <f t="shared" si="12"/>
        <v>112.40282406438375</v>
      </c>
      <c r="E69" s="557">
        <f>'[1]Дар хочагихои чамоави'!E69+'[1]Дар хочагихои дехкони'!E69</f>
        <v>5789821.5300000003</v>
      </c>
      <c r="F69" s="553">
        <f t="shared" si="17"/>
        <v>100.2</v>
      </c>
      <c r="G69" s="557">
        <f>'[1]Дар хочагихои чамоави'!G69+'[1]Дар хочагихои дехкони'!G69</f>
        <v>5829651.7354080006</v>
      </c>
      <c r="H69" s="553">
        <f t="shared" si="17"/>
        <v>100.6879349424092</v>
      </c>
      <c r="I69" s="557">
        <f>'[1]Дар хочагихои чамоави'!I69+'[1]Дар хочагихои дехкони'!I69</f>
        <v>5830817.6657550819</v>
      </c>
      <c r="J69" s="553">
        <f t="shared" si="17"/>
        <v>100.02</v>
      </c>
      <c r="K69" s="557">
        <f>'[1]Дар хочагихои чамоави'!K69+'[1]Дар хочагихои дехкони'!K69</f>
        <v>5832544.376275748</v>
      </c>
      <c r="L69" s="636">
        <f t="shared" si="17"/>
        <v>100.02961352283073</v>
      </c>
    </row>
    <row r="70" spans="1:12" s="150" customFormat="1" ht="30" customHeight="1" thickBot="1">
      <c r="A70" s="635" t="s">
        <v>1990</v>
      </c>
      <c r="B70" s="557">
        <f>'[1]Дар хочагихои чамоави'!B70+'[1]Дар хочагихои дехкони'!B70</f>
        <v>2041</v>
      </c>
      <c r="C70" s="557">
        <f>'[1]Дар хочагихои чамоави'!C70+'[1]Дар хочагихои дехкони'!C70</f>
        <v>1822</v>
      </c>
      <c r="D70" s="553">
        <f t="shared" si="12"/>
        <v>89.269965703086712</v>
      </c>
      <c r="E70" s="557">
        <f>'[1]Дар хочагихои чамоави'!E70+'[1]Дар хочагихои дехкони'!E70</f>
        <v>1823.2470000000001</v>
      </c>
      <c r="F70" s="553">
        <f t="shared" si="17"/>
        <v>100.06844127332602</v>
      </c>
      <c r="G70" s="557">
        <f>'[1]Дар хочагихои чамоави'!G70+'[1]Дар хочагихои дехкони'!G70</f>
        <v>1823.4293247000001</v>
      </c>
      <c r="H70" s="553">
        <f t="shared" si="17"/>
        <v>100.01</v>
      </c>
      <c r="I70" s="557">
        <f>'[1]Дар хочагихои чамоави'!I70+'[1]Дар хочагихои дехкони'!I70</f>
        <v>1823.8064942831872</v>
      </c>
      <c r="J70" s="553">
        <f t="shared" si="17"/>
        <v>100.0206846285775</v>
      </c>
      <c r="K70" s="557">
        <f>'[1]Дар хочагихои чамоави'!K70+'[1]Дар хочагихои дехкони'!K70</f>
        <v>1824.3536362314721</v>
      </c>
      <c r="L70" s="636">
        <f t="shared" si="17"/>
        <v>100.03</v>
      </c>
    </row>
    <row r="71" spans="1:12" s="150" customFormat="1" ht="30" customHeight="1" thickBot="1">
      <c r="A71" s="635" t="s">
        <v>2004</v>
      </c>
      <c r="B71" s="557">
        <f>'[1]Дар хочагихои чамоави'!B71+'[1]Дар хочагихои дехкони'!B71</f>
        <v>2482</v>
      </c>
      <c r="C71" s="557">
        <f>'[1]Дар хочагихои чамоави'!C71+'[1]Дар хочагихои дехкони'!C71</f>
        <v>1787</v>
      </c>
      <c r="D71" s="553">
        <f t="shared" si="12"/>
        <v>71.998388396454473</v>
      </c>
      <c r="E71" s="557">
        <f>'[1]Дар хочагихои чамоави'!E71+'[1]Дар хочагихои дехкони'!E71</f>
        <v>1809.1559999999997</v>
      </c>
      <c r="F71" s="553">
        <f t="shared" si="17"/>
        <v>101.23984331281474</v>
      </c>
      <c r="G71" s="557">
        <f>'[1]Дар хочагихои чамоави'!G71+'[1]Дар хочагихои дехкони'!G71</f>
        <v>1838.8237519999998</v>
      </c>
      <c r="H71" s="553">
        <f t="shared" si="17"/>
        <v>101.63986698770036</v>
      </c>
      <c r="I71" s="557">
        <f>'[1]Дар хочагихои чамоави'!I71+'[1]Дар хочагихои дехкони'!I71</f>
        <v>1839.1915167503996</v>
      </c>
      <c r="J71" s="553">
        <f t="shared" si="17"/>
        <v>100.02</v>
      </c>
      <c r="K71" s="557">
        <f>'[1]Дар хочагихои чамоави'!K71+'[1]Дар хочагихои дехкони'!K71</f>
        <v>1839.7432742054248</v>
      </c>
      <c r="L71" s="636">
        <f t="shared" si="17"/>
        <v>100.03</v>
      </c>
    </row>
    <row r="72" spans="1:12" s="150" customFormat="1" ht="30" customHeight="1" thickBot="1">
      <c r="A72" s="753" t="s">
        <v>2005</v>
      </c>
      <c r="B72" s="749"/>
      <c r="C72" s="749"/>
      <c r="D72" s="749"/>
      <c r="E72" s="749"/>
      <c r="F72" s="749"/>
      <c r="G72" s="749"/>
      <c r="H72" s="749"/>
      <c r="I72" s="749"/>
      <c r="J72" s="749"/>
      <c r="K72" s="749"/>
      <c r="L72" s="754"/>
    </row>
    <row r="73" spans="1:12" s="150" customFormat="1" ht="60" customHeight="1" thickBot="1">
      <c r="A73" s="635" t="s">
        <v>2006</v>
      </c>
      <c r="B73" s="559">
        <f>'[1]Дар хочагихои чамоави'!B73+'[1]Дар хочагихои дехкони'!B73</f>
        <v>23631.99</v>
      </c>
      <c r="C73" s="559">
        <f>'[1]Дар хочагихои чамоави'!C73+'[1]Дар хочагихои дехкони'!C73</f>
        <v>28742.080000000005</v>
      </c>
      <c r="D73" s="556">
        <f t="shared" ref="D73:D80" si="18">C73/B73*100</f>
        <v>121.62361273849558</v>
      </c>
      <c r="E73" s="559">
        <f>'[1]Дар хочагихои чамоави'!E73+'[1]Дар хочагихои дехкони'!E73</f>
        <v>29409.225210000004</v>
      </c>
      <c r="F73" s="556">
        <f>E73/C73*100</f>
        <v>102.32114450311181</v>
      </c>
      <c r="G73" s="559">
        <f>'[1]Дар хочагихои чамоави'!G73+'[1]Дар хочагихои дехкони'!G73</f>
        <v>31356.350980290008</v>
      </c>
      <c r="H73" s="556">
        <f>G73/E73*100</f>
        <v>106.62079927773114</v>
      </c>
      <c r="I73" s="559">
        <f>'[1]Дар хочагихои чамоави'!I73+'[1]Дар хочагихои дехкони'!I73</f>
        <v>31551.442919864738</v>
      </c>
      <c r="J73" s="556">
        <f>I73/G73*100</f>
        <v>100.62217679505297</v>
      </c>
      <c r="K73" s="559">
        <f>'[1]Дар хочагихои чамоави'!K73+'[1]Дар хочагихои дехкони'!K73</f>
        <v>31798.848972440952</v>
      </c>
      <c r="L73" s="637">
        <f>K73/I73*100</f>
        <v>100.78413546158438</v>
      </c>
    </row>
    <row r="74" spans="1:12" s="150" customFormat="1" ht="30" customHeight="1" thickBot="1">
      <c r="A74" s="635" t="s">
        <v>2007</v>
      </c>
      <c r="B74" s="557">
        <f>'[1]Дар хочагихои чамоави'!B74+'[1]Дар хочагихои дехкони'!B74</f>
        <v>18345.329999999998</v>
      </c>
      <c r="C74" s="557">
        <f>'[1]Дар хочагихои чамоави'!C74+'[1]Дар хочагихои дехкони'!C74</f>
        <v>23418.960000000003</v>
      </c>
      <c r="D74" s="553">
        <f t="shared" si="18"/>
        <v>127.6562482113977</v>
      </c>
      <c r="E74" s="557">
        <f>'[1]Дар хочагихои чамоави'!E74+'[1]Дар хочагихои дехкони'!E74</f>
        <v>23945.722460000001</v>
      </c>
      <c r="F74" s="553">
        <f>E74/C74*100</f>
        <v>102.24929911490518</v>
      </c>
      <c r="G74" s="557">
        <f>'[1]Дар хочагихои чамоави'!G74+'[1]Дар хочагихои дехкони'!G74</f>
        <v>25963.457931620003</v>
      </c>
      <c r="H74" s="553">
        <f>G74/E74*100</f>
        <v>108.42628772212038</v>
      </c>
      <c r="I74" s="557">
        <f>'[1]Дар хочагихои чамоави'!I74+'[1]Дар хочагихои дехкони'!I74</f>
        <v>26018.750448819486</v>
      </c>
      <c r="J74" s="553">
        <f>I74/G74*100</f>
        <v>100.21296283933022</v>
      </c>
      <c r="K74" s="557">
        <f>'[1]Дар хочагихои чамоави'!K74+'[1]Дар хочагихои дехкони'!K74</f>
        <v>26100.189129508861</v>
      </c>
      <c r="L74" s="636">
        <f>K74/I74*100</f>
        <v>100.31299996842495</v>
      </c>
    </row>
    <row r="75" spans="1:12" s="150" customFormat="1" ht="30" customHeight="1" thickBot="1">
      <c r="A75" s="635" t="s">
        <v>1995</v>
      </c>
      <c r="B75" s="557">
        <f>'[1]Дар хочагихои чамоави'!B75+'[1]Дар хочагихои дехкони'!B75</f>
        <v>977.09999999999991</v>
      </c>
      <c r="C75" s="557">
        <f>'[1]Дар хочагихои чамоави'!C75+'[1]Дар хочагихои дехкони'!C75</f>
        <v>1142.4000000000001</v>
      </c>
      <c r="D75" s="553">
        <f t="shared" si="18"/>
        <v>116.91740865827451</v>
      </c>
      <c r="E75" s="557">
        <f>'[1]Дар хочагихои чамоави'!E75+'[1]Дар хочагихои дехкони'!E75</f>
        <v>1206.4848000000002</v>
      </c>
      <c r="F75" s="553">
        <f>E75/C75*100</f>
        <v>105.60966386554622</v>
      </c>
      <c r="G75" s="557">
        <f>'[1]Дар хочагихои чамоави'!G75+'[1]Дар хочагихои дехкони'!G75</f>
        <v>1299.3841296000001</v>
      </c>
      <c r="H75" s="553">
        <f>G75/E75*100</f>
        <v>107.69999999999999</v>
      </c>
      <c r="I75" s="557">
        <f>'[1]Дар хочагихои чамоави'!I75+'[1]Дар хочагихои дехкони'!I75</f>
        <v>1305.8810502480003</v>
      </c>
      <c r="J75" s="553">
        <f>I75/G75*100</f>
        <v>100.50000000000001</v>
      </c>
      <c r="K75" s="557">
        <f>'[1]Дар хочагихои чамоави'!K75+'[1]Дар хочагихои дехкони'!K75</f>
        <v>1313.716336549488</v>
      </c>
      <c r="L75" s="636">
        <f>K75/I75*100</f>
        <v>100.59999999999998</v>
      </c>
    </row>
    <row r="76" spans="1:12" s="150" customFormat="1" ht="30" customHeight="1" thickBot="1">
      <c r="A76" s="635" t="s">
        <v>1996</v>
      </c>
      <c r="B76" s="557">
        <f>'[1]Дар хочагихои чамоави'!B76+'[1]Дар хочагихои дехкони'!B76</f>
        <v>25838.46</v>
      </c>
      <c r="C76" s="557">
        <f>'[1]Дар хочагихои чамоави'!C76+'[1]Дар хочагихои дехкони'!C76</f>
        <v>22797.470000000005</v>
      </c>
      <c r="D76" s="553">
        <f t="shared" si="18"/>
        <v>88.230761430828323</v>
      </c>
      <c r="E76" s="557">
        <f>'[1]Дар хочагихои чамоави'!E76+'[1]Дар хочагихои дехкони'!E76</f>
        <v>22861.895630000006</v>
      </c>
      <c r="F76" s="553">
        <v>102</v>
      </c>
      <c r="G76" s="557">
        <f>'[1]Дар хочагихои чамоави'!G76+'[1]Дар хочагихои дехкони'!G76</f>
        <v>23085.069860300006</v>
      </c>
      <c r="H76" s="553">
        <v>101.1</v>
      </c>
      <c r="I76" s="557">
        <f>'[1]Дар хочагихои чамоави'!I76+'[1]Дар хочагихои дехкони'!I76</f>
        <v>23089.686874272065</v>
      </c>
      <c r="J76" s="553">
        <v>100.3</v>
      </c>
      <c r="K76" s="557">
        <f>'[1]Дар хочагихои чамоави'!K76+'[1]Дар хочагихои дехкони'!K76</f>
        <v>23094.503785847479</v>
      </c>
      <c r="L76" s="636">
        <v>100.4</v>
      </c>
    </row>
    <row r="77" spans="1:12" s="150" customFormat="1" ht="30" customHeight="1" thickBot="1">
      <c r="A77" s="635" t="s">
        <v>2008</v>
      </c>
      <c r="B77" s="557">
        <f>'[1]Дар хочагихои чамоави'!B77+'[1]Дар хочагихои дехкони'!B77</f>
        <v>691.15759999999989</v>
      </c>
      <c r="C77" s="557">
        <f>'[1]Дар хочагихои чамоави'!C77+'[1]Дар хочагихои дехкони'!C77</f>
        <v>843.93230000000005</v>
      </c>
      <c r="D77" s="553">
        <f t="shared" si="18"/>
        <v>122.10417710808652</v>
      </c>
      <c r="E77" s="557">
        <f>'[1]Дар хочагихои чамоави'!E77+'[1]Дар хочагихои дехкони'!E77</f>
        <v>845.6019354</v>
      </c>
      <c r="F77" s="553">
        <v>102</v>
      </c>
      <c r="G77" s="557">
        <f>'[1]Дар хочагихои чамоави'!G77+'[1]Дар хочагихои дехкони'!G77</f>
        <v>848.12049377699987</v>
      </c>
      <c r="H77" s="553">
        <v>100.5</v>
      </c>
      <c r="I77" s="557">
        <f>'[1]Дар хочагихои чамоави'!I77+'[1]Дар хочагихои дехкони'!I77</f>
        <v>848.95581552393594</v>
      </c>
      <c r="J77" s="553">
        <v>100.3</v>
      </c>
      <c r="K77" s="557">
        <f>'[1]Дар хочагихои чамоави'!K77+'[1]Дар хочагихои дехкони'!K77</f>
        <v>849.21233120951683</v>
      </c>
      <c r="L77" s="636">
        <v>100.3</v>
      </c>
    </row>
    <row r="78" spans="1:12" s="150" customFormat="1" ht="30" customHeight="1" thickBot="1">
      <c r="A78" s="635" t="s">
        <v>1998</v>
      </c>
      <c r="B78" s="557">
        <f>'[1]Дар хочагихои чамоави'!B78+'[1]Дар хочагихои дехкони'!B78</f>
        <v>313.68000000000006</v>
      </c>
      <c r="C78" s="557">
        <f>'[1]Дар хочагихои чамоави'!C78+'[1]Дар хочагихои дехкони'!C78</f>
        <v>321.20999999999998</v>
      </c>
      <c r="D78" s="553">
        <f t="shared" si="18"/>
        <v>102.40053557765873</v>
      </c>
      <c r="E78" s="557">
        <f>'[1]Дар хочагихои чамоави'!E78+'[1]Дар хочагихои дехкони'!E78</f>
        <v>322.14031</v>
      </c>
      <c r="F78" s="553">
        <f>E78/C78*100</f>
        <v>100.28962672395008</v>
      </c>
      <c r="G78" s="557">
        <f>'[1]Дар хочагихои чамоави'!G78+'[1]Дар хочагихои дехкони'!G78</f>
        <v>326.29474738999994</v>
      </c>
      <c r="H78" s="553">
        <f>G78/E78*100</f>
        <v>101.28963599432805</v>
      </c>
      <c r="I78" s="557">
        <f>'[1]Дар хочагихои чамоави'!I78+'[1]Дар хочагихои дехкони'!I78</f>
        <v>326.45789476369498</v>
      </c>
      <c r="J78" s="553">
        <f>I78/G78*100</f>
        <v>100.05000000000001</v>
      </c>
      <c r="K78" s="557">
        <f>'[1]Дар хочагихои чамоави'!K78+'[1]Дар хочагихои дехкони'!K78</f>
        <v>326.83631203648036</v>
      </c>
      <c r="L78" s="636">
        <f>K78/I78*100</f>
        <v>100.1159161039923</v>
      </c>
    </row>
    <row r="79" spans="1:12" s="150" customFormat="1" ht="30" customHeight="1" thickBot="1">
      <c r="A79" s="635" t="s">
        <v>1999</v>
      </c>
      <c r="B79" s="557">
        <f>'[1]Дар хочагихои чамоави'!B79+'[1]Дар хочагихои дехкони'!B79</f>
        <v>108.6</v>
      </c>
      <c r="C79" s="557">
        <f>'[1]Дар хочагихои чамоави'!C79+'[1]Дар хочагихои дехкони'!C79</f>
        <v>65.5</v>
      </c>
      <c r="D79" s="553">
        <f t="shared" si="18"/>
        <v>60.313075506445678</v>
      </c>
      <c r="E79" s="557">
        <f>'[1]Дар хочагихои чамоави'!E79+'[1]Дар хочагихои дехкони'!E79</f>
        <v>516</v>
      </c>
      <c r="F79" s="553">
        <f>E79/C79*100</f>
        <v>787.78625954198469</v>
      </c>
      <c r="G79" s="557">
        <f>'[1]Дар хочагихои чамоави'!G79+'[1]Дар хочагихои дехкони'!G79</f>
        <v>516</v>
      </c>
      <c r="H79" s="553">
        <f>G79/E79*100</f>
        <v>100</v>
      </c>
      <c r="I79" s="557">
        <f>'[1]Дар хочагихои чамоави'!I79+'[1]Дар хочагихои дехкони'!I79</f>
        <v>516</v>
      </c>
      <c r="J79" s="553">
        <f>I79/G79*100</f>
        <v>100</v>
      </c>
      <c r="K79" s="557">
        <f>'[1]Дар хочагихои чамоави'!K79+'[1]Дар хочагихои дехкони'!K79</f>
        <v>516</v>
      </c>
      <c r="L79" s="636">
        <f>K79/I79*100</f>
        <v>100</v>
      </c>
    </row>
    <row r="80" spans="1:12" s="157" customFormat="1" ht="30" customHeight="1" thickBot="1">
      <c r="A80" s="649" t="s">
        <v>2000</v>
      </c>
      <c r="B80" s="650">
        <f>'[1]Дар хочагихои чамоави'!B80+'[1]Дар хочагихои дехкони'!B80</f>
        <v>46.670000000000009</v>
      </c>
      <c r="C80" s="650">
        <f>'[1]Дар хочагихои чамоави'!C80+'[1]Дар хочагихои дехкони'!C80</f>
        <v>36.298999999999999</v>
      </c>
      <c r="D80" s="650">
        <f t="shared" si="18"/>
        <v>77.778015856010271</v>
      </c>
      <c r="E80" s="650">
        <f>'[1]Дар хочагихои чамоави'!E80+'[1]Дар хочагихои дехкони'!E80</f>
        <v>36.335298999999999</v>
      </c>
      <c r="F80" s="650">
        <f>E80/C80*100</f>
        <v>100.1</v>
      </c>
      <c r="G80" s="650">
        <f>'[1]Дар хочагихои чамоави'!G80+'[1]Дар хочагихои дехкони'!G80</f>
        <v>36.495567107999996</v>
      </c>
      <c r="H80" s="650">
        <f>G80/E80*100</f>
        <v>100.44108102151574</v>
      </c>
      <c r="I80" s="650">
        <f>'[1]Дар хочагихои чамоави'!I80+'[1]Дар хочагихои дехкони'!I80</f>
        <v>36.510880374968998</v>
      </c>
      <c r="J80" s="650">
        <f>I80/G80*100</f>
        <v>100.04195925199268</v>
      </c>
      <c r="K80" s="650">
        <f>'[1]Дар хочагихои чамоави'!K80+'[1]Дар хочагихои дехкони'!K80</f>
        <v>36.523979832019073</v>
      </c>
      <c r="L80" s="651">
        <f>K80/I80*100</f>
        <v>100.03587822839532</v>
      </c>
    </row>
    <row r="81" spans="1:12" ht="20.25">
      <c r="A81" s="158"/>
      <c r="B81" s="159"/>
      <c r="C81" s="160"/>
      <c r="D81" s="160"/>
      <c r="E81" s="161"/>
      <c r="F81" s="158"/>
      <c r="G81" s="158"/>
      <c r="H81" s="158"/>
      <c r="I81" s="158"/>
      <c r="J81" s="158"/>
      <c r="K81" s="158"/>
      <c r="L81" s="158"/>
    </row>
    <row r="82" spans="1:12" ht="20.25">
      <c r="A82" s="162"/>
      <c r="B82" s="159"/>
      <c r="C82" s="160"/>
      <c r="D82" s="160"/>
      <c r="E82" s="161"/>
      <c r="F82" s="162"/>
      <c r="G82" s="162"/>
      <c r="H82" s="162"/>
      <c r="I82" s="162"/>
      <c r="J82" s="162"/>
      <c r="K82" s="162"/>
      <c r="L82" s="162"/>
    </row>
    <row r="83" spans="1:12" ht="20.25">
      <c r="A83" s="162"/>
      <c r="B83" s="163"/>
      <c r="C83" s="164"/>
      <c r="D83" s="164"/>
      <c r="E83" s="161"/>
      <c r="F83" s="162"/>
      <c r="G83" s="162"/>
      <c r="H83" s="162"/>
      <c r="I83" s="162"/>
      <c r="J83" s="162"/>
      <c r="K83" s="162"/>
      <c r="L83" s="162"/>
    </row>
    <row r="84" spans="1:12">
      <c r="A84" s="162"/>
      <c r="B84" s="165"/>
      <c r="C84" s="166"/>
      <c r="D84" s="166"/>
      <c r="E84" s="162"/>
      <c r="F84" s="162"/>
      <c r="G84" s="162"/>
      <c r="H84" s="162"/>
      <c r="I84" s="162"/>
      <c r="J84" s="162"/>
      <c r="K84" s="162"/>
      <c r="L84" s="162"/>
    </row>
    <row r="85" spans="1:12">
      <c r="A85" s="162"/>
      <c r="B85" s="167"/>
      <c r="C85" s="168"/>
      <c r="D85" s="168"/>
      <c r="E85" s="162"/>
      <c r="F85" s="162"/>
      <c r="G85" s="162"/>
      <c r="H85" s="162"/>
      <c r="I85" s="162"/>
      <c r="J85" s="162"/>
      <c r="K85" s="162"/>
      <c r="L85" s="162"/>
    </row>
    <row r="86" spans="1:12">
      <c r="A86" s="162"/>
      <c r="B86" s="167"/>
      <c r="C86" s="168"/>
      <c r="D86" s="168"/>
      <c r="E86" s="162"/>
      <c r="F86" s="162"/>
      <c r="G86" s="162"/>
      <c r="H86" s="162"/>
      <c r="I86" s="162"/>
      <c r="J86" s="162"/>
      <c r="K86" s="162"/>
      <c r="L86" s="162"/>
    </row>
    <row r="87" spans="1:12">
      <c r="A87" s="162"/>
      <c r="B87" s="167"/>
      <c r="C87" s="168"/>
      <c r="D87" s="168"/>
      <c r="E87" s="162"/>
      <c r="F87" s="162"/>
      <c r="G87" s="162"/>
      <c r="H87" s="162"/>
      <c r="I87" s="162"/>
      <c r="J87" s="162"/>
      <c r="K87" s="162"/>
      <c r="L87" s="162"/>
    </row>
    <row r="88" spans="1:12">
      <c r="B88" s="167"/>
      <c r="C88" s="168"/>
      <c r="D88" s="168"/>
    </row>
    <row r="89" spans="1:12">
      <c r="B89" s="167"/>
      <c r="C89" s="168"/>
      <c r="D89" s="168"/>
    </row>
    <row r="90" spans="1:12">
      <c r="B90" s="167"/>
      <c r="C90" s="168"/>
      <c r="D90" s="168"/>
    </row>
    <row r="91" spans="1:12">
      <c r="B91" s="167"/>
      <c r="C91" s="168"/>
      <c r="D91" s="168"/>
    </row>
  </sheetData>
  <mergeCells count="23">
    <mergeCell ref="A1:L1"/>
    <mergeCell ref="A2:L2"/>
    <mergeCell ref="A3:L3"/>
    <mergeCell ref="A4:L4"/>
    <mergeCell ref="A5:A7"/>
    <mergeCell ref="C5:D5"/>
    <mergeCell ref="E5:F5"/>
    <mergeCell ref="G5:H5"/>
    <mergeCell ref="I5:L5"/>
    <mergeCell ref="B6:B7"/>
    <mergeCell ref="A72:L72"/>
    <mergeCell ref="I6:J6"/>
    <mergeCell ref="K6:L6"/>
    <mergeCell ref="A8:L8"/>
    <mergeCell ref="A31:L31"/>
    <mergeCell ref="A48:L48"/>
    <mergeCell ref="A65:L65"/>
    <mergeCell ref="C6:C7"/>
    <mergeCell ref="D6:D7"/>
    <mergeCell ref="E6:E7"/>
    <mergeCell ref="F6:F7"/>
    <mergeCell ref="G6:G7"/>
    <mergeCell ref="H6:H7"/>
  </mergeCells>
  <pageMargins left="0.34" right="0.31496062992125984" top="0.19685039370078741" bottom="0.15748031496062992" header="0.11811023622047245" footer="0.11811023622047245"/>
  <pageSetup paperSize="9" scale="60" orientation="landscape" verticalDpi="200" r:id="rId1"/>
  <rowBreaks count="3" manualBreakCount="3">
    <brk id="30" max="246" man="1"/>
    <brk id="47" max="246" man="1"/>
    <brk id="64" max="24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1"/>
  <sheetViews>
    <sheetView showZeros="0" view="pageBreakPreview" zoomScale="70" zoomScaleNormal="55" zoomScaleSheetLayoutView="70" workbookViewId="0">
      <pane ySplit="1" topLeftCell="A2" activePane="bottomLeft" state="frozen"/>
      <selection activeCell="U28" sqref="U28"/>
      <selection pane="bottomLeft" activeCell="P5" sqref="P5"/>
    </sheetView>
  </sheetViews>
  <sheetFormatPr defaultRowHeight="18"/>
  <cols>
    <col min="1" max="1" width="53.42578125" style="173" customWidth="1"/>
    <col min="2" max="2" width="17.85546875" style="170" hidden="1" customWidth="1"/>
    <col min="3" max="3" width="18.42578125" style="174" customWidth="1"/>
    <col min="4" max="4" width="14.7109375" style="174" customWidth="1"/>
    <col min="5" max="5" width="18.85546875" style="174" customWidth="1"/>
    <col min="6" max="6" width="15.42578125" style="174" customWidth="1"/>
    <col min="7" max="7" width="18.85546875" style="174" customWidth="1"/>
    <col min="8" max="8" width="16.7109375" style="174" customWidth="1"/>
    <col min="9" max="9" width="19" style="174" customWidth="1"/>
    <col min="10" max="10" width="14" style="174" customWidth="1"/>
    <col min="11" max="12" width="18.140625" style="174" customWidth="1"/>
    <col min="13" max="256" width="9.140625" style="174"/>
    <col min="257" max="257" width="53.42578125" style="174" customWidth="1"/>
    <col min="258" max="258" width="0" style="174" hidden="1" customWidth="1"/>
    <col min="259" max="259" width="18.42578125" style="174" customWidth="1"/>
    <col min="260" max="260" width="14.7109375" style="174" customWidth="1"/>
    <col min="261" max="261" width="18.85546875" style="174" customWidth="1"/>
    <col min="262" max="262" width="15.42578125" style="174" customWidth="1"/>
    <col min="263" max="263" width="18.85546875" style="174" customWidth="1"/>
    <col min="264" max="264" width="16.7109375" style="174" customWidth="1"/>
    <col min="265" max="265" width="19" style="174" customWidth="1"/>
    <col min="266" max="266" width="14" style="174" customWidth="1"/>
    <col min="267" max="268" width="18.140625" style="174" customWidth="1"/>
    <col min="269" max="512" width="9.140625" style="174"/>
    <col min="513" max="513" width="53.42578125" style="174" customWidth="1"/>
    <col min="514" max="514" width="0" style="174" hidden="1" customWidth="1"/>
    <col min="515" max="515" width="18.42578125" style="174" customWidth="1"/>
    <col min="516" max="516" width="14.7109375" style="174" customWidth="1"/>
    <col min="517" max="517" width="18.85546875" style="174" customWidth="1"/>
    <col min="518" max="518" width="15.42578125" style="174" customWidth="1"/>
    <col min="519" max="519" width="18.85546875" style="174" customWidth="1"/>
    <col min="520" max="520" width="16.7109375" style="174" customWidth="1"/>
    <col min="521" max="521" width="19" style="174" customWidth="1"/>
    <col min="522" max="522" width="14" style="174" customWidth="1"/>
    <col min="523" max="524" width="18.140625" style="174" customWidth="1"/>
    <col min="525" max="768" width="9.140625" style="174"/>
    <col min="769" max="769" width="53.42578125" style="174" customWidth="1"/>
    <col min="770" max="770" width="0" style="174" hidden="1" customWidth="1"/>
    <col min="771" max="771" width="18.42578125" style="174" customWidth="1"/>
    <col min="772" max="772" width="14.7109375" style="174" customWidth="1"/>
    <col min="773" max="773" width="18.85546875" style="174" customWidth="1"/>
    <col min="774" max="774" width="15.42578125" style="174" customWidth="1"/>
    <col min="775" max="775" width="18.85546875" style="174" customWidth="1"/>
    <col min="776" max="776" width="16.7109375" style="174" customWidth="1"/>
    <col min="777" max="777" width="19" style="174" customWidth="1"/>
    <col min="778" max="778" width="14" style="174" customWidth="1"/>
    <col min="779" max="780" width="18.140625" style="174" customWidth="1"/>
    <col min="781" max="1024" width="9.140625" style="174"/>
    <col min="1025" max="1025" width="53.42578125" style="174" customWidth="1"/>
    <col min="1026" max="1026" width="0" style="174" hidden="1" customWidth="1"/>
    <col min="1027" max="1027" width="18.42578125" style="174" customWidth="1"/>
    <col min="1028" max="1028" width="14.7109375" style="174" customWidth="1"/>
    <col min="1029" max="1029" width="18.85546875" style="174" customWidth="1"/>
    <col min="1030" max="1030" width="15.42578125" style="174" customWidth="1"/>
    <col min="1031" max="1031" width="18.85546875" style="174" customWidth="1"/>
    <col min="1032" max="1032" width="16.7109375" style="174" customWidth="1"/>
    <col min="1033" max="1033" width="19" style="174" customWidth="1"/>
    <col min="1034" max="1034" width="14" style="174" customWidth="1"/>
    <col min="1035" max="1036" width="18.140625" style="174" customWidth="1"/>
    <col min="1037" max="1280" width="9.140625" style="174"/>
    <col min="1281" max="1281" width="53.42578125" style="174" customWidth="1"/>
    <col min="1282" max="1282" width="0" style="174" hidden="1" customWidth="1"/>
    <col min="1283" max="1283" width="18.42578125" style="174" customWidth="1"/>
    <col min="1284" max="1284" width="14.7109375" style="174" customWidth="1"/>
    <col min="1285" max="1285" width="18.85546875" style="174" customWidth="1"/>
    <col min="1286" max="1286" width="15.42578125" style="174" customWidth="1"/>
    <col min="1287" max="1287" width="18.85546875" style="174" customWidth="1"/>
    <col min="1288" max="1288" width="16.7109375" style="174" customWidth="1"/>
    <col min="1289" max="1289" width="19" style="174" customWidth="1"/>
    <col min="1290" max="1290" width="14" style="174" customWidth="1"/>
    <col min="1291" max="1292" width="18.140625" style="174" customWidth="1"/>
    <col min="1293" max="1536" width="9.140625" style="174"/>
    <col min="1537" max="1537" width="53.42578125" style="174" customWidth="1"/>
    <col min="1538" max="1538" width="0" style="174" hidden="1" customWidth="1"/>
    <col min="1539" max="1539" width="18.42578125" style="174" customWidth="1"/>
    <col min="1540" max="1540" width="14.7109375" style="174" customWidth="1"/>
    <col min="1541" max="1541" width="18.85546875" style="174" customWidth="1"/>
    <col min="1542" max="1542" width="15.42578125" style="174" customWidth="1"/>
    <col min="1543" max="1543" width="18.85546875" style="174" customWidth="1"/>
    <col min="1544" max="1544" width="16.7109375" style="174" customWidth="1"/>
    <col min="1545" max="1545" width="19" style="174" customWidth="1"/>
    <col min="1546" max="1546" width="14" style="174" customWidth="1"/>
    <col min="1547" max="1548" width="18.140625" style="174" customWidth="1"/>
    <col min="1549" max="1792" width="9.140625" style="174"/>
    <col min="1793" max="1793" width="53.42578125" style="174" customWidth="1"/>
    <col min="1794" max="1794" width="0" style="174" hidden="1" customWidth="1"/>
    <col min="1795" max="1795" width="18.42578125" style="174" customWidth="1"/>
    <col min="1796" max="1796" width="14.7109375" style="174" customWidth="1"/>
    <col min="1797" max="1797" width="18.85546875" style="174" customWidth="1"/>
    <col min="1798" max="1798" width="15.42578125" style="174" customWidth="1"/>
    <col min="1799" max="1799" width="18.85546875" style="174" customWidth="1"/>
    <col min="1800" max="1800" width="16.7109375" style="174" customWidth="1"/>
    <col min="1801" max="1801" width="19" style="174" customWidth="1"/>
    <col min="1802" max="1802" width="14" style="174" customWidth="1"/>
    <col min="1803" max="1804" width="18.140625" style="174" customWidth="1"/>
    <col min="1805" max="2048" width="9.140625" style="174"/>
    <col min="2049" max="2049" width="53.42578125" style="174" customWidth="1"/>
    <col min="2050" max="2050" width="0" style="174" hidden="1" customWidth="1"/>
    <col min="2051" max="2051" width="18.42578125" style="174" customWidth="1"/>
    <col min="2052" max="2052" width="14.7109375" style="174" customWidth="1"/>
    <col min="2053" max="2053" width="18.85546875" style="174" customWidth="1"/>
    <col min="2054" max="2054" width="15.42578125" style="174" customWidth="1"/>
    <col min="2055" max="2055" width="18.85546875" style="174" customWidth="1"/>
    <col min="2056" max="2056" width="16.7109375" style="174" customWidth="1"/>
    <col min="2057" max="2057" width="19" style="174" customWidth="1"/>
    <col min="2058" max="2058" width="14" style="174" customWidth="1"/>
    <col min="2059" max="2060" width="18.140625" style="174" customWidth="1"/>
    <col min="2061" max="2304" width="9.140625" style="174"/>
    <col min="2305" max="2305" width="53.42578125" style="174" customWidth="1"/>
    <col min="2306" max="2306" width="0" style="174" hidden="1" customWidth="1"/>
    <col min="2307" max="2307" width="18.42578125" style="174" customWidth="1"/>
    <col min="2308" max="2308" width="14.7109375" style="174" customWidth="1"/>
    <col min="2309" max="2309" width="18.85546875" style="174" customWidth="1"/>
    <col min="2310" max="2310" width="15.42578125" style="174" customWidth="1"/>
    <col min="2311" max="2311" width="18.85546875" style="174" customWidth="1"/>
    <col min="2312" max="2312" width="16.7109375" style="174" customWidth="1"/>
    <col min="2313" max="2313" width="19" style="174" customWidth="1"/>
    <col min="2314" max="2314" width="14" style="174" customWidth="1"/>
    <col min="2315" max="2316" width="18.140625" style="174" customWidth="1"/>
    <col min="2317" max="2560" width="9.140625" style="174"/>
    <col min="2561" max="2561" width="53.42578125" style="174" customWidth="1"/>
    <col min="2562" max="2562" width="0" style="174" hidden="1" customWidth="1"/>
    <col min="2563" max="2563" width="18.42578125" style="174" customWidth="1"/>
    <col min="2564" max="2564" width="14.7109375" style="174" customWidth="1"/>
    <col min="2565" max="2565" width="18.85546875" style="174" customWidth="1"/>
    <col min="2566" max="2566" width="15.42578125" style="174" customWidth="1"/>
    <col min="2567" max="2567" width="18.85546875" style="174" customWidth="1"/>
    <col min="2568" max="2568" width="16.7109375" style="174" customWidth="1"/>
    <col min="2569" max="2569" width="19" style="174" customWidth="1"/>
    <col min="2570" max="2570" width="14" style="174" customWidth="1"/>
    <col min="2571" max="2572" width="18.140625" style="174" customWidth="1"/>
    <col min="2573" max="2816" width="9.140625" style="174"/>
    <col min="2817" max="2817" width="53.42578125" style="174" customWidth="1"/>
    <col min="2818" max="2818" width="0" style="174" hidden="1" customWidth="1"/>
    <col min="2819" max="2819" width="18.42578125" style="174" customWidth="1"/>
    <col min="2820" max="2820" width="14.7109375" style="174" customWidth="1"/>
    <col min="2821" max="2821" width="18.85546875" style="174" customWidth="1"/>
    <col min="2822" max="2822" width="15.42578125" style="174" customWidth="1"/>
    <col min="2823" max="2823" width="18.85546875" style="174" customWidth="1"/>
    <col min="2824" max="2824" width="16.7109375" style="174" customWidth="1"/>
    <col min="2825" max="2825" width="19" style="174" customWidth="1"/>
    <col min="2826" max="2826" width="14" style="174" customWidth="1"/>
    <col min="2827" max="2828" width="18.140625" style="174" customWidth="1"/>
    <col min="2829" max="3072" width="9.140625" style="174"/>
    <col min="3073" max="3073" width="53.42578125" style="174" customWidth="1"/>
    <col min="3074" max="3074" width="0" style="174" hidden="1" customWidth="1"/>
    <col min="3075" max="3075" width="18.42578125" style="174" customWidth="1"/>
    <col min="3076" max="3076" width="14.7109375" style="174" customWidth="1"/>
    <col min="3077" max="3077" width="18.85546875" style="174" customWidth="1"/>
    <col min="3078" max="3078" width="15.42578125" style="174" customWidth="1"/>
    <col min="3079" max="3079" width="18.85546875" style="174" customWidth="1"/>
    <col min="3080" max="3080" width="16.7109375" style="174" customWidth="1"/>
    <col min="3081" max="3081" width="19" style="174" customWidth="1"/>
    <col min="3082" max="3082" width="14" style="174" customWidth="1"/>
    <col min="3083" max="3084" width="18.140625" style="174" customWidth="1"/>
    <col min="3085" max="3328" width="9.140625" style="174"/>
    <col min="3329" max="3329" width="53.42578125" style="174" customWidth="1"/>
    <col min="3330" max="3330" width="0" style="174" hidden="1" customWidth="1"/>
    <col min="3331" max="3331" width="18.42578125" style="174" customWidth="1"/>
    <col min="3332" max="3332" width="14.7109375" style="174" customWidth="1"/>
    <col min="3333" max="3333" width="18.85546875" style="174" customWidth="1"/>
    <col min="3334" max="3334" width="15.42578125" style="174" customWidth="1"/>
    <col min="3335" max="3335" width="18.85546875" style="174" customWidth="1"/>
    <col min="3336" max="3336" width="16.7109375" style="174" customWidth="1"/>
    <col min="3337" max="3337" width="19" style="174" customWidth="1"/>
    <col min="3338" max="3338" width="14" style="174" customWidth="1"/>
    <col min="3339" max="3340" width="18.140625" style="174" customWidth="1"/>
    <col min="3341" max="3584" width="9.140625" style="174"/>
    <col min="3585" max="3585" width="53.42578125" style="174" customWidth="1"/>
    <col min="3586" max="3586" width="0" style="174" hidden="1" customWidth="1"/>
    <col min="3587" max="3587" width="18.42578125" style="174" customWidth="1"/>
    <col min="3588" max="3588" width="14.7109375" style="174" customWidth="1"/>
    <col min="3589" max="3589" width="18.85546875" style="174" customWidth="1"/>
    <col min="3590" max="3590" width="15.42578125" style="174" customWidth="1"/>
    <col min="3591" max="3591" width="18.85546875" style="174" customWidth="1"/>
    <col min="3592" max="3592" width="16.7109375" style="174" customWidth="1"/>
    <col min="3593" max="3593" width="19" style="174" customWidth="1"/>
    <col min="3594" max="3594" width="14" style="174" customWidth="1"/>
    <col min="3595" max="3596" width="18.140625" style="174" customWidth="1"/>
    <col min="3597" max="3840" width="9.140625" style="174"/>
    <col min="3841" max="3841" width="53.42578125" style="174" customWidth="1"/>
    <col min="3842" max="3842" width="0" style="174" hidden="1" customWidth="1"/>
    <col min="3843" max="3843" width="18.42578125" style="174" customWidth="1"/>
    <col min="3844" max="3844" width="14.7109375" style="174" customWidth="1"/>
    <col min="3845" max="3845" width="18.85546875" style="174" customWidth="1"/>
    <col min="3846" max="3846" width="15.42578125" style="174" customWidth="1"/>
    <col min="3847" max="3847" width="18.85546875" style="174" customWidth="1"/>
    <col min="3848" max="3848" width="16.7109375" style="174" customWidth="1"/>
    <col min="3849" max="3849" width="19" style="174" customWidth="1"/>
    <col min="3850" max="3850" width="14" style="174" customWidth="1"/>
    <col min="3851" max="3852" width="18.140625" style="174" customWidth="1"/>
    <col min="3853" max="4096" width="9.140625" style="174"/>
    <col min="4097" max="4097" width="53.42578125" style="174" customWidth="1"/>
    <col min="4098" max="4098" width="0" style="174" hidden="1" customWidth="1"/>
    <col min="4099" max="4099" width="18.42578125" style="174" customWidth="1"/>
    <col min="4100" max="4100" width="14.7109375" style="174" customWidth="1"/>
    <col min="4101" max="4101" width="18.85546875" style="174" customWidth="1"/>
    <col min="4102" max="4102" width="15.42578125" style="174" customWidth="1"/>
    <col min="4103" max="4103" width="18.85546875" style="174" customWidth="1"/>
    <col min="4104" max="4104" width="16.7109375" style="174" customWidth="1"/>
    <col min="4105" max="4105" width="19" style="174" customWidth="1"/>
    <col min="4106" max="4106" width="14" style="174" customWidth="1"/>
    <col min="4107" max="4108" width="18.140625" style="174" customWidth="1"/>
    <col min="4109" max="4352" width="9.140625" style="174"/>
    <col min="4353" max="4353" width="53.42578125" style="174" customWidth="1"/>
    <col min="4354" max="4354" width="0" style="174" hidden="1" customWidth="1"/>
    <col min="4355" max="4355" width="18.42578125" style="174" customWidth="1"/>
    <col min="4356" max="4356" width="14.7109375" style="174" customWidth="1"/>
    <col min="4357" max="4357" width="18.85546875" style="174" customWidth="1"/>
    <col min="4358" max="4358" width="15.42578125" style="174" customWidth="1"/>
    <col min="4359" max="4359" width="18.85546875" style="174" customWidth="1"/>
    <col min="4360" max="4360" width="16.7109375" style="174" customWidth="1"/>
    <col min="4361" max="4361" width="19" style="174" customWidth="1"/>
    <col min="4362" max="4362" width="14" style="174" customWidth="1"/>
    <col min="4363" max="4364" width="18.140625" style="174" customWidth="1"/>
    <col min="4365" max="4608" width="9.140625" style="174"/>
    <col min="4609" max="4609" width="53.42578125" style="174" customWidth="1"/>
    <col min="4610" max="4610" width="0" style="174" hidden="1" customWidth="1"/>
    <col min="4611" max="4611" width="18.42578125" style="174" customWidth="1"/>
    <col min="4612" max="4612" width="14.7109375" style="174" customWidth="1"/>
    <col min="4613" max="4613" width="18.85546875" style="174" customWidth="1"/>
    <col min="4614" max="4614" width="15.42578125" style="174" customWidth="1"/>
    <col min="4615" max="4615" width="18.85546875" style="174" customWidth="1"/>
    <col min="4616" max="4616" width="16.7109375" style="174" customWidth="1"/>
    <col min="4617" max="4617" width="19" style="174" customWidth="1"/>
    <col min="4618" max="4618" width="14" style="174" customWidth="1"/>
    <col min="4619" max="4620" width="18.140625" style="174" customWidth="1"/>
    <col min="4621" max="4864" width="9.140625" style="174"/>
    <col min="4865" max="4865" width="53.42578125" style="174" customWidth="1"/>
    <col min="4866" max="4866" width="0" style="174" hidden="1" customWidth="1"/>
    <col min="4867" max="4867" width="18.42578125" style="174" customWidth="1"/>
    <col min="4868" max="4868" width="14.7109375" style="174" customWidth="1"/>
    <col min="4869" max="4869" width="18.85546875" style="174" customWidth="1"/>
    <col min="4870" max="4870" width="15.42578125" style="174" customWidth="1"/>
    <col min="4871" max="4871" width="18.85546875" style="174" customWidth="1"/>
    <col min="4872" max="4872" width="16.7109375" style="174" customWidth="1"/>
    <col min="4873" max="4873" width="19" style="174" customWidth="1"/>
    <col min="4874" max="4874" width="14" style="174" customWidth="1"/>
    <col min="4875" max="4876" width="18.140625" style="174" customWidth="1"/>
    <col min="4877" max="5120" width="9.140625" style="174"/>
    <col min="5121" max="5121" width="53.42578125" style="174" customWidth="1"/>
    <col min="5122" max="5122" width="0" style="174" hidden="1" customWidth="1"/>
    <col min="5123" max="5123" width="18.42578125" style="174" customWidth="1"/>
    <col min="5124" max="5124" width="14.7109375" style="174" customWidth="1"/>
    <col min="5125" max="5125" width="18.85546875" style="174" customWidth="1"/>
    <col min="5126" max="5126" width="15.42578125" style="174" customWidth="1"/>
    <col min="5127" max="5127" width="18.85546875" style="174" customWidth="1"/>
    <col min="5128" max="5128" width="16.7109375" style="174" customWidth="1"/>
    <col min="5129" max="5129" width="19" style="174" customWidth="1"/>
    <col min="5130" max="5130" width="14" style="174" customWidth="1"/>
    <col min="5131" max="5132" width="18.140625" style="174" customWidth="1"/>
    <col min="5133" max="5376" width="9.140625" style="174"/>
    <col min="5377" max="5377" width="53.42578125" style="174" customWidth="1"/>
    <col min="5378" max="5378" width="0" style="174" hidden="1" customWidth="1"/>
    <col min="5379" max="5379" width="18.42578125" style="174" customWidth="1"/>
    <col min="5380" max="5380" width="14.7109375" style="174" customWidth="1"/>
    <col min="5381" max="5381" width="18.85546875" style="174" customWidth="1"/>
    <col min="5382" max="5382" width="15.42578125" style="174" customWidth="1"/>
    <col min="5383" max="5383" width="18.85546875" style="174" customWidth="1"/>
    <col min="5384" max="5384" width="16.7109375" style="174" customWidth="1"/>
    <col min="5385" max="5385" width="19" style="174" customWidth="1"/>
    <col min="5386" max="5386" width="14" style="174" customWidth="1"/>
    <col min="5387" max="5388" width="18.140625" style="174" customWidth="1"/>
    <col min="5389" max="5632" width="9.140625" style="174"/>
    <col min="5633" max="5633" width="53.42578125" style="174" customWidth="1"/>
    <col min="5634" max="5634" width="0" style="174" hidden="1" customWidth="1"/>
    <col min="5635" max="5635" width="18.42578125" style="174" customWidth="1"/>
    <col min="5636" max="5636" width="14.7109375" style="174" customWidth="1"/>
    <col min="5637" max="5637" width="18.85546875" style="174" customWidth="1"/>
    <col min="5638" max="5638" width="15.42578125" style="174" customWidth="1"/>
    <col min="5639" max="5639" width="18.85546875" style="174" customWidth="1"/>
    <col min="5640" max="5640" width="16.7109375" style="174" customWidth="1"/>
    <col min="5641" max="5641" width="19" style="174" customWidth="1"/>
    <col min="5642" max="5642" width="14" style="174" customWidth="1"/>
    <col min="5643" max="5644" width="18.140625" style="174" customWidth="1"/>
    <col min="5645" max="5888" width="9.140625" style="174"/>
    <col min="5889" max="5889" width="53.42578125" style="174" customWidth="1"/>
    <col min="5890" max="5890" width="0" style="174" hidden="1" customWidth="1"/>
    <col min="5891" max="5891" width="18.42578125" style="174" customWidth="1"/>
    <col min="5892" max="5892" width="14.7109375" style="174" customWidth="1"/>
    <col min="5893" max="5893" width="18.85546875" style="174" customWidth="1"/>
    <col min="5894" max="5894" width="15.42578125" style="174" customWidth="1"/>
    <col min="5895" max="5895" width="18.85546875" style="174" customWidth="1"/>
    <col min="5896" max="5896" width="16.7109375" style="174" customWidth="1"/>
    <col min="5897" max="5897" width="19" style="174" customWidth="1"/>
    <col min="5898" max="5898" width="14" style="174" customWidth="1"/>
    <col min="5899" max="5900" width="18.140625" style="174" customWidth="1"/>
    <col min="5901" max="6144" width="9.140625" style="174"/>
    <col min="6145" max="6145" width="53.42578125" style="174" customWidth="1"/>
    <col min="6146" max="6146" width="0" style="174" hidden="1" customWidth="1"/>
    <col min="6147" max="6147" width="18.42578125" style="174" customWidth="1"/>
    <col min="6148" max="6148" width="14.7109375" style="174" customWidth="1"/>
    <col min="6149" max="6149" width="18.85546875" style="174" customWidth="1"/>
    <col min="6150" max="6150" width="15.42578125" style="174" customWidth="1"/>
    <col min="6151" max="6151" width="18.85546875" style="174" customWidth="1"/>
    <col min="6152" max="6152" width="16.7109375" style="174" customWidth="1"/>
    <col min="6153" max="6153" width="19" style="174" customWidth="1"/>
    <col min="6154" max="6154" width="14" style="174" customWidth="1"/>
    <col min="6155" max="6156" width="18.140625" style="174" customWidth="1"/>
    <col min="6157" max="6400" width="9.140625" style="174"/>
    <col min="6401" max="6401" width="53.42578125" style="174" customWidth="1"/>
    <col min="6402" max="6402" width="0" style="174" hidden="1" customWidth="1"/>
    <col min="6403" max="6403" width="18.42578125" style="174" customWidth="1"/>
    <col min="6404" max="6404" width="14.7109375" style="174" customWidth="1"/>
    <col min="6405" max="6405" width="18.85546875" style="174" customWidth="1"/>
    <col min="6406" max="6406" width="15.42578125" style="174" customWidth="1"/>
    <col min="6407" max="6407" width="18.85546875" style="174" customWidth="1"/>
    <col min="6408" max="6408" width="16.7109375" style="174" customWidth="1"/>
    <col min="6409" max="6409" width="19" style="174" customWidth="1"/>
    <col min="6410" max="6410" width="14" style="174" customWidth="1"/>
    <col min="6411" max="6412" width="18.140625" style="174" customWidth="1"/>
    <col min="6413" max="6656" width="9.140625" style="174"/>
    <col min="6657" max="6657" width="53.42578125" style="174" customWidth="1"/>
    <col min="6658" max="6658" width="0" style="174" hidden="1" customWidth="1"/>
    <col min="6659" max="6659" width="18.42578125" style="174" customWidth="1"/>
    <col min="6660" max="6660" width="14.7109375" style="174" customWidth="1"/>
    <col min="6661" max="6661" width="18.85546875" style="174" customWidth="1"/>
    <col min="6662" max="6662" width="15.42578125" style="174" customWidth="1"/>
    <col min="6663" max="6663" width="18.85546875" style="174" customWidth="1"/>
    <col min="6664" max="6664" width="16.7109375" style="174" customWidth="1"/>
    <col min="6665" max="6665" width="19" style="174" customWidth="1"/>
    <col min="6666" max="6666" width="14" style="174" customWidth="1"/>
    <col min="6667" max="6668" width="18.140625" style="174" customWidth="1"/>
    <col min="6669" max="6912" width="9.140625" style="174"/>
    <col min="6913" max="6913" width="53.42578125" style="174" customWidth="1"/>
    <col min="6914" max="6914" width="0" style="174" hidden="1" customWidth="1"/>
    <col min="6915" max="6915" width="18.42578125" style="174" customWidth="1"/>
    <col min="6916" max="6916" width="14.7109375" style="174" customWidth="1"/>
    <col min="6917" max="6917" width="18.85546875" style="174" customWidth="1"/>
    <col min="6918" max="6918" width="15.42578125" style="174" customWidth="1"/>
    <col min="6919" max="6919" width="18.85546875" style="174" customWidth="1"/>
    <col min="6920" max="6920" width="16.7109375" style="174" customWidth="1"/>
    <col min="6921" max="6921" width="19" style="174" customWidth="1"/>
    <col min="6922" max="6922" width="14" style="174" customWidth="1"/>
    <col min="6923" max="6924" width="18.140625" style="174" customWidth="1"/>
    <col min="6925" max="7168" width="9.140625" style="174"/>
    <col min="7169" max="7169" width="53.42578125" style="174" customWidth="1"/>
    <col min="7170" max="7170" width="0" style="174" hidden="1" customWidth="1"/>
    <col min="7171" max="7171" width="18.42578125" style="174" customWidth="1"/>
    <col min="7172" max="7172" width="14.7109375" style="174" customWidth="1"/>
    <col min="7173" max="7173" width="18.85546875" style="174" customWidth="1"/>
    <col min="7174" max="7174" width="15.42578125" style="174" customWidth="1"/>
    <col min="7175" max="7175" width="18.85546875" style="174" customWidth="1"/>
    <col min="7176" max="7176" width="16.7109375" style="174" customWidth="1"/>
    <col min="7177" max="7177" width="19" style="174" customWidth="1"/>
    <col min="7178" max="7178" width="14" style="174" customWidth="1"/>
    <col min="7179" max="7180" width="18.140625" style="174" customWidth="1"/>
    <col min="7181" max="7424" width="9.140625" style="174"/>
    <col min="7425" max="7425" width="53.42578125" style="174" customWidth="1"/>
    <col min="7426" max="7426" width="0" style="174" hidden="1" customWidth="1"/>
    <col min="7427" max="7427" width="18.42578125" style="174" customWidth="1"/>
    <col min="7428" max="7428" width="14.7109375" style="174" customWidth="1"/>
    <col min="7429" max="7429" width="18.85546875" style="174" customWidth="1"/>
    <col min="7430" max="7430" width="15.42578125" style="174" customWidth="1"/>
    <col min="7431" max="7431" width="18.85546875" style="174" customWidth="1"/>
    <col min="7432" max="7432" width="16.7109375" style="174" customWidth="1"/>
    <col min="7433" max="7433" width="19" style="174" customWidth="1"/>
    <col min="7434" max="7434" width="14" style="174" customWidth="1"/>
    <col min="7435" max="7436" width="18.140625" style="174" customWidth="1"/>
    <col min="7437" max="7680" width="9.140625" style="174"/>
    <col min="7681" max="7681" width="53.42578125" style="174" customWidth="1"/>
    <col min="7682" max="7682" width="0" style="174" hidden="1" customWidth="1"/>
    <col min="7683" max="7683" width="18.42578125" style="174" customWidth="1"/>
    <col min="7684" max="7684" width="14.7109375" style="174" customWidth="1"/>
    <col min="7685" max="7685" width="18.85546875" style="174" customWidth="1"/>
    <col min="7686" max="7686" width="15.42578125" style="174" customWidth="1"/>
    <col min="7687" max="7687" width="18.85546875" style="174" customWidth="1"/>
    <col min="7688" max="7688" width="16.7109375" style="174" customWidth="1"/>
    <col min="7689" max="7689" width="19" style="174" customWidth="1"/>
    <col min="7690" max="7690" width="14" style="174" customWidth="1"/>
    <col min="7691" max="7692" width="18.140625" style="174" customWidth="1"/>
    <col min="7693" max="7936" width="9.140625" style="174"/>
    <col min="7937" max="7937" width="53.42578125" style="174" customWidth="1"/>
    <col min="7938" max="7938" width="0" style="174" hidden="1" customWidth="1"/>
    <col min="7939" max="7939" width="18.42578125" style="174" customWidth="1"/>
    <col min="7940" max="7940" width="14.7109375" style="174" customWidth="1"/>
    <col min="7941" max="7941" width="18.85546875" style="174" customWidth="1"/>
    <col min="7942" max="7942" width="15.42578125" style="174" customWidth="1"/>
    <col min="7943" max="7943" width="18.85546875" style="174" customWidth="1"/>
    <col min="7944" max="7944" width="16.7109375" style="174" customWidth="1"/>
    <col min="7945" max="7945" width="19" style="174" customWidth="1"/>
    <col min="7946" max="7946" width="14" style="174" customWidth="1"/>
    <col min="7947" max="7948" width="18.140625" style="174" customWidth="1"/>
    <col min="7949" max="8192" width="9.140625" style="174"/>
    <col min="8193" max="8193" width="53.42578125" style="174" customWidth="1"/>
    <col min="8194" max="8194" width="0" style="174" hidden="1" customWidth="1"/>
    <col min="8195" max="8195" width="18.42578125" style="174" customWidth="1"/>
    <col min="8196" max="8196" width="14.7109375" style="174" customWidth="1"/>
    <col min="8197" max="8197" width="18.85546875" style="174" customWidth="1"/>
    <col min="8198" max="8198" width="15.42578125" style="174" customWidth="1"/>
    <col min="8199" max="8199" width="18.85546875" style="174" customWidth="1"/>
    <col min="8200" max="8200" width="16.7109375" style="174" customWidth="1"/>
    <col min="8201" max="8201" width="19" style="174" customWidth="1"/>
    <col min="8202" max="8202" width="14" style="174" customWidth="1"/>
    <col min="8203" max="8204" width="18.140625" style="174" customWidth="1"/>
    <col min="8205" max="8448" width="9.140625" style="174"/>
    <col min="8449" max="8449" width="53.42578125" style="174" customWidth="1"/>
    <col min="8450" max="8450" width="0" style="174" hidden="1" customWidth="1"/>
    <col min="8451" max="8451" width="18.42578125" style="174" customWidth="1"/>
    <col min="8452" max="8452" width="14.7109375" style="174" customWidth="1"/>
    <col min="8453" max="8453" width="18.85546875" style="174" customWidth="1"/>
    <col min="8454" max="8454" width="15.42578125" style="174" customWidth="1"/>
    <col min="8455" max="8455" width="18.85546875" style="174" customWidth="1"/>
    <col min="8456" max="8456" width="16.7109375" style="174" customWidth="1"/>
    <col min="8457" max="8457" width="19" style="174" customWidth="1"/>
    <col min="8458" max="8458" width="14" style="174" customWidth="1"/>
    <col min="8459" max="8460" width="18.140625" style="174" customWidth="1"/>
    <col min="8461" max="8704" width="9.140625" style="174"/>
    <col min="8705" max="8705" width="53.42578125" style="174" customWidth="1"/>
    <col min="8706" max="8706" width="0" style="174" hidden="1" customWidth="1"/>
    <col min="8707" max="8707" width="18.42578125" style="174" customWidth="1"/>
    <col min="8708" max="8708" width="14.7109375" style="174" customWidth="1"/>
    <col min="8709" max="8709" width="18.85546875" style="174" customWidth="1"/>
    <col min="8710" max="8710" width="15.42578125" style="174" customWidth="1"/>
    <col min="8711" max="8711" width="18.85546875" style="174" customWidth="1"/>
    <col min="8712" max="8712" width="16.7109375" style="174" customWidth="1"/>
    <col min="8713" max="8713" width="19" style="174" customWidth="1"/>
    <col min="8714" max="8714" width="14" style="174" customWidth="1"/>
    <col min="8715" max="8716" width="18.140625" style="174" customWidth="1"/>
    <col min="8717" max="8960" width="9.140625" style="174"/>
    <col min="8961" max="8961" width="53.42578125" style="174" customWidth="1"/>
    <col min="8962" max="8962" width="0" style="174" hidden="1" customWidth="1"/>
    <col min="8963" max="8963" width="18.42578125" style="174" customWidth="1"/>
    <col min="8964" max="8964" width="14.7109375" style="174" customWidth="1"/>
    <col min="8965" max="8965" width="18.85546875" style="174" customWidth="1"/>
    <col min="8966" max="8966" width="15.42578125" style="174" customWidth="1"/>
    <col min="8967" max="8967" width="18.85546875" style="174" customWidth="1"/>
    <col min="8968" max="8968" width="16.7109375" style="174" customWidth="1"/>
    <col min="8969" max="8969" width="19" style="174" customWidth="1"/>
    <col min="8970" max="8970" width="14" style="174" customWidth="1"/>
    <col min="8971" max="8972" width="18.140625" style="174" customWidth="1"/>
    <col min="8973" max="9216" width="9.140625" style="174"/>
    <col min="9217" max="9217" width="53.42578125" style="174" customWidth="1"/>
    <col min="9218" max="9218" width="0" style="174" hidden="1" customWidth="1"/>
    <col min="9219" max="9219" width="18.42578125" style="174" customWidth="1"/>
    <col min="9220" max="9220" width="14.7109375" style="174" customWidth="1"/>
    <col min="9221" max="9221" width="18.85546875" style="174" customWidth="1"/>
    <col min="9222" max="9222" width="15.42578125" style="174" customWidth="1"/>
    <col min="9223" max="9223" width="18.85546875" style="174" customWidth="1"/>
    <col min="9224" max="9224" width="16.7109375" style="174" customWidth="1"/>
    <col min="9225" max="9225" width="19" style="174" customWidth="1"/>
    <col min="9226" max="9226" width="14" style="174" customWidth="1"/>
    <col min="9227" max="9228" width="18.140625" style="174" customWidth="1"/>
    <col min="9229" max="9472" width="9.140625" style="174"/>
    <col min="9473" max="9473" width="53.42578125" style="174" customWidth="1"/>
    <col min="9474" max="9474" width="0" style="174" hidden="1" customWidth="1"/>
    <col min="9475" max="9475" width="18.42578125" style="174" customWidth="1"/>
    <col min="9476" max="9476" width="14.7109375" style="174" customWidth="1"/>
    <col min="9477" max="9477" width="18.85546875" style="174" customWidth="1"/>
    <col min="9478" max="9478" width="15.42578125" style="174" customWidth="1"/>
    <col min="9479" max="9479" width="18.85546875" style="174" customWidth="1"/>
    <col min="9480" max="9480" width="16.7109375" style="174" customWidth="1"/>
    <col min="9481" max="9481" width="19" style="174" customWidth="1"/>
    <col min="9482" max="9482" width="14" style="174" customWidth="1"/>
    <col min="9483" max="9484" width="18.140625" style="174" customWidth="1"/>
    <col min="9485" max="9728" width="9.140625" style="174"/>
    <col min="9729" max="9729" width="53.42578125" style="174" customWidth="1"/>
    <col min="9730" max="9730" width="0" style="174" hidden="1" customWidth="1"/>
    <col min="9731" max="9731" width="18.42578125" style="174" customWidth="1"/>
    <col min="9732" max="9732" width="14.7109375" style="174" customWidth="1"/>
    <col min="9733" max="9733" width="18.85546875" style="174" customWidth="1"/>
    <col min="9734" max="9734" width="15.42578125" style="174" customWidth="1"/>
    <col min="9735" max="9735" width="18.85546875" style="174" customWidth="1"/>
    <col min="9736" max="9736" width="16.7109375" style="174" customWidth="1"/>
    <col min="9737" max="9737" width="19" style="174" customWidth="1"/>
    <col min="9738" max="9738" width="14" style="174" customWidth="1"/>
    <col min="9739" max="9740" width="18.140625" style="174" customWidth="1"/>
    <col min="9741" max="9984" width="9.140625" style="174"/>
    <col min="9985" max="9985" width="53.42578125" style="174" customWidth="1"/>
    <col min="9986" max="9986" width="0" style="174" hidden="1" customWidth="1"/>
    <col min="9987" max="9987" width="18.42578125" style="174" customWidth="1"/>
    <col min="9988" max="9988" width="14.7109375" style="174" customWidth="1"/>
    <col min="9989" max="9989" width="18.85546875" style="174" customWidth="1"/>
    <col min="9990" max="9990" width="15.42578125" style="174" customWidth="1"/>
    <col min="9991" max="9991" width="18.85546875" style="174" customWidth="1"/>
    <col min="9992" max="9992" width="16.7109375" style="174" customWidth="1"/>
    <col min="9993" max="9993" width="19" style="174" customWidth="1"/>
    <col min="9994" max="9994" width="14" style="174" customWidth="1"/>
    <col min="9995" max="9996" width="18.140625" style="174" customWidth="1"/>
    <col min="9997" max="10240" width="9.140625" style="174"/>
    <col min="10241" max="10241" width="53.42578125" style="174" customWidth="1"/>
    <col min="10242" max="10242" width="0" style="174" hidden="1" customWidth="1"/>
    <col min="10243" max="10243" width="18.42578125" style="174" customWidth="1"/>
    <col min="10244" max="10244" width="14.7109375" style="174" customWidth="1"/>
    <col min="10245" max="10245" width="18.85546875" style="174" customWidth="1"/>
    <col min="10246" max="10246" width="15.42578125" style="174" customWidth="1"/>
    <col min="10247" max="10247" width="18.85546875" style="174" customWidth="1"/>
    <col min="10248" max="10248" width="16.7109375" style="174" customWidth="1"/>
    <col min="10249" max="10249" width="19" style="174" customWidth="1"/>
    <col min="10250" max="10250" width="14" style="174" customWidth="1"/>
    <col min="10251" max="10252" width="18.140625" style="174" customWidth="1"/>
    <col min="10253" max="10496" width="9.140625" style="174"/>
    <col min="10497" max="10497" width="53.42578125" style="174" customWidth="1"/>
    <col min="10498" max="10498" width="0" style="174" hidden="1" customWidth="1"/>
    <col min="10499" max="10499" width="18.42578125" style="174" customWidth="1"/>
    <col min="10500" max="10500" width="14.7109375" style="174" customWidth="1"/>
    <col min="10501" max="10501" width="18.85546875" style="174" customWidth="1"/>
    <col min="10502" max="10502" width="15.42578125" style="174" customWidth="1"/>
    <col min="10503" max="10503" width="18.85546875" style="174" customWidth="1"/>
    <col min="10504" max="10504" width="16.7109375" style="174" customWidth="1"/>
    <col min="10505" max="10505" width="19" style="174" customWidth="1"/>
    <col min="10506" max="10506" width="14" style="174" customWidth="1"/>
    <col min="10507" max="10508" width="18.140625" style="174" customWidth="1"/>
    <col min="10509" max="10752" width="9.140625" style="174"/>
    <col min="10753" max="10753" width="53.42578125" style="174" customWidth="1"/>
    <col min="10754" max="10754" width="0" style="174" hidden="1" customWidth="1"/>
    <col min="10755" max="10755" width="18.42578125" style="174" customWidth="1"/>
    <col min="10756" max="10756" width="14.7109375" style="174" customWidth="1"/>
    <col min="10757" max="10757" width="18.85546875" style="174" customWidth="1"/>
    <col min="10758" max="10758" width="15.42578125" style="174" customWidth="1"/>
    <col min="10759" max="10759" width="18.85546875" style="174" customWidth="1"/>
    <col min="10760" max="10760" width="16.7109375" style="174" customWidth="1"/>
    <col min="10761" max="10761" width="19" style="174" customWidth="1"/>
    <col min="10762" max="10762" width="14" style="174" customWidth="1"/>
    <col min="10763" max="10764" width="18.140625" style="174" customWidth="1"/>
    <col min="10765" max="11008" width="9.140625" style="174"/>
    <col min="11009" max="11009" width="53.42578125" style="174" customWidth="1"/>
    <col min="11010" max="11010" width="0" style="174" hidden="1" customWidth="1"/>
    <col min="11011" max="11011" width="18.42578125" style="174" customWidth="1"/>
    <col min="11012" max="11012" width="14.7109375" style="174" customWidth="1"/>
    <col min="11013" max="11013" width="18.85546875" style="174" customWidth="1"/>
    <col min="11014" max="11014" width="15.42578125" style="174" customWidth="1"/>
    <col min="11015" max="11015" width="18.85546875" style="174" customWidth="1"/>
    <col min="11016" max="11016" width="16.7109375" style="174" customWidth="1"/>
    <col min="11017" max="11017" width="19" style="174" customWidth="1"/>
    <col min="11018" max="11018" width="14" style="174" customWidth="1"/>
    <col min="11019" max="11020" width="18.140625" style="174" customWidth="1"/>
    <col min="11021" max="11264" width="9.140625" style="174"/>
    <col min="11265" max="11265" width="53.42578125" style="174" customWidth="1"/>
    <col min="11266" max="11266" width="0" style="174" hidden="1" customWidth="1"/>
    <col min="11267" max="11267" width="18.42578125" style="174" customWidth="1"/>
    <col min="11268" max="11268" width="14.7109375" style="174" customWidth="1"/>
    <col min="11269" max="11269" width="18.85546875" style="174" customWidth="1"/>
    <col min="11270" max="11270" width="15.42578125" style="174" customWidth="1"/>
    <col min="11271" max="11271" width="18.85546875" style="174" customWidth="1"/>
    <col min="11272" max="11272" width="16.7109375" style="174" customWidth="1"/>
    <col min="11273" max="11273" width="19" style="174" customWidth="1"/>
    <col min="11274" max="11274" width="14" style="174" customWidth="1"/>
    <col min="11275" max="11276" width="18.140625" style="174" customWidth="1"/>
    <col min="11277" max="11520" width="9.140625" style="174"/>
    <col min="11521" max="11521" width="53.42578125" style="174" customWidth="1"/>
    <col min="11522" max="11522" width="0" style="174" hidden="1" customWidth="1"/>
    <col min="11523" max="11523" width="18.42578125" style="174" customWidth="1"/>
    <col min="11524" max="11524" width="14.7109375" style="174" customWidth="1"/>
    <col min="11525" max="11525" width="18.85546875" style="174" customWidth="1"/>
    <col min="11526" max="11526" width="15.42578125" style="174" customWidth="1"/>
    <col min="11527" max="11527" width="18.85546875" style="174" customWidth="1"/>
    <col min="11528" max="11528" width="16.7109375" style="174" customWidth="1"/>
    <col min="11529" max="11529" width="19" style="174" customWidth="1"/>
    <col min="11530" max="11530" width="14" style="174" customWidth="1"/>
    <col min="11531" max="11532" width="18.140625" style="174" customWidth="1"/>
    <col min="11533" max="11776" width="9.140625" style="174"/>
    <col min="11777" max="11777" width="53.42578125" style="174" customWidth="1"/>
    <col min="11778" max="11778" width="0" style="174" hidden="1" customWidth="1"/>
    <col min="11779" max="11779" width="18.42578125" style="174" customWidth="1"/>
    <col min="11780" max="11780" width="14.7109375" style="174" customWidth="1"/>
    <col min="11781" max="11781" width="18.85546875" style="174" customWidth="1"/>
    <col min="11782" max="11782" width="15.42578125" style="174" customWidth="1"/>
    <col min="11783" max="11783" width="18.85546875" style="174" customWidth="1"/>
    <col min="11784" max="11784" width="16.7109375" style="174" customWidth="1"/>
    <col min="11785" max="11785" width="19" style="174" customWidth="1"/>
    <col min="11786" max="11786" width="14" style="174" customWidth="1"/>
    <col min="11787" max="11788" width="18.140625" style="174" customWidth="1"/>
    <col min="11789" max="12032" width="9.140625" style="174"/>
    <col min="12033" max="12033" width="53.42578125" style="174" customWidth="1"/>
    <col min="12034" max="12034" width="0" style="174" hidden="1" customWidth="1"/>
    <col min="12035" max="12035" width="18.42578125" style="174" customWidth="1"/>
    <col min="12036" max="12036" width="14.7109375" style="174" customWidth="1"/>
    <col min="12037" max="12037" width="18.85546875" style="174" customWidth="1"/>
    <col min="12038" max="12038" width="15.42578125" style="174" customWidth="1"/>
    <col min="12039" max="12039" width="18.85546875" style="174" customWidth="1"/>
    <col min="12040" max="12040" width="16.7109375" style="174" customWidth="1"/>
    <col min="12041" max="12041" width="19" style="174" customWidth="1"/>
    <col min="12042" max="12042" width="14" style="174" customWidth="1"/>
    <col min="12043" max="12044" width="18.140625" style="174" customWidth="1"/>
    <col min="12045" max="12288" width="9.140625" style="174"/>
    <col min="12289" max="12289" width="53.42578125" style="174" customWidth="1"/>
    <col min="12290" max="12290" width="0" style="174" hidden="1" customWidth="1"/>
    <col min="12291" max="12291" width="18.42578125" style="174" customWidth="1"/>
    <col min="12292" max="12292" width="14.7109375" style="174" customWidth="1"/>
    <col min="12293" max="12293" width="18.85546875" style="174" customWidth="1"/>
    <col min="12294" max="12294" width="15.42578125" style="174" customWidth="1"/>
    <col min="12295" max="12295" width="18.85546875" style="174" customWidth="1"/>
    <col min="12296" max="12296" width="16.7109375" style="174" customWidth="1"/>
    <col min="12297" max="12297" width="19" style="174" customWidth="1"/>
    <col min="12298" max="12298" width="14" style="174" customWidth="1"/>
    <col min="12299" max="12300" width="18.140625" style="174" customWidth="1"/>
    <col min="12301" max="12544" width="9.140625" style="174"/>
    <col min="12545" max="12545" width="53.42578125" style="174" customWidth="1"/>
    <col min="12546" max="12546" width="0" style="174" hidden="1" customWidth="1"/>
    <col min="12547" max="12547" width="18.42578125" style="174" customWidth="1"/>
    <col min="12548" max="12548" width="14.7109375" style="174" customWidth="1"/>
    <col min="12549" max="12549" width="18.85546875" style="174" customWidth="1"/>
    <col min="12550" max="12550" width="15.42578125" style="174" customWidth="1"/>
    <col min="12551" max="12551" width="18.85546875" style="174" customWidth="1"/>
    <col min="12552" max="12552" width="16.7109375" style="174" customWidth="1"/>
    <col min="12553" max="12553" width="19" style="174" customWidth="1"/>
    <col min="12554" max="12554" width="14" style="174" customWidth="1"/>
    <col min="12555" max="12556" width="18.140625" style="174" customWidth="1"/>
    <col min="12557" max="12800" width="9.140625" style="174"/>
    <col min="12801" max="12801" width="53.42578125" style="174" customWidth="1"/>
    <col min="12802" max="12802" width="0" style="174" hidden="1" customWidth="1"/>
    <col min="12803" max="12803" width="18.42578125" style="174" customWidth="1"/>
    <col min="12804" max="12804" width="14.7109375" style="174" customWidth="1"/>
    <col min="12805" max="12805" width="18.85546875" style="174" customWidth="1"/>
    <col min="12806" max="12806" width="15.42578125" style="174" customWidth="1"/>
    <col min="12807" max="12807" width="18.85546875" style="174" customWidth="1"/>
    <col min="12808" max="12808" width="16.7109375" style="174" customWidth="1"/>
    <col min="12809" max="12809" width="19" style="174" customWidth="1"/>
    <col min="12810" max="12810" width="14" style="174" customWidth="1"/>
    <col min="12811" max="12812" width="18.140625" style="174" customWidth="1"/>
    <col min="12813" max="13056" width="9.140625" style="174"/>
    <col min="13057" max="13057" width="53.42578125" style="174" customWidth="1"/>
    <col min="13058" max="13058" width="0" style="174" hidden="1" customWidth="1"/>
    <col min="13059" max="13059" width="18.42578125" style="174" customWidth="1"/>
    <col min="13060" max="13060" width="14.7109375" style="174" customWidth="1"/>
    <col min="13061" max="13061" width="18.85546875" style="174" customWidth="1"/>
    <col min="13062" max="13062" width="15.42578125" style="174" customWidth="1"/>
    <col min="13063" max="13063" width="18.85546875" style="174" customWidth="1"/>
    <col min="13064" max="13064" width="16.7109375" style="174" customWidth="1"/>
    <col min="13065" max="13065" width="19" style="174" customWidth="1"/>
    <col min="13066" max="13066" width="14" style="174" customWidth="1"/>
    <col min="13067" max="13068" width="18.140625" style="174" customWidth="1"/>
    <col min="13069" max="13312" width="9.140625" style="174"/>
    <col min="13313" max="13313" width="53.42578125" style="174" customWidth="1"/>
    <col min="13314" max="13314" width="0" style="174" hidden="1" customWidth="1"/>
    <col min="13315" max="13315" width="18.42578125" style="174" customWidth="1"/>
    <col min="13316" max="13316" width="14.7109375" style="174" customWidth="1"/>
    <col min="13317" max="13317" width="18.85546875" style="174" customWidth="1"/>
    <col min="13318" max="13318" width="15.42578125" style="174" customWidth="1"/>
    <col min="13319" max="13319" width="18.85546875" style="174" customWidth="1"/>
    <col min="13320" max="13320" width="16.7109375" style="174" customWidth="1"/>
    <col min="13321" max="13321" width="19" style="174" customWidth="1"/>
    <col min="13322" max="13322" width="14" style="174" customWidth="1"/>
    <col min="13323" max="13324" width="18.140625" style="174" customWidth="1"/>
    <col min="13325" max="13568" width="9.140625" style="174"/>
    <col min="13569" max="13569" width="53.42578125" style="174" customWidth="1"/>
    <col min="13570" max="13570" width="0" style="174" hidden="1" customWidth="1"/>
    <col min="13571" max="13571" width="18.42578125" style="174" customWidth="1"/>
    <col min="13572" max="13572" width="14.7109375" style="174" customWidth="1"/>
    <col min="13573" max="13573" width="18.85546875" style="174" customWidth="1"/>
    <col min="13574" max="13574" width="15.42578125" style="174" customWidth="1"/>
    <col min="13575" max="13575" width="18.85546875" style="174" customWidth="1"/>
    <col min="13576" max="13576" width="16.7109375" style="174" customWidth="1"/>
    <col min="13577" max="13577" width="19" style="174" customWidth="1"/>
    <col min="13578" max="13578" width="14" style="174" customWidth="1"/>
    <col min="13579" max="13580" width="18.140625" style="174" customWidth="1"/>
    <col min="13581" max="13824" width="9.140625" style="174"/>
    <col min="13825" max="13825" width="53.42578125" style="174" customWidth="1"/>
    <col min="13826" max="13826" width="0" style="174" hidden="1" customWidth="1"/>
    <col min="13827" max="13827" width="18.42578125" style="174" customWidth="1"/>
    <col min="13828" max="13828" width="14.7109375" style="174" customWidth="1"/>
    <col min="13829" max="13829" width="18.85546875" style="174" customWidth="1"/>
    <col min="13830" max="13830" width="15.42578125" style="174" customWidth="1"/>
    <col min="13831" max="13831" width="18.85546875" style="174" customWidth="1"/>
    <col min="13832" max="13832" width="16.7109375" style="174" customWidth="1"/>
    <col min="13833" max="13833" width="19" style="174" customWidth="1"/>
    <col min="13834" max="13834" width="14" style="174" customWidth="1"/>
    <col min="13835" max="13836" width="18.140625" style="174" customWidth="1"/>
    <col min="13837" max="14080" width="9.140625" style="174"/>
    <col min="14081" max="14081" width="53.42578125" style="174" customWidth="1"/>
    <col min="14082" max="14082" width="0" style="174" hidden="1" customWidth="1"/>
    <col min="14083" max="14083" width="18.42578125" style="174" customWidth="1"/>
    <col min="14084" max="14084" width="14.7109375" style="174" customWidth="1"/>
    <col min="14085" max="14085" width="18.85546875" style="174" customWidth="1"/>
    <col min="14086" max="14086" width="15.42578125" style="174" customWidth="1"/>
    <col min="14087" max="14087" width="18.85546875" style="174" customWidth="1"/>
    <col min="14088" max="14088" width="16.7109375" style="174" customWidth="1"/>
    <col min="14089" max="14089" width="19" style="174" customWidth="1"/>
    <col min="14090" max="14090" width="14" style="174" customWidth="1"/>
    <col min="14091" max="14092" width="18.140625" style="174" customWidth="1"/>
    <col min="14093" max="14336" width="9.140625" style="174"/>
    <col min="14337" max="14337" width="53.42578125" style="174" customWidth="1"/>
    <col min="14338" max="14338" width="0" style="174" hidden="1" customWidth="1"/>
    <col min="14339" max="14339" width="18.42578125" style="174" customWidth="1"/>
    <col min="14340" max="14340" width="14.7109375" style="174" customWidth="1"/>
    <col min="14341" max="14341" width="18.85546875" style="174" customWidth="1"/>
    <col min="14342" max="14342" width="15.42578125" style="174" customWidth="1"/>
    <col min="14343" max="14343" width="18.85546875" style="174" customWidth="1"/>
    <col min="14344" max="14344" width="16.7109375" style="174" customWidth="1"/>
    <col min="14345" max="14345" width="19" style="174" customWidth="1"/>
    <col min="14346" max="14346" width="14" style="174" customWidth="1"/>
    <col min="14347" max="14348" width="18.140625" style="174" customWidth="1"/>
    <col min="14349" max="14592" width="9.140625" style="174"/>
    <col min="14593" max="14593" width="53.42578125" style="174" customWidth="1"/>
    <col min="14594" max="14594" width="0" style="174" hidden="1" customWidth="1"/>
    <col min="14595" max="14595" width="18.42578125" style="174" customWidth="1"/>
    <col min="14596" max="14596" width="14.7109375" style="174" customWidth="1"/>
    <col min="14597" max="14597" width="18.85546875" style="174" customWidth="1"/>
    <col min="14598" max="14598" width="15.42578125" style="174" customWidth="1"/>
    <col min="14599" max="14599" width="18.85546875" style="174" customWidth="1"/>
    <col min="14600" max="14600" width="16.7109375" style="174" customWidth="1"/>
    <col min="14601" max="14601" width="19" style="174" customWidth="1"/>
    <col min="14602" max="14602" width="14" style="174" customWidth="1"/>
    <col min="14603" max="14604" width="18.140625" style="174" customWidth="1"/>
    <col min="14605" max="14848" width="9.140625" style="174"/>
    <col min="14849" max="14849" width="53.42578125" style="174" customWidth="1"/>
    <col min="14850" max="14850" width="0" style="174" hidden="1" customWidth="1"/>
    <col min="14851" max="14851" width="18.42578125" style="174" customWidth="1"/>
    <col min="14852" max="14852" width="14.7109375" style="174" customWidth="1"/>
    <col min="14853" max="14853" width="18.85546875" style="174" customWidth="1"/>
    <col min="14854" max="14854" width="15.42578125" style="174" customWidth="1"/>
    <col min="14855" max="14855" width="18.85546875" style="174" customWidth="1"/>
    <col min="14856" max="14856" width="16.7109375" style="174" customWidth="1"/>
    <col min="14857" max="14857" width="19" style="174" customWidth="1"/>
    <col min="14858" max="14858" width="14" style="174" customWidth="1"/>
    <col min="14859" max="14860" width="18.140625" style="174" customWidth="1"/>
    <col min="14861" max="15104" width="9.140625" style="174"/>
    <col min="15105" max="15105" width="53.42578125" style="174" customWidth="1"/>
    <col min="15106" max="15106" width="0" style="174" hidden="1" customWidth="1"/>
    <col min="15107" max="15107" width="18.42578125" style="174" customWidth="1"/>
    <col min="15108" max="15108" width="14.7109375" style="174" customWidth="1"/>
    <col min="15109" max="15109" width="18.85546875" style="174" customWidth="1"/>
    <col min="15110" max="15110" width="15.42578125" style="174" customWidth="1"/>
    <col min="15111" max="15111" width="18.85546875" style="174" customWidth="1"/>
    <col min="15112" max="15112" width="16.7109375" style="174" customWidth="1"/>
    <col min="15113" max="15113" width="19" style="174" customWidth="1"/>
    <col min="15114" max="15114" width="14" style="174" customWidth="1"/>
    <col min="15115" max="15116" width="18.140625" style="174" customWidth="1"/>
    <col min="15117" max="15360" width="9.140625" style="174"/>
    <col min="15361" max="15361" width="53.42578125" style="174" customWidth="1"/>
    <col min="15362" max="15362" width="0" style="174" hidden="1" customWidth="1"/>
    <col min="15363" max="15363" width="18.42578125" style="174" customWidth="1"/>
    <col min="15364" max="15364" width="14.7109375" style="174" customWidth="1"/>
    <col min="15365" max="15365" width="18.85546875" style="174" customWidth="1"/>
    <col min="15366" max="15366" width="15.42578125" style="174" customWidth="1"/>
    <col min="15367" max="15367" width="18.85546875" style="174" customWidth="1"/>
    <col min="15368" max="15368" width="16.7109375" style="174" customWidth="1"/>
    <col min="15369" max="15369" width="19" style="174" customWidth="1"/>
    <col min="15370" max="15370" width="14" style="174" customWidth="1"/>
    <col min="15371" max="15372" width="18.140625" style="174" customWidth="1"/>
    <col min="15373" max="15616" width="9.140625" style="174"/>
    <col min="15617" max="15617" width="53.42578125" style="174" customWidth="1"/>
    <col min="15618" max="15618" width="0" style="174" hidden="1" customWidth="1"/>
    <col min="15619" max="15619" width="18.42578125" style="174" customWidth="1"/>
    <col min="15620" max="15620" width="14.7109375" style="174" customWidth="1"/>
    <col min="15621" max="15621" width="18.85546875" style="174" customWidth="1"/>
    <col min="15622" max="15622" width="15.42578125" style="174" customWidth="1"/>
    <col min="15623" max="15623" width="18.85546875" style="174" customWidth="1"/>
    <col min="15624" max="15624" width="16.7109375" style="174" customWidth="1"/>
    <col min="15625" max="15625" width="19" style="174" customWidth="1"/>
    <col min="15626" max="15626" width="14" style="174" customWidth="1"/>
    <col min="15627" max="15628" width="18.140625" style="174" customWidth="1"/>
    <col min="15629" max="15872" width="9.140625" style="174"/>
    <col min="15873" max="15873" width="53.42578125" style="174" customWidth="1"/>
    <col min="15874" max="15874" width="0" style="174" hidden="1" customWidth="1"/>
    <col min="15875" max="15875" width="18.42578125" style="174" customWidth="1"/>
    <col min="15876" max="15876" width="14.7109375" style="174" customWidth="1"/>
    <col min="15877" max="15877" width="18.85546875" style="174" customWidth="1"/>
    <col min="15878" max="15878" width="15.42578125" style="174" customWidth="1"/>
    <col min="15879" max="15879" width="18.85546875" style="174" customWidth="1"/>
    <col min="15880" max="15880" width="16.7109375" style="174" customWidth="1"/>
    <col min="15881" max="15881" width="19" style="174" customWidth="1"/>
    <col min="15882" max="15882" width="14" style="174" customWidth="1"/>
    <col min="15883" max="15884" width="18.140625" style="174" customWidth="1"/>
    <col min="15885" max="16128" width="9.140625" style="174"/>
    <col min="16129" max="16129" width="53.42578125" style="174" customWidth="1"/>
    <col min="16130" max="16130" width="0" style="174" hidden="1" customWidth="1"/>
    <col min="16131" max="16131" width="18.42578125" style="174" customWidth="1"/>
    <col min="16132" max="16132" width="14.7109375" style="174" customWidth="1"/>
    <col min="16133" max="16133" width="18.85546875" style="174" customWidth="1"/>
    <col min="16134" max="16134" width="15.42578125" style="174" customWidth="1"/>
    <col min="16135" max="16135" width="18.85546875" style="174" customWidth="1"/>
    <col min="16136" max="16136" width="16.7109375" style="174" customWidth="1"/>
    <col min="16137" max="16137" width="19" style="174" customWidth="1"/>
    <col min="16138" max="16138" width="14" style="174" customWidth="1"/>
    <col min="16139" max="16140" width="18.140625" style="174" customWidth="1"/>
    <col min="16141" max="16384" width="9.140625" style="174"/>
  </cols>
  <sheetData>
    <row r="1" spans="1:12" s="151" customFormat="1" ht="23.25" customHeight="1">
      <c r="A1" s="767" t="s">
        <v>2001</v>
      </c>
      <c r="B1" s="767"/>
      <c r="C1" s="767"/>
      <c r="D1" s="767"/>
      <c r="E1" s="767"/>
      <c r="F1" s="767"/>
      <c r="G1" s="767"/>
      <c r="H1" s="767"/>
      <c r="I1" s="767"/>
      <c r="J1" s="767"/>
      <c r="K1" s="767"/>
      <c r="L1" s="767"/>
    </row>
    <row r="2" spans="1:12" s="151" customFormat="1" ht="23.25" customHeight="1">
      <c r="A2" s="767" t="s">
        <v>2009</v>
      </c>
      <c r="B2" s="767"/>
      <c r="C2" s="767"/>
      <c r="D2" s="767"/>
      <c r="E2" s="767"/>
      <c r="F2" s="767"/>
      <c r="G2" s="767"/>
      <c r="H2" s="767"/>
      <c r="I2" s="767"/>
      <c r="J2" s="767"/>
      <c r="K2" s="767"/>
      <c r="L2" s="767"/>
    </row>
    <row r="3" spans="1:12" s="172" customFormat="1" ht="23.25" customHeight="1">
      <c r="A3" s="767" t="s">
        <v>1951</v>
      </c>
      <c r="B3" s="767"/>
      <c r="C3" s="767"/>
      <c r="D3" s="767"/>
      <c r="E3" s="767"/>
      <c r="F3" s="767"/>
      <c r="G3" s="767"/>
      <c r="H3" s="767"/>
      <c r="I3" s="767"/>
      <c r="J3" s="767"/>
      <c r="K3" s="767"/>
      <c r="L3" s="768"/>
    </row>
    <row r="4" spans="1:12" s="172" customFormat="1" ht="23.25" customHeight="1">
      <c r="A4" s="769"/>
      <c r="B4" s="769"/>
      <c r="C4" s="769"/>
      <c r="D4" s="769"/>
      <c r="E4" s="769"/>
      <c r="F4" s="769"/>
      <c r="G4" s="769"/>
      <c r="H4" s="769"/>
      <c r="I4" s="769"/>
      <c r="J4" s="769"/>
      <c r="K4" s="769"/>
      <c r="L4" s="769"/>
    </row>
    <row r="5" spans="1:12" s="173" customFormat="1" ht="55.5" customHeight="1" thickBot="1">
      <c r="A5" s="770" t="s">
        <v>49</v>
      </c>
      <c r="B5" s="633">
        <v>2024</v>
      </c>
      <c r="C5" s="760" t="s">
        <v>1952</v>
      </c>
      <c r="D5" s="761"/>
      <c r="E5" s="760" t="s">
        <v>51</v>
      </c>
      <c r="F5" s="761"/>
      <c r="G5" s="760" t="s">
        <v>52</v>
      </c>
      <c r="H5" s="761"/>
      <c r="I5" s="760" t="s">
        <v>53</v>
      </c>
      <c r="J5" s="762"/>
      <c r="K5" s="762"/>
      <c r="L5" s="763"/>
    </row>
    <row r="6" spans="1:12" ht="30.75" customHeight="1" thickBot="1">
      <c r="A6" s="770"/>
      <c r="B6" s="745" t="s">
        <v>1529</v>
      </c>
      <c r="C6" s="745" t="s">
        <v>1529</v>
      </c>
      <c r="D6" s="745" t="s">
        <v>1530</v>
      </c>
      <c r="E6" s="745" t="s">
        <v>1529</v>
      </c>
      <c r="F6" s="745" t="s">
        <v>1530</v>
      </c>
      <c r="G6" s="745" t="s">
        <v>1529</v>
      </c>
      <c r="H6" s="745" t="s">
        <v>1530</v>
      </c>
      <c r="I6" s="747">
        <v>2028</v>
      </c>
      <c r="J6" s="748"/>
      <c r="K6" s="747">
        <v>2029</v>
      </c>
      <c r="L6" s="755"/>
    </row>
    <row r="7" spans="1:12" s="175" customFormat="1" ht="55.5" customHeight="1" thickBot="1">
      <c r="A7" s="759"/>
      <c r="B7" s="746"/>
      <c r="C7" s="746"/>
      <c r="D7" s="746"/>
      <c r="E7" s="746"/>
      <c r="F7" s="746"/>
      <c r="G7" s="746"/>
      <c r="H7" s="746"/>
      <c r="I7" s="573" t="s">
        <v>1529</v>
      </c>
      <c r="J7" s="573" t="s">
        <v>1530</v>
      </c>
      <c r="K7" s="573" t="s">
        <v>1529</v>
      </c>
      <c r="L7" s="634" t="s">
        <v>1530</v>
      </c>
    </row>
    <row r="8" spans="1:12" s="175" customFormat="1" ht="30.75" customHeight="1" thickBot="1">
      <c r="A8" s="764" t="s">
        <v>1953</v>
      </c>
      <c r="B8" s="765"/>
      <c r="C8" s="765"/>
      <c r="D8" s="765"/>
      <c r="E8" s="765"/>
      <c r="F8" s="765"/>
      <c r="G8" s="765"/>
      <c r="H8" s="765"/>
      <c r="I8" s="765"/>
      <c r="J8" s="765"/>
      <c r="K8" s="765"/>
      <c r="L8" s="766"/>
    </row>
    <row r="9" spans="1:12" ht="23.25" customHeight="1" thickBot="1">
      <c r="A9" s="635" t="s">
        <v>1954</v>
      </c>
      <c r="B9" s="572"/>
      <c r="C9" s="553"/>
      <c r="D9" s="550" t="e">
        <f>C9/B9*100</f>
        <v>#DIV/0!</v>
      </c>
      <c r="E9" s="553"/>
      <c r="F9" s="553"/>
      <c r="G9" s="553"/>
      <c r="H9" s="553"/>
      <c r="I9" s="553"/>
      <c r="J9" s="553"/>
      <c r="K9" s="553"/>
      <c r="L9" s="636"/>
    </row>
    <row r="10" spans="1:12" ht="26.25" customHeight="1" thickBot="1">
      <c r="A10" s="635" t="s">
        <v>1955</v>
      </c>
      <c r="B10" s="572"/>
      <c r="C10" s="553"/>
      <c r="D10" s="550" t="e">
        <f>C10/B10*100</f>
        <v>#DIV/0!</v>
      </c>
      <c r="E10" s="553"/>
      <c r="F10" s="553"/>
      <c r="G10" s="553"/>
      <c r="H10" s="553"/>
      <c r="I10" s="553"/>
      <c r="J10" s="553"/>
      <c r="K10" s="553"/>
      <c r="L10" s="636"/>
    </row>
    <row r="11" spans="1:12" s="173" customFormat="1" ht="30" customHeight="1" thickBot="1">
      <c r="A11" s="635" t="s">
        <v>1956</v>
      </c>
      <c r="B11" s="553">
        <v>61274.05000000001</v>
      </c>
      <c r="C11" s="556">
        <v>61274.05</v>
      </c>
      <c r="D11" s="556">
        <f>C11/B11*100</f>
        <v>99.999999999999986</v>
      </c>
      <c r="E11" s="556">
        <v>61274.05</v>
      </c>
      <c r="F11" s="556">
        <v>100</v>
      </c>
      <c r="G11" s="569">
        <v>61280.177405000002</v>
      </c>
      <c r="H11" s="569">
        <v>100.01</v>
      </c>
      <c r="I11" s="569">
        <v>61292.433440480992</v>
      </c>
      <c r="J11" s="569">
        <v>100.02</v>
      </c>
      <c r="K11" s="569">
        <v>61310.82117051314</v>
      </c>
      <c r="L11" s="637">
        <v>100.03</v>
      </c>
    </row>
    <row r="12" spans="1:12" s="173" customFormat="1" ht="27.75" customHeight="1" thickBot="1">
      <c r="A12" s="638" t="s">
        <v>1957</v>
      </c>
      <c r="B12" s="553">
        <v>44173.009999999995</v>
      </c>
      <c r="C12" s="553">
        <v>44173.009999999995</v>
      </c>
      <c r="D12" s="556">
        <f>C12/B12*100</f>
        <v>100</v>
      </c>
      <c r="E12" s="553">
        <v>44173.009999999995</v>
      </c>
      <c r="F12" s="553">
        <v>100</v>
      </c>
      <c r="G12" s="570">
        <v>44177.427300999996</v>
      </c>
      <c r="H12" s="570">
        <v>100.01</v>
      </c>
      <c r="I12" s="570">
        <v>44186.262786460196</v>
      </c>
      <c r="J12" s="570">
        <v>100.02</v>
      </c>
      <c r="K12" s="570">
        <v>44199.518665296135</v>
      </c>
      <c r="L12" s="636">
        <v>100.02</v>
      </c>
    </row>
    <row r="13" spans="1:12" s="173" customFormat="1" ht="116.25" customHeight="1" thickBot="1">
      <c r="A13" s="635" t="s">
        <v>2700</v>
      </c>
      <c r="B13" s="556">
        <v>61274.05000000001</v>
      </c>
      <c r="C13" s="556">
        <v>61274.05</v>
      </c>
      <c r="D13" s="556">
        <f>C13/B13*100</f>
        <v>99.999999999999986</v>
      </c>
      <c r="E13" s="556">
        <v>61274.05</v>
      </c>
      <c r="F13" s="556">
        <v>100</v>
      </c>
      <c r="G13" s="556">
        <v>61280.177405000002</v>
      </c>
      <c r="H13" s="569">
        <v>100.01</v>
      </c>
      <c r="I13" s="556">
        <v>61292.433440480992</v>
      </c>
      <c r="J13" s="569">
        <v>100.02</v>
      </c>
      <c r="K13" s="556">
        <v>61310.82117051314</v>
      </c>
      <c r="L13" s="637">
        <v>100.03</v>
      </c>
    </row>
    <row r="14" spans="1:12" s="173" customFormat="1" ht="23.25" customHeight="1" thickBot="1">
      <c r="A14" s="638" t="s">
        <v>1955</v>
      </c>
      <c r="B14" s="553">
        <v>44173.009999999995</v>
      </c>
      <c r="C14" s="553">
        <v>44173.009999999995</v>
      </c>
      <c r="D14" s="556">
        <f t="shared" ref="D14:D30" si="0">C14/B14*100</f>
        <v>100</v>
      </c>
      <c r="E14" s="553">
        <v>44173.009999999995</v>
      </c>
      <c r="F14" s="553">
        <v>100</v>
      </c>
      <c r="G14" s="553">
        <v>44177.427300999996</v>
      </c>
      <c r="H14" s="570">
        <v>100.01</v>
      </c>
      <c r="I14" s="553">
        <v>44186.262786460196</v>
      </c>
      <c r="J14" s="570">
        <v>100.02</v>
      </c>
      <c r="K14" s="570">
        <v>44199.518665296135</v>
      </c>
      <c r="L14" s="636">
        <v>100.03</v>
      </c>
    </row>
    <row r="15" spans="1:12" ht="23.25" customHeight="1" thickBot="1">
      <c r="A15" s="635" t="s">
        <v>1959</v>
      </c>
      <c r="B15" s="553">
        <v>27706.21</v>
      </c>
      <c r="C15" s="553">
        <v>27706.21</v>
      </c>
      <c r="D15" s="556">
        <f t="shared" si="0"/>
        <v>100</v>
      </c>
      <c r="E15" s="553">
        <v>27706.21</v>
      </c>
      <c r="F15" s="553">
        <v>100</v>
      </c>
      <c r="G15" s="553">
        <v>27708.980621000002</v>
      </c>
      <c r="H15" s="570">
        <v>100.01</v>
      </c>
      <c r="I15" s="553">
        <v>27714.522417124201</v>
      </c>
      <c r="J15" s="570">
        <v>100.02</v>
      </c>
      <c r="K15" s="553">
        <v>27722.83677384934</v>
      </c>
      <c r="L15" s="636">
        <v>100.3</v>
      </c>
    </row>
    <row r="16" spans="1:12" ht="23.25" customHeight="1" thickBot="1">
      <c r="A16" s="635" t="s">
        <v>1960</v>
      </c>
      <c r="B16" s="553">
        <v>10795.880000000001</v>
      </c>
      <c r="C16" s="553">
        <v>10795.880000000001</v>
      </c>
      <c r="D16" s="556">
        <f t="shared" si="0"/>
        <v>100</v>
      </c>
      <c r="E16" s="553">
        <v>10369.380000000001</v>
      </c>
      <c r="F16" s="553">
        <v>96.049418852377016</v>
      </c>
      <c r="G16" s="553">
        <v>10370.416938000002</v>
      </c>
      <c r="H16" s="570">
        <v>100.01</v>
      </c>
      <c r="I16" s="553">
        <v>10372.491021387601</v>
      </c>
      <c r="J16" s="570">
        <v>100.02</v>
      </c>
      <c r="K16" s="553">
        <v>10375.602768694016</v>
      </c>
      <c r="L16" s="636">
        <v>100.03</v>
      </c>
    </row>
    <row r="17" spans="1:16" ht="23.25" customHeight="1" thickBot="1">
      <c r="A17" s="635" t="s">
        <v>1961</v>
      </c>
      <c r="B17" s="553">
        <v>14252.670000000002</v>
      </c>
      <c r="C17" s="553">
        <v>11794.86</v>
      </c>
      <c r="D17" s="556">
        <f t="shared" si="0"/>
        <v>82.755441611992694</v>
      </c>
      <c r="E17" s="553">
        <v>11794.86</v>
      </c>
      <c r="F17" s="553">
        <v>100</v>
      </c>
      <c r="G17" s="553">
        <v>11794.86</v>
      </c>
      <c r="H17" s="570">
        <v>100</v>
      </c>
      <c r="I17" s="553">
        <v>11794.86</v>
      </c>
      <c r="J17" s="570">
        <v>100</v>
      </c>
      <c r="K17" s="553">
        <v>11794.86</v>
      </c>
      <c r="L17" s="636">
        <v>100</v>
      </c>
    </row>
    <row r="18" spans="1:16" ht="59.25" customHeight="1" thickBot="1">
      <c r="A18" s="635" t="s">
        <v>1976</v>
      </c>
      <c r="B18" s="556">
        <v>1089.18</v>
      </c>
      <c r="C18" s="556">
        <v>1088.18</v>
      </c>
      <c r="D18" s="556">
        <f t="shared" si="0"/>
        <v>99.908187811013789</v>
      </c>
      <c r="E18" s="556">
        <v>1089.18</v>
      </c>
      <c r="F18" s="556">
        <v>100.09189656123067</v>
      </c>
      <c r="G18" s="556">
        <v>1089.2889180000002</v>
      </c>
      <c r="H18" s="556">
        <v>100.01</v>
      </c>
      <c r="I18" s="556">
        <v>1089.5067757836002</v>
      </c>
      <c r="J18" s="556">
        <v>100.02</v>
      </c>
      <c r="K18" s="556">
        <v>1089.8336278163354</v>
      </c>
      <c r="L18" s="637">
        <v>100.03</v>
      </c>
    </row>
    <row r="19" spans="1:16" ht="23.25" customHeight="1" thickBot="1">
      <c r="A19" s="635" t="s">
        <v>1963</v>
      </c>
      <c r="B19" s="553">
        <v>6074.6100000000006</v>
      </c>
      <c r="C19" s="553">
        <v>6074.6100000000006</v>
      </c>
      <c r="D19" s="556">
        <f t="shared" si="0"/>
        <v>100</v>
      </c>
      <c r="E19" s="553">
        <v>6060.57</v>
      </c>
      <c r="F19" s="553">
        <v>99.76887405117364</v>
      </c>
      <c r="G19" s="553">
        <v>6061.1760569999997</v>
      </c>
      <c r="H19" s="553">
        <v>100.01</v>
      </c>
      <c r="I19" s="553">
        <v>6062.3882922113989</v>
      </c>
      <c r="J19" s="553">
        <v>100.02</v>
      </c>
      <c r="K19" s="553">
        <v>6064.2070086990625</v>
      </c>
      <c r="L19" s="636">
        <v>100.03</v>
      </c>
    </row>
    <row r="20" spans="1:16" ht="23.25" customHeight="1" thickBot="1">
      <c r="A20" s="635" t="s">
        <v>1964</v>
      </c>
      <c r="B20" s="553">
        <v>1768.5800000000002</v>
      </c>
      <c r="C20" s="553">
        <v>1764.14</v>
      </c>
      <c r="D20" s="556">
        <f t="shared" si="0"/>
        <v>99.748951135939564</v>
      </c>
      <c r="E20" s="553">
        <v>1764.14</v>
      </c>
      <c r="F20" s="553">
        <v>100</v>
      </c>
      <c r="G20" s="553">
        <v>1764.3164140000001</v>
      </c>
      <c r="H20" s="553">
        <v>100.01</v>
      </c>
      <c r="I20" s="553">
        <v>1764.6692772828001</v>
      </c>
      <c r="J20" s="553">
        <v>100.02</v>
      </c>
      <c r="K20" s="553">
        <v>1765.198678065985</v>
      </c>
      <c r="L20" s="636">
        <v>100.03</v>
      </c>
    </row>
    <row r="21" spans="1:16" ht="23.25" customHeight="1" thickBot="1">
      <c r="A21" s="635" t="s">
        <v>1965</v>
      </c>
      <c r="B21" s="556">
        <v>899.21999999999991</v>
      </c>
      <c r="C21" s="556">
        <v>899.21999999999991</v>
      </c>
      <c r="D21" s="556">
        <f t="shared" si="0"/>
        <v>100</v>
      </c>
      <c r="E21" s="556">
        <v>899.21999999999991</v>
      </c>
      <c r="F21" s="553">
        <v>100</v>
      </c>
      <c r="G21" s="553">
        <v>899.30992199999991</v>
      </c>
      <c r="H21" s="553">
        <v>100.01</v>
      </c>
      <c r="I21" s="553">
        <v>899.48978398439988</v>
      </c>
      <c r="J21" s="553">
        <v>100.02</v>
      </c>
      <c r="K21" s="553">
        <v>899.75963091959522</v>
      </c>
      <c r="L21" s="636">
        <v>100.03</v>
      </c>
    </row>
    <row r="22" spans="1:16" ht="23.25" customHeight="1" thickBot="1">
      <c r="A22" s="635" t="s">
        <v>1966</v>
      </c>
      <c r="B22" s="553">
        <v>327.83000000000004</v>
      </c>
      <c r="C22" s="553">
        <v>327.83000000000004</v>
      </c>
      <c r="D22" s="556">
        <f t="shared" si="0"/>
        <v>100</v>
      </c>
      <c r="E22" s="553">
        <v>327.83000000000004</v>
      </c>
      <c r="F22" s="553">
        <v>100</v>
      </c>
      <c r="G22" s="553">
        <v>327.86278300000004</v>
      </c>
      <c r="H22" s="553">
        <v>100.01</v>
      </c>
      <c r="I22" s="553">
        <v>327.92835555660002</v>
      </c>
      <c r="J22" s="553">
        <v>100.02</v>
      </c>
      <c r="K22" s="553">
        <v>328.02673406326699</v>
      </c>
      <c r="L22" s="636">
        <v>100.03</v>
      </c>
    </row>
    <row r="23" spans="1:16" ht="23.25" customHeight="1" thickBot="1">
      <c r="A23" s="635" t="s">
        <v>1967</v>
      </c>
      <c r="B23" s="553">
        <v>906.55</v>
      </c>
      <c r="C23" s="553">
        <v>888.21999999999991</v>
      </c>
      <c r="D23" s="556">
        <f t="shared" si="0"/>
        <v>97.978048645965458</v>
      </c>
      <c r="E23" s="553">
        <v>888.21999999999991</v>
      </c>
      <c r="F23" s="553">
        <v>100</v>
      </c>
      <c r="G23" s="553">
        <v>888.30882199999996</v>
      </c>
      <c r="H23" s="553">
        <v>100.01</v>
      </c>
      <c r="I23" s="553">
        <v>888.48648376439985</v>
      </c>
      <c r="J23" s="553">
        <v>100.02</v>
      </c>
      <c r="K23" s="553">
        <v>888.75302970952919</v>
      </c>
      <c r="L23" s="636">
        <v>100.03</v>
      </c>
    </row>
    <row r="24" spans="1:16" ht="23.25" customHeight="1" thickBot="1">
      <c r="A24" s="635" t="s">
        <v>1968</v>
      </c>
      <c r="B24" s="553">
        <v>9466.91</v>
      </c>
      <c r="C24" s="553">
        <v>9466.91</v>
      </c>
      <c r="D24" s="556">
        <f t="shared" si="0"/>
        <v>100</v>
      </c>
      <c r="E24" s="553">
        <v>7830.1499999999987</v>
      </c>
      <c r="F24" s="553">
        <v>82.710726097533396</v>
      </c>
      <c r="G24" s="553">
        <v>7830.9330149999996</v>
      </c>
      <c r="H24" s="553">
        <v>100.01</v>
      </c>
      <c r="I24" s="553">
        <v>7832.4992016030001</v>
      </c>
      <c r="J24" s="553">
        <v>100.02</v>
      </c>
      <c r="K24" s="553">
        <v>7834.8489513634813</v>
      </c>
      <c r="L24" s="636">
        <v>100.03</v>
      </c>
    </row>
    <row r="25" spans="1:16" ht="23.25" customHeight="1" thickBot="1">
      <c r="A25" s="635" t="s">
        <v>1969</v>
      </c>
      <c r="B25" s="553">
        <v>8791.84</v>
      </c>
      <c r="C25" s="553">
        <v>9584.64</v>
      </c>
      <c r="D25" s="556">
        <f t="shared" si="0"/>
        <v>109.01745254690714</v>
      </c>
      <c r="E25" s="553">
        <v>9585.5984640000006</v>
      </c>
      <c r="F25" s="553">
        <v>100.01</v>
      </c>
      <c r="G25" s="553">
        <v>9588.4741435392007</v>
      </c>
      <c r="H25" s="553">
        <v>100.03</v>
      </c>
      <c r="I25" s="553">
        <v>9590.3918383679083</v>
      </c>
      <c r="J25" s="553">
        <v>100.02</v>
      </c>
      <c r="K25" s="553">
        <v>9593.2689559194187</v>
      </c>
      <c r="L25" s="636">
        <v>100.03</v>
      </c>
      <c r="P25" s="151"/>
    </row>
    <row r="26" spans="1:16" ht="23.25" customHeight="1" thickBot="1">
      <c r="A26" s="635" t="s">
        <v>1970</v>
      </c>
      <c r="B26" s="553">
        <v>1937.94</v>
      </c>
      <c r="C26" s="553">
        <v>1847.4099999999999</v>
      </c>
      <c r="D26" s="556">
        <f t="shared" si="0"/>
        <v>95.328544743387297</v>
      </c>
      <c r="E26" s="553">
        <v>1847.5947409999999</v>
      </c>
      <c r="F26" s="553">
        <v>100.01</v>
      </c>
      <c r="G26" s="553">
        <v>1847.9642599481999</v>
      </c>
      <c r="H26" s="553">
        <v>100.02</v>
      </c>
      <c r="I26" s="553">
        <v>1848.3338528001896</v>
      </c>
      <c r="J26" s="553">
        <v>100.02</v>
      </c>
      <c r="K26" s="553">
        <v>1848.8883529560296</v>
      </c>
      <c r="L26" s="636">
        <v>100.03</v>
      </c>
    </row>
    <row r="27" spans="1:16" ht="23.25" customHeight="1" thickBot="1">
      <c r="A27" s="635" t="s">
        <v>1971</v>
      </c>
      <c r="B27" s="553">
        <v>1914.47</v>
      </c>
      <c r="C27" s="553">
        <v>1807.48</v>
      </c>
      <c r="D27" s="556">
        <f t="shared" si="0"/>
        <v>94.41150814585761</v>
      </c>
      <c r="E27" s="553">
        <v>1807.660748</v>
      </c>
      <c r="F27" s="553">
        <v>100.01</v>
      </c>
      <c r="G27" s="553">
        <v>1808.0222801495997</v>
      </c>
      <c r="H27" s="553">
        <v>100.02</v>
      </c>
      <c r="I27" s="553">
        <v>1808.3838846056296</v>
      </c>
      <c r="J27" s="553">
        <v>100.02</v>
      </c>
      <c r="K27" s="553">
        <v>1808.9263997710116</v>
      </c>
      <c r="L27" s="636">
        <v>100.03</v>
      </c>
    </row>
    <row r="28" spans="1:16" ht="23.25" customHeight="1" thickBot="1">
      <c r="A28" s="635" t="s">
        <v>1972</v>
      </c>
      <c r="B28" s="553">
        <v>6374.04</v>
      </c>
      <c r="C28" s="553">
        <v>6566.71</v>
      </c>
      <c r="D28" s="556">
        <f t="shared" si="0"/>
        <v>103.02272969733481</v>
      </c>
      <c r="E28" s="553">
        <v>6567.3666710000007</v>
      </c>
      <c r="F28" s="553">
        <v>100.01</v>
      </c>
      <c r="G28" s="553">
        <v>6568.6801443342001</v>
      </c>
      <c r="H28" s="553">
        <v>100.02</v>
      </c>
      <c r="I28" s="553">
        <v>6569.9938803630675</v>
      </c>
      <c r="J28" s="553">
        <v>100.02</v>
      </c>
      <c r="K28" s="553">
        <v>6571.9648785271766</v>
      </c>
      <c r="L28" s="636">
        <v>100.03</v>
      </c>
    </row>
    <row r="29" spans="1:16" ht="23.25" customHeight="1" thickBot="1">
      <c r="A29" s="635" t="s">
        <v>1973</v>
      </c>
      <c r="B29" s="553">
        <v>6115.6500000000005</v>
      </c>
      <c r="C29" s="553">
        <v>6610.0900000000011</v>
      </c>
      <c r="D29" s="556">
        <f t="shared" si="0"/>
        <v>108.08483153875711</v>
      </c>
      <c r="E29" s="553">
        <v>6610.7510090000023</v>
      </c>
      <c r="F29" s="553">
        <v>100.01</v>
      </c>
      <c r="G29" s="553">
        <v>6612.0731592018019</v>
      </c>
      <c r="H29" s="553">
        <v>100.02</v>
      </c>
      <c r="I29" s="553">
        <v>6613.3955738336417</v>
      </c>
      <c r="J29" s="553">
        <v>100.02</v>
      </c>
      <c r="K29" s="553">
        <v>6615.3795925057921</v>
      </c>
      <c r="L29" s="636">
        <v>100.03</v>
      </c>
    </row>
    <row r="30" spans="1:16" ht="23.25" customHeight="1" thickBot="1">
      <c r="A30" s="635" t="s">
        <v>1974</v>
      </c>
      <c r="B30" s="553">
        <v>1108.71</v>
      </c>
      <c r="C30" s="553">
        <v>1089.74</v>
      </c>
      <c r="D30" s="556">
        <f t="shared" si="0"/>
        <v>98.289002534476992</v>
      </c>
      <c r="E30" s="553">
        <v>1089.848974</v>
      </c>
      <c r="F30" s="553">
        <v>100.01</v>
      </c>
      <c r="G30" s="553">
        <v>1090.0669437948</v>
      </c>
      <c r="H30" s="553">
        <v>100.02</v>
      </c>
      <c r="I30" s="553">
        <v>1090.2849571835588</v>
      </c>
      <c r="J30" s="553">
        <v>100.02</v>
      </c>
      <c r="K30" s="553">
        <v>1090.5030141749955</v>
      </c>
      <c r="L30" s="636">
        <v>100.02</v>
      </c>
    </row>
    <row r="31" spans="1:16" ht="30.75" customHeight="1" thickBot="1">
      <c r="A31" s="753" t="s">
        <v>1975</v>
      </c>
      <c r="B31" s="749"/>
      <c r="C31" s="749"/>
      <c r="D31" s="749"/>
      <c r="E31" s="749"/>
      <c r="F31" s="749"/>
      <c r="G31" s="749"/>
      <c r="H31" s="749"/>
      <c r="I31" s="749"/>
      <c r="J31" s="749"/>
      <c r="K31" s="749"/>
      <c r="L31" s="754"/>
    </row>
    <row r="32" spans="1:16" s="175" customFormat="1" ht="23.25" customHeight="1" thickBot="1">
      <c r="A32" s="635" t="s">
        <v>1959</v>
      </c>
      <c r="B32" s="553">
        <v>28.9</v>
      </c>
      <c r="C32" s="553">
        <v>30.4</v>
      </c>
      <c r="D32" s="553">
        <f>C32/B32*100</f>
        <v>105.19031141868511</v>
      </c>
      <c r="E32" s="553">
        <v>30.403040000000001</v>
      </c>
      <c r="F32" s="570">
        <v>100.01</v>
      </c>
      <c r="G32" s="553">
        <v>30.767876479999998</v>
      </c>
      <c r="H32" s="553">
        <v>101.2</v>
      </c>
      <c r="I32" s="553">
        <v>30.786337205888</v>
      </c>
      <c r="J32" s="570">
        <v>100.06</v>
      </c>
      <c r="K32" s="553">
        <v>30.807887641932119</v>
      </c>
      <c r="L32" s="639">
        <v>100.07</v>
      </c>
    </row>
    <row r="33" spans="1:12" ht="23.25" customHeight="1" thickBot="1">
      <c r="A33" s="635" t="s">
        <v>1960</v>
      </c>
      <c r="B33" s="553">
        <v>29.8</v>
      </c>
      <c r="C33" s="553">
        <v>27.99</v>
      </c>
      <c r="D33" s="553">
        <f>C33/B33*100</f>
        <v>93.926174496644293</v>
      </c>
      <c r="E33" s="553">
        <v>27.992799000000002</v>
      </c>
      <c r="F33" s="570">
        <v>100.01</v>
      </c>
      <c r="G33" s="553">
        <v>28.328712588000002</v>
      </c>
      <c r="H33" s="553">
        <v>101.2</v>
      </c>
      <c r="I33" s="553">
        <v>28.334378330517602</v>
      </c>
      <c r="J33" s="570">
        <v>100.02</v>
      </c>
      <c r="K33" s="553">
        <v>28.342878644016761</v>
      </c>
      <c r="L33" s="639">
        <v>100.03</v>
      </c>
    </row>
    <row r="34" spans="1:12" ht="23.25" customHeight="1" thickBot="1">
      <c r="A34" s="635" t="s">
        <v>1961</v>
      </c>
      <c r="B34" s="553">
        <v>20.6</v>
      </c>
      <c r="C34" s="553">
        <v>25.55</v>
      </c>
      <c r="D34" s="553">
        <f>C34/B34*100</f>
        <v>124.02912621359224</v>
      </c>
      <c r="E34" s="553">
        <v>25.552555000000002</v>
      </c>
      <c r="F34" s="640">
        <v>100.01</v>
      </c>
      <c r="G34" s="553">
        <v>25.859185660000001</v>
      </c>
      <c r="H34" s="553">
        <v>101.2</v>
      </c>
      <c r="I34" s="553">
        <v>25.864357497132001</v>
      </c>
      <c r="J34" s="570">
        <v>100.02</v>
      </c>
      <c r="K34" s="553">
        <v>25.87211680438114</v>
      </c>
      <c r="L34" s="639">
        <v>100.03</v>
      </c>
    </row>
    <row r="35" spans="1:12" ht="50.25" customHeight="1" thickBot="1">
      <c r="A35" s="635" t="s">
        <v>1976</v>
      </c>
      <c r="B35" s="553" t="s">
        <v>1977</v>
      </c>
      <c r="C35" s="553" t="s">
        <v>1977</v>
      </c>
      <c r="D35" s="553" t="s">
        <v>1977</v>
      </c>
      <c r="E35" s="553" t="s">
        <v>1977</v>
      </c>
      <c r="F35" s="553" t="s">
        <v>1977</v>
      </c>
      <c r="G35" s="553" t="s">
        <v>1977</v>
      </c>
      <c r="H35" s="553" t="s">
        <v>1977</v>
      </c>
      <c r="I35" s="553" t="s">
        <v>1977</v>
      </c>
      <c r="J35" s="553" t="s">
        <v>1977</v>
      </c>
      <c r="K35" s="553" t="s">
        <v>1977</v>
      </c>
      <c r="L35" s="636" t="s">
        <v>1977</v>
      </c>
    </row>
    <row r="36" spans="1:12" ht="23.25" customHeight="1" thickBot="1">
      <c r="A36" s="635" t="s">
        <v>1963</v>
      </c>
      <c r="B36" s="553">
        <v>266.83</v>
      </c>
      <c r="C36" s="553">
        <v>315.17</v>
      </c>
      <c r="D36" s="553">
        <f>C36/B36*100</f>
        <v>118.11640370273209</v>
      </c>
      <c r="E36" s="553">
        <v>315.20151700000002</v>
      </c>
      <c r="F36" s="570">
        <v>100.01</v>
      </c>
      <c r="G36" s="553">
        <v>316.46232306800005</v>
      </c>
      <c r="H36" s="553">
        <v>100.4</v>
      </c>
      <c r="I36" s="553">
        <v>316.52561553261364</v>
      </c>
      <c r="J36" s="570">
        <v>100.02</v>
      </c>
      <c r="K36" s="553">
        <v>316.62057321727343</v>
      </c>
      <c r="L36" s="639">
        <v>100.03</v>
      </c>
    </row>
    <row r="37" spans="1:12" ht="23.25" customHeight="1" thickBot="1">
      <c r="A37" s="635" t="s">
        <v>1964</v>
      </c>
      <c r="B37" s="553">
        <v>301</v>
      </c>
      <c r="C37" s="553">
        <v>393.76</v>
      </c>
      <c r="D37" s="553">
        <f>C37/B37*100</f>
        <v>130.81727574750829</v>
      </c>
      <c r="E37" s="553">
        <v>393.799376</v>
      </c>
      <c r="F37" s="570">
        <v>100.01</v>
      </c>
      <c r="G37" s="553">
        <v>394.586974752</v>
      </c>
      <c r="H37" s="553">
        <v>100.2</v>
      </c>
      <c r="I37" s="553">
        <v>394.66589214695034</v>
      </c>
      <c r="J37" s="570">
        <v>100.02</v>
      </c>
      <c r="K37" s="553">
        <v>394.78429191459441</v>
      </c>
      <c r="L37" s="639">
        <v>100.03</v>
      </c>
    </row>
    <row r="38" spans="1:12" ht="23.25" customHeight="1" thickBot="1">
      <c r="A38" s="635" t="s">
        <v>1965</v>
      </c>
      <c r="B38" s="553">
        <v>323.77999999999997</v>
      </c>
      <c r="C38" s="553">
        <v>440.23</v>
      </c>
      <c r="D38" s="553">
        <f>C38/B38*100</f>
        <v>135.96577923281242</v>
      </c>
      <c r="E38" s="553">
        <v>440.274023</v>
      </c>
      <c r="F38" s="570">
        <v>100.01</v>
      </c>
      <c r="G38" s="553">
        <v>440.36207780459995</v>
      </c>
      <c r="H38" s="553">
        <v>100.02</v>
      </c>
      <c r="I38" s="553">
        <v>440.45015022016088</v>
      </c>
      <c r="J38" s="570">
        <v>100.02</v>
      </c>
      <c r="K38" s="553">
        <v>440.58228526522697</v>
      </c>
      <c r="L38" s="639">
        <v>100.03</v>
      </c>
    </row>
    <row r="39" spans="1:12" ht="23.25" customHeight="1" thickBot="1">
      <c r="A39" s="635" t="s">
        <v>1966</v>
      </c>
      <c r="B39" s="553">
        <v>301</v>
      </c>
      <c r="C39" s="553">
        <v>397.91</v>
      </c>
      <c r="D39" s="553">
        <f>C39/B39*100</f>
        <v>132.19601328903656</v>
      </c>
      <c r="E39" s="553">
        <v>397.94979100000006</v>
      </c>
      <c r="F39" s="570">
        <v>100.01</v>
      </c>
      <c r="G39" s="553">
        <v>402.327238701</v>
      </c>
      <c r="H39" s="553">
        <v>101.1</v>
      </c>
      <c r="I39" s="553">
        <v>402.40770414874015</v>
      </c>
      <c r="J39" s="570">
        <v>100.02</v>
      </c>
      <c r="K39" s="553">
        <v>402.52842645998476</v>
      </c>
      <c r="L39" s="639">
        <v>100.03</v>
      </c>
    </row>
    <row r="40" spans="1:12" ht="23.25" customHeight="1" thickBot="1">
      <c r="A40" s="635" t="s">
        <v>1967</v>
      </c>
      <c r="B40" s="553">
        <v>227.6</v>
      </c>
      <c r="C40" s="553">
        <v>369.11</v>
      </c>
      <c r="D40" s="553">
        <f>C40/B40*100</f>
        <v>162.17486818980669</v>
      </c>
      <c r="E40" s="553">
        <v>369.14691100000005</v>
      </c>
      <c r="F40" s="570">
        <v>100.01</v>
      </c>
      <c r="G40" s="553">
        <v>373.94582084300004</v>
      </c>
      <c r="H40" s="553">
        <v>101.3</v>
      </c>
      <c r="I40" s="553">
        <v>374.02061000716867</v>
      </c>
      <c r="J40" s="570">
        <v>100.02</v>
      </c>
      <c r="K40" s="553">
        <v>374.13281619017084</v>
      </c>
      <c r="L40" s="639">
        <v>100.03</v>
      </c>
    </row>
    <row r="41" spans="1:12" ht="51" customHeight="1" thickBot="1">
      <c r="A41" s="635" t="s">
        <v>1968</v>
      </c>
      <c r="B41" s="553" t="s">
        <v>1977</v>
      </c>
      <c r="C41" s="553" t="s">
        <v>1977</v>
      </c>
      <c r="D41" s="550" t="s">
        <v>1977</v>
      </c>
      <c r="E41" s="553" t="s">
        <v>1977</v>
      </c>
      <c r="F41" s="553" t="s">
        <v>1977</v>
      </c>
      <c r="G41" s="553" t="s">
        <v>1977</v>
      </c>
      <c r="H41" s="553" t="s">
        <v>1977</v>
      </c>
      <c r="I41" s="553" t="s">
        <v>1977</v>
      </c>
      <c r="J41" s="553" t="s">
        <v>1977</v>
      </c>
      <c r="K41" s="553" t="s">
        <v>1977</v>
      </c>
      <c r="L41" s="636" t="s">
        <v>1977</v>
      </c>
    </row>
    <row r="42" spans="1:12" ht="23.25" customHeight="1" thickBot="1">
      <c r="A42" s="635" t="s">
        <v>2695</v>
      </c>
      <c r="B42" s="553">
        <f>B59/B25*10</f>
        <v>29.229177282571111</v>
      </c>
      <c r="C42" s="553">
        <f>C59/C25*10</f>
        <v>26.811466054019768</v>
      </c>
      <c r="D42" s="553">
        <f t="shared" ref="D42:D47" si="1">C42/B42*100</f>
        <v>91.728432158119659</v>
      </c>
      <c r="E42" s="553">
        <f t="shared" ref="E42:E47" si="2">E59/E25*10</f>
        <v>26.835593960677713</v>
      </c>
      <c r="F42" s="570">
        <f t="shared" ref="F42:F47" si="3">E42/C42*100</f>
        <v>100.08999100089989</v>
      </c>
      <c r="G42" s="553">
        <f t="shared" ref="G42:G47" si="4">H42*E42/100</f>
        <v>27.452812621773301</v>
      </c>
      <c r="H42" s="570">
        <v>102.3</v>
      </c>
      <c r="I42" s="553">
        <f t="shared" ref="I42:I47" si="5">J42*G42/100</f>
        <v>27.782246373234578</v>
      </c>
      <c r="J42" s="570">
        <v>101.2</v>
      </c>
      <c r="K42" s="553">
        <f t="shared" ref="K42:K47" si="6">L42*I42/100</f>
        <v>28.115633329713397</v>
      </c>
      <c r="L42" s="639">
        <v>101.2</v>
      </c>
    </row>
    <row r="43" spans="1:12" ht="23.25" customHeight="1" thickBot="1">
      <c r="A43" s="635" t="s">
        <v>1970</v>
      </c>
      <c r="B43" s="553">
        <f t="shared" ref="B43:C47" si="7">B60/B26*10</f>
        <v>30.185640422304097</v>
      </c>
      <c r="C43" s="553">
        <f t="shared" si="7"/>
        <v>31.664849708510836</v>
      </c>
      <c r="D43" s="553">
        <f t="shared" si="1"/>
        <v>104.90037403716555</v>
      </c>
      <c r="E43" s="553">
        <f t="shared" si="2"/>
        <v>31.664849708510843</v>
      </c>
      <c r="F43" s="570">
        <f t="shared" si="3"/>
        <v>100.00000000000003</v>
      </c>
      <c r="G43" s="553">
        <f t="shared" si="4"/>
        <v>32.804784298017232</v>
      </c>
      <c r="H43" s="570">
        <v>103.6</v>
      </c>
      <c r="I43" s="553">
        <f t="shared" si="5"/>
        <v>33.329660846785508</v>
      </c>
      <c r="J43" s="570">
        <v>101.6</v>
      </c>
      <c r="K43" s="553">
        <f t="shared" si="6"/>
        <v>33.862935420334075</v>
      </c>
      <c r="L43" s="639">
        <v>101.6</v>
      </c>
    </row>
    <row r="44" spans="1:12" ht="23.25" customHeight="1" thickBot="1">
      <c r="A44" s="635" t="s">
        <v>1971</v>
      </c>
      <c r="B44" s="553">
        <f t="shared" si="7"/>
        <v>30.184536712510507</v>
      </c>
      <c r="C44" s="553">
        <f t="shared" si="7"/>
        <v>31.971247261380483</v>
      </c>
      <c r="D44" s="553">
        <f t="shared" si="1"/>
        <v>105.91929094651118</v>
      </c>
      <c r="E44" s="553">
        <f t="shared" si="2"/>
        <v>32.000018506791179</v>
      </c>
      <c r="F44" s="570">
        <f t="shared" si="3"/>
        <v>100.08999100089989</v>
      </c>
      <c r="G44" s="553">
        <f t="shared" si="4"/>
        <v>33.34401928407641</v>
      </c>
      <c r="H44" s="570">
        <v>104.2</v>
      </c>
      <c r="I44" s="553">
        <f t="shared" si="5"/>
        <v>33.810835554053483</v>
      </c>
      <c r="J44" s="570">
        <v>101.4</v>
      </c>
      <c r="K44" s="553">
        <f t="shared" si="6"/>
        <v>34.284187251810238</v>
      </c>
      <c r="L44" s="639">
        <v>101.4</v>
      </c>
    </row>
    <row r="45" spans="1:12" ht="23.25" customHeight="1" thickBot="1">
      <c r="A45" s="635" t="s">
        <v>1972</v>
      </c>
      <c r="B45" s="553">
        <f t="shared" si="7"/>
        <v>32.648808291130898</v>
      </c>
      <c r="C45" s="553">
        <f t="shared" si="7"/>
        <v>31.69087868963301</v>
      </c>
      <c r="D45" s="553">
        <f t="shared" si="1"/>
        <v>97.065958447989928</v>
      </c>
      <c r="E45" s="553">
        <f t="shared" si="2"/>
        <v>31.719397628559783</v>
      </c>
      <c r="F45" s="570">
        <f t="shared" si="3"/>
        <v>100.0899910008999</v>
      </c>
      <c r="G45" s="553">
        <f t="shared" si="4"/>
        <v>33.495683895759129</v>
      </c>
      <c r="H45" s="570">
        <v>105.6</v>
      </c>
      <c r="I45" s="553">
        <f t="shared" si="5"/>
        <v>33.998119154195514</v>
      </c>
      <c r="J45" s="570">
        <v>101.5</v>
      </c>
      <c r="K45" s="553">
        <f t="shared" si="6"/>
        <v>34.508090941508449</v>
      </c>
      <c r="L45" s="639">
        <v>101.5</v>
      </c>
    </row>
    <row r="46" spans="1:12" ht="23.25" customHeight="1" thickBot="1">
      <c r="A46" s="635" t="s">
        <v>1973</v>
      </c>
      <c r="B46" s="553">
        <f t="shared" si="7"/>
        <v>29.57758374007669</v>
      </c>
      <c r="C46" s="553">
        <f t="shared" si="7"/>
        <v>27.365156904066357</v>
      </c>
      <c r="D46" s="553">
        <f t="shared" si="1"/>
        <v>92.51992030365696</v>
      </c>
      <c r="E46" s="553">
        <f t="shared" si="2"/>
        <v>27.389783082662149</v>
      </c>
      <c r="F46" s="570">
        <f t="shared" si="3"/>
        <v>100.08999100089989</v>
      </c>
      <c r="G46" s="553">
        <f t="shared" si="4"/>
        <v>28.649713104464603</v>
      </c>
      <c r="H46" s="570">
        <v>104.6</v>
      </c>
      <c r="I46" s="553">
        <f t="shared" si="5"/>
        <v>29.108108514136035</v>
      </c>
      <c r="J46" s="570">
        <v>101.6</v>
      </c>
      <c r="K46" s="553">
        <f t="shared" si="6"/>
        <v>29.573838250362211</v>
      </c>
      <c r="L46" s="639">
        <v>101.6</v>
      </c>
    </row>
    <row r="47" spans="1:12" ht="23.25" customHeight="1" thickBot="1">
      <c r="A47" s="635" t="s">
        <v>2699</v>
      </c>
      <c r="B47" s="553">
        <f t="shared" si="7"/>
        <v>33.95915072471611</v>
      </c>
      <c r="C47" s="553">
        <f t="shared" si="7"/>
        <v>34.550305577477197</v>
      </c>
      <c r="D47" s="553">
        <f t="shared" si="1"/>
        <v>101.74078220492962</v>
      </c>
      <c r="E47" s="553">
        <f t="shared" si="2"/>
        <v>34.581397743280348</v>
      </c>
      <c r="F47" s="570">
        <f t="shared" si="3"/>
        <v>100.08999100089993</v>
      </c>
      <c r="G47" s="553">
        <f t="shared" si="4"/>
        <v>35.376769891375794</v>
      </c>
      <c r="H47" s="570">
        <v>102.3</v>
      </c>
      <c r="I47" s="553">
        <f t="shared" si="5"/>
        <v>35.695160820398179</v>
      </c>
      <c r="J47" s="570">
        <v>100.9</v>
      </c>
      <c r="K47" s="553">
        <f t="shared" si="6"/>
        <v>36.016417267781769</v>
      </c>
      <c r="L47" s="639">
        <v>100.9</v>
      </c>
    </row>
    <row r="48" spans="1:12" ht="29.25" customHeight="1" thickBot="1">
      <c r="A48" s="753" t="s">
        <v>2698</v>
      </c>
      <c r="B48" s="749"/>
      <c r="C48" s="751"/>
      <c r="D48" s="751"/>
      <c r="E48" s="751"/>
      <c r="F48" s="751"/>
      <c r="G48" s="751"/>
      <c r="H48" s="751"/>
      <c r="I48" s="751"/>
      <c r="J48" s="751"/>
      <c r="K48" s="751"/>
      <c r="L48" s="756"/>
    </row>
    <row r="49" spans="1:12" s="176" customFormat="1" ht="23.25" customHeight="1" thickBot="1">
      <c r="A49" s="635" t="s">
        <v>1959</v>
      </c>
      <c r="B49" s="553">
        <v>82579.548999999985</v>
      </c>
      <c r="C49" s="553">
        <v>82579.548999999985</v>
      </c>
      <c r="D49" s="553">
        <f>C49/B49*100</f>
        <v>100</v>
      </c>
      <c r="E49" s="553">
        <v>82662.128548999972</v>
      </c>
      <c r="F49" s="553">
        <v>100.1</v>
      </c>
      <c r="G49" s="553">
        <v>83075.439191744968</v>
      </c>
      <c r="H49" s="553">
        <v>100.5</v>
      </c>
      <c r="I49" s="553">
        <v>83100.361823502491</v>
      </c>
      <c r="J49" s="553">
        <v>100.03</v>
      </c>
      <c r="K49" s="553">
        <v>83116.981895867182</v>
      </c>
      <c r="L49" s="636">
        <v>100.02</v>
      </c>
    </row>
    <row r="50" spans="1:12" s="177" customFormat="1" ht="23.25" customHeight="1" thickBot="1">
      <c r="A50" s="635" t="s">
        <v>1960</v>
      </c>
      <c r="B50" s="553">
        <v>32125.510999999999</v>
      </c>
      <c r="C50" s="553">
        <v>32125.510999999999</v>
      </c>
      <c r="D50" s="553">
        <f t="shared" ref="D50:D64" si="8">C50/B50*100</f>
        <v>100</v>
      </c>
      <c r="E50" s="553">
        <v>32157.636511000001</v>
      </c>
      <c r="F50" s="553">
        <v>100.1</v>
      </c>
      <c r="G50" s="553">
        <v>32221.951784022003</v>
      </c>
      <c r="H50" s="553">
        <v>100.2</v>
      </c>
      <c r="I50" s="553">
        <v>32231.618369557211</v>
      </c>
      <c r="J50" s="553">
        <v>100.03</v>
      </c>
      <c r="K50" s="553">
        <v>32238.064693231121</v>
      </c>
      <c r="L50" s="636">
        <v>100.02</v>
      </c>
    </row>
    <row r="51" spans="1:12" s="176" customFormat="1" ht="23.25" customHeight="1" thickBot="1">
      <c r="A51" s="635" t="s">
        <v>1961</v>
      </c>
      <c r="B51" s="553">
        <v>29324.729999999996</v>
      </c>
      <c r="C51" s="553">
        <v>29324.729999999996</v>
      </c>
      <c r="D51" s="553">
        <f t="shared" si="8"/>
        <v>100</v>
      </c>
      <c r="E51" s="553">
        <v>29324.729999999996</v>
      </c>
      <c r="F51" s="553">
        <v>100</v>
      </c>
      <c r="G51" s="553">
        <v>29327.662473</v>
      </c>
      <c r="H51" s="553">
        <v>100.01</v>
      </c>
      <c r="I51" s="553">
        <v>29327.662473</v>
      </c>
      <c r="J51" s="553">
        <v>100</v>
      </c>
      <c r="K51" s="553">
        <v>29327.662473</v>
      </c>
      <c r="L51" s="636">
        <v>100</v>
      </c>
    </row>
    <row r="52" spans="1:12" s="178" customFormat="1" ht="23.25" customHeight="1" thickBot="1">
      <c r="A52" s="635" t="s">
        <v>1976</v>
      </c>
      <c r="B52" s="553">
        <v>2010.7149999999999</v>
      </c>
      <c r="C52" s="553">
        <v>1376.2</v>
      </c>
      <c r="D52" s="553">
        <f t="shared" si="8"/>
        <v>68.443314940207841</v>
      </c>
      <c r="E52" s="553">
        <v>1376.47524</v>
      </c>
      <c r="F52" s="553">
        <v>100.02</v>
      </c>
      <c r="G52" s="553">
        <v>1376.888182572</v>
      </c>
      <c r="H52" s="553">
        <v>100.03</v>
      </c>
      <c r="I52" s="553">
        <v>1377.4389378450289</v>
      </c>
      <c r="J52" s="553">
        <v>100.04</v>
      </c>
      <c r="K52" s="553">
        <v>1377.8521695263823</v>
      </c>
      <c r="L52" s="636">
        <v>100.03</v>
      </c>
    </row>
    <row r="53" spans="1:12" s="176" customFormat="1" ht="23.25" customHeight="1" thickBot="1">
      <c r="A53" s="635" t="s">
        <v>1963</v>
      </c>
      <c r="B53" s="553">
        <v>162124.25600000002</v>
      </c>
      <c r="C53" s="553">
        <v>162124.25600000002</v>
      </c>
      <c r="D53" s="553">
        <f t="shared" si="8"/>
        <v>100</v>
      </c>
      <c r="E53" s="553">
        <v>162448.50451200001</v>
      </c>
      <c r="F53" s="553">
        <v>100.2</v>
      </c>
      <c r="G53" s="553">
        <v>163098.29853004802</v>
      </c>
      <c r="H53" s="553">
        <v>100.4</v>
      </c>
      <c r="I53" s="553">
        <v>163147.22801960702</v>
      </c>
      <c r="J53" s="553">
        <v>100.03</v>
      </c>
      <c r="K53" s="553">
        <v>163179.85746521092</v>
      </c>
      <c r="L53" s="636">
        <v>100.02</v>
      </c>
    </row>
    <row r="54" spans="1:12" s="176" customFormat="1" ht="23.25" customHeight="1" thickBot="1">
      <c r="A54" s="635" t="s">
        <v>1964</v>
      </c>
      <c r="B54" s="553">
        <v>66142.81700000001</v>
      </c>
      <c r="C54" s="553">
        <v>66142.81700000001</v>
      </c>
      <c r="D54" s="553">
        <f t="shared" si="8"/>
        <v>100</v>
      </c>
      <c r="E54" s="553">
        <v>67100</v>
      </c>
      <c r="F54" s="553">
        <v>101.4</v>
      </c>
      <c r="G54" s="553">
        <v>67308.7</v>
      </c>
      <c r="H54" s="553">
        <v>101.8</v>
      </c>
      <c r="I54" s="553">
        <v>69674</v>
      </c>
      <c r="J54" s="553">
        <v>102</v>
      </c>
      <c r="K54" s="553">
        <v>71067.399999999994</v>
      </c>
      <c r="L54" s="636">
        <v>102</v>
      </c>
    </row>
    <row r="55" spans="1:12" s="176" customFormat="1" ht="23.25" customHeight="1" thickBot="1">
      <c r="A55" s="635" t="s">
        <v>1965</v>
      </c>
      <c r="B55" s="553">
        <v>29115.392000000003</v>
      </c>
      <c r="C55" s="553">
        <v>29115.392000000003</v>
      </c>
      <c r="D55" s="553">
        <f t="shared" si="8"/>
        <v>100</v>
      </c>
      <c r="E55" s="553">
        <v>29115.392000000003</v>
      </c>
      <c r="F55" s="553">
        <v>100</v>
      </c>
      <c r="G55" s="553">
        <v>29173.622784000007</v>
      </c>
      <c r="H55" s="553">
        <v>100.2</v>
      </c>
      <c r="I55" s="553">
        <v>29182.374870835207</v>
      </c>
      <c r="J55" s="553">
        <v>100.03</v>
      </c>
      <c r="K55" s="553">
        <v>29188.211345809374</v>
      </c>
      <c r="L55" s="636">
        <v>100.02</v>
      </c>
    </row>
    <row r="56" spans="1:12" s="176" customFormat="1" ht="23.25" customHeight="1" thickBot="1">
      <c r="A56" s="635" t="s">
        <v>1966</v>
      </c>
      <c r="B56" s="553">
        <v>17942.735000000001</v>
      </c>
      <c r="C56" s="553">
        <v>28900.300000000003</v>
      </c>
      <c r="D56" s="553">
        <f t="shared" si="8"/>
        <v>161.06964740882592</v>
      </c>
      <c r="E56" s="553">
        <v>28914.75015</v>
      </c>
      <c r="F56" s="553">
        <v>100.05</v>
      </c>
      <c r="G56" s="553">
        <v>28932.099000090002</v>
      </c>
      <c r="H56" s="553">
        <v>100.06</v>
      </c>
      <c r="I56" s="553">
        <v>28937.885419890019</v>
      </c>
      <c r="J56" s="553">
        <v>100.02</v>
      </c>
      <c r="K56" s="553">
        <v>28946.566785515985</v>
      </c>
      <c r="L56" s="636">
        <v>100.03</v>
      </c>
    </row>
    <row r="57" spans="1:12" s="176" customFormat="1" ht="23.25" customHeight="1" thickBot="1">
      <c r="A57" s="635" t="s">
        <v>1967</v>
      </c>
      <c r="B57" s="553">
        <v>21127.53</v>
      </c>
      <c r="C57" s="553">
        <v>21127.53</v>
      </c>
      <c r="D57" s="553">
        <f t="shared" si="8"/>
        <v>100</v>
      </c>
      <c r="E57" s="553">
        <v>21148.657529999997</v>
      </c>
      <c r="F57" s="553">
        <v>100.1</v>
      </c>
      <c r="G57" s="553">
        <v>21275.549475179996</v>
      </c>
      <c r="H57" s="553">
        <v>100.6</v>
      </c>
      <c r="I57" s="553">
        <v>21281.932140022549</v>
      </c>
      <c r="J57" s="553">
        <v>100.03</v>
      </c>
      <c r="K57" s="553">
        <v>21286.188526450554</v>
      </c>
      <c r="L57" s="636">
        <v>100.02</v>
      </c>
    </row>
    <row r="58" spans="1:12" s="176" customFormat="1" ht="23.25" customHeight="1" thickBot="1">
      <c r="A58" s="635" t="s">
        <v>1968</v>
      </c>
      <c r="B58" s="553">
        <v>46656.659999999996</v>
      </c>
      <c r="C58" s="553">
        <v>46656.659999999996</v>
      </c>
      <c r="D58" s="553">
        <f t="shared" si="8"/>
        <v>100</v>
      </c>
      <c r="E58" s="553">
        <v>46656.66</v>
      </c>
      <c r="F58" s="553">
        <v>100</v>
      </c>
      <c r="G58" s="553">
        <v>47169.883260000002</v>
      </c>
      <c r="H58" s="553">
        <v>101.1</v>
      </c>
      <c r="I58" s="553">
        <v>47184.034224978008</v>
      </c>
      <c r="J58" s="553">
        <v>100.03</v>
      </c>
      <c r="K58" s="553">
        <v>47193.471031822999</v>
      </c>
      <c r="L58" s="636">
        <v>100.02</v>
      </c>
    </row>
    <row r="59" spans="1:12" s="176" customFormat="1" ht="23.25" customHeight="1" thickBot="1">
      <c r="A59" s="635" t="s">
        <v>1983</v>
      </c>
      <c r="B59" s="553">
        <v>25697.825000000001</v>
      </c>
      <c r="C59" s="553">
        <v>25697.825000000001</v>
      </c>
      <c r="D59" s="553">
        <f t="shared" si="8"/>
        <v>100</v>
      </c>
      <c r="E59" s="553">
        <v>25723.522824999996</v>
      </c>
      <c r="F59" s="553">
        <v>100.1</v>
      </c>
      <c r="G59" s="553">
        <f t="shared" ref="G59:G64" si="9">G42*G25/10</f>
        <v>26323.05839912999</v>
      </c>
      <c r="H59" s="553">
        <f t="shared" ref="H59:H64" si="10">G59/E59*100</f>
        <v>102.33069000000002</v>
      </c>
      <c r="I59" s="553">
        <f t="shared" ref="I59:I64" si="11">I42*I25/10</f>
        <v>26644.26288693953</v>
      </c>
      <c r="J59" s="553">
        <f t="shared" ref="J59:J64" si="12">I59/G59*100</f>
        <v>101.22023999999999</v>
      </c>
      <c r="K59" s="553">
        <f t="shared" ref="K59:K64" si="13">K42*K25/10</f>
        <v>26972.083239795284</v>
      </c>
      <c r="L59" s="636">
        <f t="shared" ref="L59:L64" si="14">K59/I59*100</f>
        <v>101.23036</v>
      </c>
    </row>
    <row r="60" spans="1:12" s="176" customFormat="1" ht="23.25" customHeight="1" thickBot="1">
      <c r="A60" s="635" t="s">
        <v>1970</v>
      </c>
      <c r="B60" s="553">
        <v>5849.7960000000003</v>
      </c>
      <c r="C60" s="553">
        <v>5849.7960000000003</v>
      </c>
      <c r="D60" s="553">
        <f t="shared" si="8"/>
        <v>100</v>
      </c>
      <c r="E60" s="553">
        <v>5850.3809796000014</v>
      </c>
      <c r="F60" s="553">
        <v>100.01</v>
      </c>
      <c r="G60" s="553">
        <f t="shared" si="9"/>
        <v>6062.2068938045741</v>
      </c>
      <c r="H60" s="553">
        <f t="shared" si="10"/>
        <v>103.62072000000001</v>
      </c>
      <c r="I60" s="553">
        <f t="shared" si="11"/>
        <v>6160.4340445462685</v>
      </c>
      <c r="J60" s="553">
        <f t="shared" si="12"/>
        <v>101.62032000000001</v>
      </c>
      <c r="K60" s="553">
        <f t="shared" si="13"/>
        <v>6260.8786895557869</v>
      </c>
      <c r="L60" s="636">
        <f t="shared" si="14"/>
        <v>101.63048000000001</v>
      </c>
    </row>
    <row r="61" spans="1:12" s="176" customFormat="1" ht="23.25" customHeight="1" thickBot="1">
      <c r="A61" s="635" t="s">
        <v>1971</v>
      </c>
      <c r="B61" s="553">
        <v>5778.7389999999996</v>
      </c>
      <c r="C61" s="553">
        <v>5778.7389999999996</v>
      </c>
      <c r="D61" s="553">
        <f t="shared" si="8"/>
        <v>100</v>
      </c>
      <c r="E61" s="553">
        <v>5784.517738999999</v>
      </c>
      <c r="F61" s="553">
        <v>100.1</v>
      </c>
      <c r="G61" s="553">
        <f t="shared" si="9"/>
        <v>6028.6729775348049</v>
      </c>
      <c r="H61" s="553">
        <f t="shared" si="10"/>
        <v>104.22083999999998</v>
      </c>
      <c r="I61" s="553">
        <f t="shared" si="11"/>
        <v>6114.2970141001369</v>
      </c>
      <c r="J61" s="553">
        <f t="shared" si="12"/>
        <v>101.42028000000001</v>
      </c>
      <c r="K61" s="553">
        <f t="shared" si="13"/>
        <v>6201.7571414492304</v>
      </c>
      <c r="L61" s="636">
        <f t="shared" si="14"/>
        <v>101.43042000000004</v>
      </c>
    </row>
    <row r="62" spans="1:12" s="176" customFormat="1" ht="23.25" customHeight="1" thickBot="1">
      <c r="A62" s="635" t="s">
        <v>1972</v>
      </c>
      <c r="B62" s="553">
        <v>20810.481</v>
      </c>
      <c r="C62" s="553">
        <v>20810.481</v>
      </c>
      <c r="D62" s="553">
        <f t="shared" si="8"/>
        <v>100</v>
      </c>
      <c r="E62" s="553">
        <v>20831.291481</v>
      </c>
      <c r="F62" s="553">
        <v>100.1</v>
      </c>
      <c r="G62" s="553">
        <f t="shared" si="9"/>
        <v>22002.243372696779</v>
      </c>
      <c r="H62" s="553">
        <f t="shared" si="10"/>
        <v>105.62111999999996</v>
      </c>
      <c r="I62" s="553">
        <f t="shared" si="11"/>
        <v>22336.743478691893</v>
      </c>
      <c r="J62" s="553">
        <f t="shared" si="12"/>
        <v>101.52030000000003</v>
      </c>
      <c r="K62" s="553">
        <f t="shared" si="13"/>
        <v>22678.596169261531</v>
      </c>
      <c r="L62" s="636">
        <f t="shared" si="14"/>
        <v>101.53044999999999</v>
      </c>
    </row>
    <row r="63" spans="1:12" s="176" customFormat="1" ht="23.25" customHeight="1" thickBot="1">
      <c r="A63" s="635" t="s">
        <v>1973</v>
      </c>
      <c r="B63" s="553">
        <v>18088.615000000002</v>
      </c>
      <c r="C63" s="553">
        <v>18088.615000000002</v>
      </c>
      <c r="D63" s="553">
        <f t="shared" si="8"/>
        <v>100</v>
      </c>
      <c r="E63" s="553">
        <v>18106.703614999999</v>
      </c>
      <c r="F63" s="553">
        <v>100.1</v>
      </c>
      <c r="G63" s="553">
        <f t="shared" si="9"/>
        <v>18943.399903686251</v>
      </c>
      <c r="H63" s="553">
        <f t="shared" si="10"/>
        <v>104.62091999999996</v>
      </c>
      <c r="I63" s="553">
        <f t="shared" si="11"/>
        <v>19250.343601005658</v>
      </c>
      <c r="J63" s="553">
        <f t="shared" si="12"/>
        <v>101.62031999999999</v>
      </c>
      <c r="K63" s="553">
        <f t="shared" si="13"/>
        <v>19564.216603351339</v>
      </c>
      <c r="L63" s="636">
        <f t="shared" si="14"/>
        <v>101.63048000000001</v>
      </c>
    </row>
    <row r="64" spans="1:12" s="176" customFormat="1" ht="23.25" customHeight="1" thickBot="1">
      <c r="A64" s="635" t="s">
        <v>1979</v>
      </c>
      <c r="B64" s="553">
        <v>3765.085</v>
      </c>
      <c r="C64" s="553">
        <v>3765.085</v>
      </c>
      <c r="D64" s="553">
        <f t="shared" si="8"/>
        <v>100</v>
      </c>
      <c r="E64" s="553">
        <f>F64*C64/100</f>
        <v>3768.850085</v>
      </c>
      <c r="F64" s="553">
        <v>100.1</v>
      </c>
      <c r="G64" s="553">
        <f t="shared" si="9"/>
        <v>3856.3047436823908</v>
      </c>
      <c r="H64" s="553">
        <f t="shared" si="10"/>
        <v>102.32046</v>
      </c>
      <c r="I64" s="553">
        <f t="shared" si="11"/>
        <v>3891.7896886728076</v>
      </c>
      <c r="J64" s="553">
        <f t="shared" si="12"/>
        <v>100.92018</v>
      </c>
      <c r="K64" s="553">
        <f t="shared" si="13"/>
        <v>3927.6011590300377</v>
      </c>
      <c r="L64" s="636">
        <f t="shared" si="14"/>
        <v>100.92018000000003</v>
      </c>
    </row>
    <row r="65" spans="1:12" s="176" customFormat="1" ht="30.75" customHeight="1" thickBot="1">
      <c r="A65" s="753" t="s">
        <v>2002</v>
      </c>
      <c r="B65" s="749"/>
      <c r="C65" s="749"/>
      <c r="D65" s="749"/>
      <c r="E65" s="749"/>
      <c r="F65" s="749"/>
      <c r="G65" s="749"/>
      <c r="H65" s="749"/>
      <c r="I65" s="749"/>
      <c r="J65" s="749"/>
      <c r="K65" s="749"/>
      <c r="L65" s="754"/>
    </row>
    <row r="66" spans="1:12" s="176" customFormat="1" ht="23.25" customHeight="1" thickBot="1">
      <c r="A66" s="635" t="s">
        <v>1986</v>
      </c>
      <c r="B66" s="557">
        <v>3058</v>
      </c>
      <c r="C66" s="557">
        <v>3058</v>
      </c>
      <c r="D66" s="553">
        <f t="shared" ref="D66:D71" si="15">C66/B66*100</f>
        <v>100</v>
      </c>
      <c r="E66" s="557">
        <v>3073.2900000000004</v>
      </c>
      <c r="F66" s="553">
        <v>100.5</v>
      </c>
      <c r="G66" s="557">
        <v>3091.7297400000007</v>
      </c>
      <c r="H66" s="553">
        <v>100.6</v>
      </c>
      <c r="I66" s="557">
        <v>3092.3480859480005</v>
      </c>
      <c r="J66" s="553">
        <v>100.02</v>
      </c>
      <c r="K66" s="557">
        <v>3093.2757903737847</v>
      </c>
      <c r="L66" s="636">
        <v>100.03</v>
      </c>
    </row>
    <row r="67" spans="1:12" s="177" customFormat="1" ht="23.25" customHeight="1" thickBot="1">
      <c r="A67" s="635" t="s">
        <v>1987</v>
      </c>
      <c r="B67" s="557">
        <v>1063</v>
      </c>
      <c r="C67" s="557">
        <v>1063</v>
      </c>
      <c r="D67" s="553">
        <f t="shared" si="15"/>
        <v>100</v>
      </c>
      <c r="E67" s="557">
        <v>1068.3150000000001</v>
      </c>
      <c r="F67" s="553">
        <v>100.5</v>
      </c>
      <c r="G67" s="557">
        <v>1074.72489</v>
      </c>
      <c r="H67" s="553">
        <v>100.6</v>
      </c>
      <c r="I67" s="557">
        <v>1074.9398349779999</v>
      </c>
      <c r="J67" s="553">
        <v>100.02</v>
      </c>
      <c r="K67" s="557">
        <v>1075.2623169284932</v>
      </c>
      <c r="L67" s="636">
        <v>100.03</v>
      </c>
    </row>
    <row r="68" spans="1:12" s="176" customFormat="1" ht="23.25" customHeight="1" thickBot="1">
      <c r="A68" s="635" t="s">
        <v>1988</v>
      </c>
      <c r="B68" s="557">
        <v>26006</v>
      </c>
      <c r="C68" s="557">
        <v>26006</v>
      </c>
      <c r="D68" s="553">
        <f t="shared" si="15"/>
        <v>100</v>
      </c>
      <c r="E68" s="557">
        <v>26032.005999999994</v>
      </c>
      <c r="F68" s="553">
        <v>100.1</v>
      </c>
      <c r="G68" s="557">
        <v>26232.45244619999</v>
      </c>
      <c r="H68" s="553">
        <v>100.77</v>
      </c>
      <c r="I68" s="557">
        <v>26237.69893668923</v>
      </c>
      <c r="J68" s="553">
        <v>100.02</v>
      </c>
      <c r="K68" s="557">
        <v>26245.57024637024</v>
      </c>
      <c r="L68" s="636">
        <v>100.03</v>
      </c>
    </row>
    <row r="69" spans="1:12" s="176" customFormat="1" ht="23.25" customHeight="1" thickBot="1">
      <c r="A69" s="635" t="s">
        <v>2003</v>
      </c>
      <c r="B69" s="557">
        <v>4927747</v>
      </c>
      <c r="C69" s="557">
        <v>5565336</v>
      </c>
      <c r="D69" s="553">
        <f t="shared" si="15"/>
        <v>112.9387527403497</v>
      </c>
      <c r="E69" s="557">
        <v>5576466.6720000003</v>
      </c>
      <c r="F69" s="553">
        <v>100.2</v>
      </c>
      <c r="G69" s="557">
        <v>5604349.0053600008</v>
      </c>
      <c r="H69" s="553">
        <v>100.5</v>
      </c>
      <c r="I69" s="557">
        <v>5605469.8751610722</v>
      </c>
      <c r="J69" s="553">
        <v>100.02</v>
      </c>
      <c r="K69" s="557">
        <v>5607151.5161236199</v>
      </c>
      <c r="L69" s="636">
        <v>100.03</v>
      </c>
    </row>
    <row r="70" spans="1:12" s="176" customFormat="1" ht="23.25" customHeight="1" thickBot="1">
      <c r="A70" s="635" t="s">
        <v>1990</v>
      </c>
      <c r="B70" s="557">
        <v>575</v>
      </c>
      <c r="C70" s="557">
        <v>575</v>
      </c>
      <c r="D70" s="553">
        <f t="shared" si="15"/>
        <v>100</v>
      </c>
      <c r="E70" s="557">
        <v>575</v>
      </c>
      <c r="F70" s="553">
        <v>100</v>
      </c>
      <c r="G70" s="557">
        <v>575.0575</v>
      </c>
      <c r="H70" s="553">
        <v>100.01</v>
      </c>
      <c r="I70" s="557">
        <v>575.17251149999993</v>
      </c>
      <c r="J70" s="553">
        <v>100.02</v>
      </c>
      <c r="K70" s="557">
        <v>575.34506325344989</v>
      </c>
      <c r="L70" s="636">
        <v>100.03</v>
      </c>
    </row>
    <row r="71" spans="1:12" s="176" customFormat="1" ht="23.25" customHeight="1" thickBot="1">
      <c r="A71" s="635" t="s">
        <v>2004</v>
      </c>
      <c r="B71" s="557">
        <v>1067</v>
      </c>
      <c r="C71" s="557">
        <v>1075</v>
      </c>
      <c r="D71" s="553">
        <f t="shared" si="15"/>
        <v>100.74976569821929</v>
      </c>
      <c r="E71" s="557">
        <v>1087.8999999999999</v>
      </c>
      <c r="F71" s="553">
        <v>101.2</v>
      </c>
      <c r="G71" s="557">
        <v>1105.3063999999999</v>
      </c>
      <c r="H71" s="553">
        <v>101.6</v>
      </c>
      <c r="I71" s="557">
        <v>1105.5274612799999</v>
      </c>
      <c r="J71" s="553">
        <v>100.02</v>
      </c>
      <c r="K71" s="557">
        <v>1105.859119518384</v>
      </c>
      <c r="L71" s="636">
        <v>100.03</v>
      </c>
    </row>
    <row r="72" spans="1:12" ht="34.5" customHeight="1" thickBot="1">
      <c r="A72" s="753" t="s">
        <v>2005</v>
      </c>
      <c r="B72" s="749"/>
      <c r="C72" s="749"/>
      <c r="D72" s="749"/>
      <c r="E72" s="749"/>
      <c r="F72" s="749"/>
      <c r="G72" s="749"/>
      <c r="H72" s="749"/>
      <c r="I72" s="749"/>
      <c r="J72" s="749"/>
      <c r="K72" s="749"/>
      <c r="L72" s="754"/>
    </row>
    <row r="73" spans="1:12" ht="75" customHeight="1" thickBot="1">
      <c r="A73" s="641" t="s">
        <v>2006</v>
      </c>
      <c r="B73" s="556">
        <v>17686.04</v>
      </c>
      <c r="C73" s="556">
        <v>22664.710000000006</v>
      </c>
      <c r="D73" s="556">
        <f t="shared" ref="D73:D80" si="16">C73/B73*100</f>
        <v>128.15028123876235</v>
      </c>
      <c r="E73" s="559">
        <v>23185.998330000006</v>
      </c>
      <c r="F73" s="556">
        <v>102.3</v>
      </c>
      <c r="G73" s="556">
        <v>24971.32020141001</v>
      </c>
      <c r="H73" s="556">
        <v>107.7</v>
      </c>
      <c r="I73" s="556">
        <v>25096.17680241706</v>
      </c>
      <c r="J73" s="556">
        <v>100.5</v>
      </c>
      <c r="K73" s="556">
        <v>25246.753863231559</v>
      </c>
      <c r="L73" s="637">
        <v>100.6</v>
      </c>
    </row>
    <row r="74" spans="1:12" s="175" customFormat="1" ht="23.25" customHeight="1" thickBot="1">
      <c r="A74" s="635" t="s">
        <v>2007</v>
      </c>
      <c r="B74" s="553">
        <v>17265.91</v>
      </c>
      <c r="C74" s="553">
        <v>22339.540000000005</v>
      </c>
      <c r="D74" s="553">
        <f t="shared" si="16"/>
        <v>129.38524526074795</v>
      </c>
      <c r="E74" s="553">
        <v>22853.349420000002</v>
      </c>
      <c r="F74" s="553">
        <v>102.3</v>
      </c>
      <c r="G74" s="553">
        <v>24841.590819540004</v>
      </c>
      <c r="H74" s="553">
        <v>108.7</v>
      </c>
      <c r="I74" s="553">
        <v>24891.274001179085</v>
      </c>
      <c r="J74" s="553">
        <v>100.2</v>
      </c>
      <c r="K74" s="553">
        <v>24965.947823182618</v>
      </c>
      <c r="L74" s="636">
        <v>100.3</v>
      </c>
    </row>
    <row r="75" spans="1:12" s="175" customFormat="1" ht="23.25" customHeight="1" thickBot="1">
      <c r="A75" s="635" t="s">
        <v>1995</v>
      </c>
      <c r="B75" s="553">
        <v>103.19999999999999</v>
      </c>
      <c r="C75" s="553">
        <v>187.2</v>
      </c>
      <c r="D75" s="553">
        <f t="shared" si="16"/>
        <v>181.39534883720933</v>
      </c>
      <c r="E75" s="553">
        <v>201.61440000000002</v>
      </c>
      <c r="F75" s="553">
        <v>107.7</v>
      </c>
      <c r="G75" s="553">
        <v>217.13870880000002</v>
      </c>
      <c r="H75" s="553">
        <v>107.7</v>
      </c>
      <c r="I75" s="553">
        <v>218.224402344</v>
      </c>
      <c r="J75" s="553">
        <v>100.5</v>
      </c>
      <c r="K75" s="553">
        <v>219.53374875806401</v>
      </c>
      <c r="L75" s="636">
        <v>100.6</v>
      </c>
    </row>
    <row r="76" spans="1:12" ht="23.25" customHeight="1" thickBot="1">
      <c r="A76" s="635" t="s">
        <v>1996</v>
      </c>
      <c r="B76" s="553">
        <v>1983.39</v>
      </c>
      <c r="C76" s="553">
        <v>1983.39</v>
      </c>
      <c r="D76" s="553">
        <f t="shared" si="16"/>
        <v>100</v>
      </c>
      <c r="E76" s="553">
        <v>1985.37339</v>
      </c>
      <c r="F76" s="553">
        <v>100.1</v>
      </c>
      <c r="G76" s="553">
        <v>1989.3441367800001</v>
      </c>
      <c r="H76" s="553">
        <v>100.2</v>
      </c>
      <c r="I76" s="553">
        <v>1989.7420056073561</v>
      </c>
      <c r="J76" s="553">
        <v>100.02</v>
      </c>
      <c r="K76" s="553">
        <v>1990.3389282090384</v>
      </c>
      <c r="L76" s="636">
        <v>100.03</v>
      </c>
    </row>
    <row r="77" spans="1:12" ht="23.25" customHeight="1" thickBot="1">
      <c r="A77" s="635" t="s">
        <v>2008</v>
      </c>
      <c r="B77" s="553">
        <v>672.9283999999999</v>
      </c>
      <c r="C77" s="553">
        <v>825.70310000000006</v>
      </c>
      <c r="D77" s="553">
        <f t="shared" si="16"/>
        <v>122.70296512972259</v>
      </c>
      <c r="E77" s="553">
        <v>827.35450619999995</v>
      </c>
      <c r="F77" s="553">
        <f>E77/C77*100</f>
        <v>100.19999999999997</v>
      </c>
      <c r="G77" s="553">
        <v>829.83656971859989</v>
      </c>
      <c r="H77" s="553">
        <f>G77/E77*100</f>
        <v>100.29999999999998</v>
      </c>
      <c r="I77" s="553">
        <v>830.6664062883184</v>
      </c>
      <c r="J77" s="553">
        <f>I77/G77*100</f>
        <v>100.1</v>
      </c>
      <c r="K77" s="553">
        <v>830.91560621020506</v>
      </c>
      <c r="L77" s="636">
        <f>K77/I77*100</f>
        <v>100.03000000000002</v>
      </c>
    </row>
    <row r="78" spans="1:12" ht="23.25" customHeight="1" thickBot="1">
      <c r="A78" s="635" t="s">
        <v>1998</v>
      </c>
      <c r="B78" s="553">
        <v>33.32</v>
      </c>
      <c r="C78" s="553">
        <v>33.32</v>
      </c>
      <c r="D78" s="553">
        <f t="shared" si="16"/>
        <v>100</v>
      </c>
      <c r="E78" s="553">
        <v>33.38664</v>
      </c>
      <c r="F78" s="553">
        <v>100.2</v>
      </c>
      <c r="G78" s="553">
        <v>33.787279680000005</v>
      </c>
      <c r="H78" s="553">
        <v>101.2</v>
      </c>
      <c r="I78" s="553">
        <v>33.804173319840004</v>
      </c>
      <c r="J78" s="553">
        <v>100.05</v>
      </c>
      <c r="K78" s="553">
        <v>34.006998359759038</v>
      </c>
      <c r="L78" s="636">
        <v>100.6</v>
      </c>
    </row>
    <row r="79" spans="1:12" ht="23.25" customHeight="1" thickBot="1">
      <c r="A79" s="635" t="s">
        <v>1999</v>
      </c>
      <c r="B79" s="553"/>
      <c r="C79" s="553"/>
      <c r="D79" s="550" t="e">
        <f t="shared" si="16"/>
        <v>#DIV/0!</v>
      </c>
      <c r="E79" s="553"/>
      <c r="F79" s="550" t="e">
        <f>E79/C79*100</f>
        <v>#DIV/0!</v>
      </c>
      <c r="G79" s="550"/>
      <c r="H79" s="550" t="e">
        <f>G79/E79*100</f>
        <v>#DIV/0!</v>
      </c>
      <c r="I79" s="550"/>
      <c r="J79" s="550" t="e">
        <f>I79/G79*100</f>
        <v>#DIV/0!</v>
      </c>
      <c r="K79" s="550"/>
      <c r="L79" s="642" t="e">
        <f>K79/I79*100</f>
        <v>#DIV/0!</v>
      </c>
    </row>
    <row r="80" spans="1:12" ht="23.25" customHeight="1" thickBot="1">
      <c r="A80" s="635" t="s">
        <v>2000</v>
      </c>
      <c r="B80" s="553">
        <v>6.9290000000000012</v>
      </c>
      <c r="C80" s="553">
        <v>7.1290000000000004</v>
      </c>
      <c r="D80" s="553">
        <f t="shared" si="16"/>
        <v>102.88641939673833</v>
      </c>
      <c r="E80" s="553">
        <v>7.1361289999999995</v>
      </c>
      <c r="F80" s="553">
        <v>100.1</v>
      </c>
      <c r="G80" s="553">
        <v>7.1504012579999996</v>
      </c>
      <c r="H80" s="553">
        <v>100.2</v>
      </c>
      <c r="I80" s="553">
        <v>7.1539764586289998</v>
      </c>
      <c r="J80" s="553">
        <v>100.05</v>
      </c>
      <c r="K80" s="553">
        <v>7.1582688445041773</v>
      </c>
      <c r="L80" s="636">
        <v>100.06</v>
      </c>
    </row>
    <row r="81" spans="1:12">
      <c r="A81" s="643"/>
      <c r="B81" s="644"/>
      <c r="C81" s="645"/>
      <c r="D81" s="645"/>
      <c r="E81" s="645"/>
      <c r="F81" s="645"/>
      <c r="G81" s="645"/>
      <c r="H81" s="645"/>
      <c r="I81" s="645"/>
      <c r="J81" s="645"/>
      <c r="K81" s="645"/>
      <c r="L81" s="646"/>
    </row>
    <row r="82" spans="1:12" ht="15.75" customHeight="1">
      <c r="A82" s="179"/>
      <c r="B82" s="159"/>
    </row>
    <row r="83" spans="1:12" ht="18.75">
      <c r="B83" s="180"/>
    </row>
    <row r="85" spans="1:12">
      <c r="B85" s="167"/>
    </row>
    <row r="86" spans="1:12">
      <c r="B86" s="167"/>
    </row>
    <row r="87" spans="1:12">
      <c r="B87" s="167"/>
    </row>
    <row r="88" spans="1:12">
      <c r="B88" s="167"/>
    </row>
    <row r="89" spans="1:12">
      <c r="B89" s="167"/>
    </row>
    <row r="90" spans="1:12">
      <c r="B90" s="167"/>
    </row>
    <row r="91" spans="1:12">
      <c r="B91" s="167"/>
    </row>
  </sheetData>
  <mergeCells count="23">
    <mergeCell ref="A1:L1"/>
    <mergeCell ref="A2:L2"/>
    <mergeCell ref="A3:L3"/>
    <mergeCell ref="A4:L4"/>
    <mergeCell ref="A5:A7"/>
    <mergeCell ref="C5:D5"/>
    <mergeCell ref="E5:F5"/>
    <mergeCell ref="G5:H5"/>
    <mergeCell ref="I5:L5"/>
    <mergeCell ref="B6:B7"/>
    <mergeCell ref="A72:L72"/>
    <mergeCell ref="I6:J6"/>
    <mergeCell ref="K6:L6"/>
    <mergeCell ref="A8:L8"/>
    <mergeCell ref="A31:L31"/>
    <mergeCell ref="A48:L48"/>
    <mergeCell ref="A65:L65"/>
    <mergeCell ref="C6:C7"/>
    <mergeCell ref="D6:D7"/>
    <mergeCell ref="E6:E7"/>
    <mergeCell ref="F6:F7"/>
    <mergeCell ref="G6:G7"/>
    <mergeCell ref="H6:H7"/>
  </mergeCells>
  <printOptions horizontalCentered="1" verticalCentered="1"/>
  <pageMargins left="0.27559055118110237" right="0.23622047244094491" top="0.27559055118110237" bottom="0.27559055118110237" header="0.31496062992125984" footer="0.26"/>
  <pageSetup paperSize="9" scale="60" orientation="landscape" r:id="rId1"/>
  <rowBreaks count="3" manualBreakCount="3">
    <brk id="30" max="16383" man="1"/>
    <brk id="47" max="16383" man="1"/>
    <brk id="64"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0"/>
  <sheetViews>
    <sheetView showZeros="0" view="pageBreakPreview" zoomScale="70" zoomScaleNormal="70" zoomScaleSheetLayoutView="70" workbookViewId="0">
      <pane ySplit="1" topLeftCell="A11" activePane="bottomLeft" state="frozen"/>
      <selection activeCell="U28" sqref="U28"/>
      <selection pane="bottomLeft" activeCell="T16" sqref="T16"/>
    </sheetView>
  </sheetViews>
  <sheetFormatPr defaultRowHeight="18"/>
  <cols>
    <col min="1" max="1" width="54" style="174" customWidth="1"/>
    <col min="2" max="2" width="17" style="170" hidden="1" customWidth="1"/>
    <col min="3" max="3" width="19.85546875" style="174" customWidth="1"/>
    <col min="4" max="4" width="17.140625" style="174" bestFit="1" customWidth="1"/>
    <col min="5" max="5" width="19.5703125" style="142" customWidth="1"/>
    <col min="6" max="6" width="16.85546875" style="174" customWidth="1"/>
    <col min="7" max="7" width="19.85546875" style="174" customWidth="1"/>
    <col min="8" max="8" width="15.5703125" style="174" customWidth="1"/>
    <col min="9" max="9" width="19.7109375" style="174" customWidth="1"/>
    <col min="10" max="10" width="15.7109375" style="174" customWidth="1"/>
    <col min="11" max="11" width="19.140625" style="174" customWidth="1"/>
    <col min="12" max="12" width="16" style="174" customWidth="1"/>
    <col min="13" max="13" width="9.140625" style="174"/>
    <col min="14" max="14" width="10.5703125" style="174" bestFit="1" customWidth="1"/>
    <col min="15" max="15" width="12.28515625" style="174" bestFit="1" customWidth="1"/>
    <col min="16" max="256" width="9.140625" style="174"/>
    <col min="257" max="257" width="54" style="174" customWidth="1"/>
    <col min="258" max="258" width="0" style="174" hidden="1" customWidth="1"/>
    <col min="259" max="259" width="19.85546875" style="174" customWidth="1"/>
    <col min="260" max="260" width="15.5703125" style="174" bestFit="1" customWidth="1"/>
    <col min="261" max="261" width="19.5703125" style="174" customWidth="1"/>
    <col min="262" max="262" width="16.85546875" style="174" customWidth="1"/>
    <col min="263" max="263" width="19.85546875" style="174" customWidth="1"/>
    <col min="264" max="264" width="15.5703125" style="174" customWidth="1"/>
    <col min="265" max="265" width="19.7109375" style="174" customWidth="1"/>
    <col min="266" max="266" width="15.7109375" style="174" customWidth="1"/>
    <col min="267" max="267" width="19.140625" style="174" customWidth="1"/>
    <col min="268" max="268" width="16" style="174" customWidth="1"/>
    <col min="269" max="269" width="9.140625" style="174"/>
    <col min="270" max="270" width="10.5703125" style="174" bestFit="1" customWidth="1"/>
    <col min="271" max="271" width="12.28515625" style="174" bestFit="1" customWidth="1"/>
    <col min="272" max="512" width="9.140625" style="174"/>
    <col min="513" max="513" width="54" style="174" customWidth="1"/>
    <col min="514" max="514" width="0" style="174" hidden="1" customWidth="1"/>
    <col min="515" max="515" width="19.85546875" style="174" customWidth="1"/>
    <col min="516" max="516" width="15.5703125" style="174" bestFit="1" customWidth="1"/>
    <col min="517" max="517" width="19.5703125" style="174" customWidth="1"/>
    <col min="518" max="518" width="16.85546875" style="174" customWidth="1"/>
    <col min="519" max="519" width="19.85546875" style="174" customWidth="1"/>
    <col min="520" max="520" width="15.5703125" style="174" customWidth="1"/>
    <col min="521" max="521" width="19.7109375" style="174" customWidth="1"/>
    <col min="522" max="522" width="15.7109375" style="174" customWidth="1"/>
    <col min="523" max="523" width="19.140625" style="174" customWidth="1"/>
    <col min="524" max="524" width="16" style="174" customWidth="1"/>
    <col min="525" max="525" width="9.140625" style="174"/>
    <col min="526" max="526" width="10.5703125" style="174" bestFit="1" customWidth="1"/>
    <col min="527" max="527" width="12.28515625" style="174" bestFit="1" customWidth="1"/>
    <col min="528" max="768" width="9.140625" style="174"/>
    <col min="769" max="769" width="54" style="174" customWidth="1"/>
    <col min="770" max="770" width="0" style="174" hidden="1" customWidth="1"/>
    <col min="771" max="771" width="19.85546875" style="174" customWidth="1"/>
    <col min="772" max="772" width="15.5703125" style="174" bestFit="1" customWidth="1"/>
    <col min="773" max="773" width="19.5703125" style="174" customWidth="1"/>
    <col min="774" max="774" width="16.85546875" style="174" customWidth="1"/>
    <col min="775" max="775" width="19.85546875" style="174" customWidth="1"/>
    <col min="776" max="776" width="15.5703125" style="174" customWidth="1"/>
    <col min="777" max="777" width="19.7109375" style="174" customWidth="1"/>
    <col min="778" max="778" width="15.7109375" style="174" customWidth="1"/>
    <col min="779" max="779" width="19.140625" style="174" customWidth="1"/>
    <col min="780" max="780" width="16" style="174" customWidth="1"/>
    <col min="781" max="781" width="9.140625" style="174"/>
    <col min="782" max="782" width="10.5703125" style="174" bestFit="1" customWidth="1"/>
    <col min="783" max="783" width="12.28515625" style="174" bestFit="1" customWidth="1"/>
    <col min="784" max="1024" width="9.140625" style="174"/>
    <col min="1025" max="1025" width="54" style="174" customWidth="1"/>
    <col min="1026" max="1026" width="0" style="174" hidden="1" customWidth="1"/>
    <col min="1027" max="1027" width="19.85546875" style="174" customWidth="1"/>
    <col min="1028" max="1028" width="15.5703125" style="174" bestFit="1" customWidth="1"/>
    <col min="1029" max="1029" width="19.5703125" style="174" customWidth="1"/>
    <col min="1030" max="1030" width="16.85546875" style="174" customWidth="1"/>
    <col min="1031" max="1031" width="19.85546875" style="174" customWidth="1"/>
    <col min="1032" max="1032" width="15.5703125" style="174" customWidth="1"/>
    <col min="1033" max="1033" width="19.7109375" style="174" customWidth="1"/>
    <col min="1034" max="1034" width="15.7109375" style="174" customWidth="1"/>
    <col min="1035" max="1035" width="19.140625" style="174" customWidth="1"/>
    <col min="1036" max="1036" width="16" style="174" customWidth="1"/>
    <col min="1037" max="1037" width="9.140625" style="174"/>
    <col min="1038" max="1038" width="10.5703125" style="174" bestFit="1" customWidth="1"/>
    <col min="1039" max="1039" width="12.28515625" style="174" bestFit="1" customWidth="1"/>
    <col min="1040" max="1280" width="9.140625" style="174"/>
    <col min="1281" max="1281" width="54" style="174" customWidth="1"/>
    <col min="1282" max="1282" width="0" style="174" hidden="1" customWidth="1"/>
    <col min="1283" max="1283" width="19.85546875" style="174" customWidth="1"/>
    <col min="1284" max="1284" width="15.5703125" style="174" bestFit="1" customWidth="1"/>
    <col min="1285" max="1285" width="19.5703125" style="174" customWidth="1"/>
    <col min="1286" max="1286" width="16.85546875" style="174" customWidth="1"/>
    <col min="1287" max="1287" width="19.85546875" style="174" customWidth="1"/>
    <col min="1288" max="1288" width="15.5703125" style="174" customWidth="1"/>
    <col min="1289" max="1289" width="19.7109375" style="174" customWidth="1"/>
    <col min="1290" max="1290" width="15.7109375" style="174" customWidth="1"/>
    <col min="1291" max="1291" width="19.140625" style="174" customWidth="1"/>
    <col min="1292" max="1292" width="16" style="174" customWidth="1"/>
    <col min="1293" max="1293" width="9.140625" style="174"/>
    <col min="1294" max="1294" width="10.5703125" style="174" bestFit="1" customWidth="1"/>
    <col min="1295" max="1295" width="12.28515625" style="174" bestFit="1" customWidth="1"/>
    <col min="1296" max="1536" width="9.140625" style="174"/>
    <col min="1537" max="1537" width="54" style="174" customWidth="1"/>
    <col min="1538" max="1538" width="0" style="174" hidden="1" customWidth="1"/>
    <col min="1539" max="1539" width="19.85546875" style="174" customWidth="1"/>
    <col min="1540" max="1540" width="15.5703125" style="174" bestFit="1" customWidth="1"/>
    <col min="1541" max="1541" width="19.5703125" style="174" customWidth="1"/>
    <col min="1542" max="1542" width="16.85546875" style="174" customWidth="1"/>
    <col min="1543" max="1543" width="19.85546875" style="174" customWidth="1"/>
    <col min="1544" max="1544" width="15.5703125" style="174" customWidth="1"/>
    <col min="1545" max="1545" width="19.7109375" style="174" customWidth="1"/>
    <col min="1546" max="1546" width="15.7109375" style="174" customWidth="1"/>
    <col min="1547" max="1547" width="19.140625" style="174" customWidth="1"/>
    <col min="1548" max="1548" width="16" style="174" customWidth="1"/>
    <col min="1549" max="1549" width="9.140625" style="174"/>
    <col min="1550" max="1550" width="10.5703125" style="174" bestFit="1" customWidth="1"/>
    <col min="1551" max="1551" width="12.28515625" style="174" bestFit="1" customWidth="1"/>
    <col min="1552" max="1792" width="9.140625" style="174"/>
    <col min="1793" max="1793" width="54" style="174" customWidth="1"/>
    <col min="1794" max="1794" width="0" style="174" hidden="1" customWidth="1"/>
    <col min="1795" max="1795" width="19.85546875" style="174" customWidth="1"/>
    <col min="1796" max="1796" width="15.5703125" style="174" bestFit="1" customWidth="1"/>
    <col min="1797" max="1797" width="19.5703125" style="174" customWidth="1"/>
    <col min="1798" max="1798" width="16.85546875" style="174" customWidth="1"/>
    <col min="1799" max="1799" width="19.85546875" style="174" customWidth="1"/>
    <col min="1800" max="1800" width="15.5703125" style="174" customWidth="1"/>
    <col min="1801" max="1801" width="19.7109375" style="174" customWidth="1"/>
    <col min="1802" max="1802" width="15.7109375" style="174" customWidth="1"/>
    <col min="1803" max="1803" width="19.140625" style="174" customWidth="1"/>
    <col min="1804" max="1804" width="16" style="174" customWidth="1"/>
    <col min="1805" max="1805" width="9.140625" style="174"/>
    <col min="1806" max="1806" width="10.5703125" style="174" bestFit="1" customWidth="1"/>
    <col min="1807" max="1807" width="12.28515625" style="174" bestFit="1" customWidth="1"/>
    <col min="1808" max="2048" width="9.140625" style="174"/>
    <col min="2049" max="2049" width="54" style="174" customWidth="1"/>
    <col min="2050" max="2050" width="0" style="174" hidden="1" customWidth="1"/>
    <col min="2051" max="2051" width="19.85546875" style="174" customWidth="1"/>
    <col min="2052" max="2052" width="15.5703125" style="174" bestFit="1" customWidth="1"/>
    <col min="2053" max="2053" width="19.5703125" style="174" customWidth="1"/>
    <col min="2054" max="2054" width="16.85546875" style="174" customWidth="1"/>
    <col min="2055" max="2055" width="19.85546875" style="174" customWidth="1"/>
    <col min="2056" max="2056" width="15.5703125" style="174" customWidth="1"/>
    <col min="2057" max="2057" width="19.7109375" style="174" customWidth="1"/>
    <col min="2058" max="2058" width="15.7109375" style="174" customWidth="1"/>
    <col min="2059" max="2059" width="19.140625" style="174" customWidth="1"/>
    <col min="2060" max="2060" width="16" style="174" customWidth="1"/>
    <col min="2061" max="2061" width="9.140625" style="174"/>
    <col min="2062" max="2062" width="10.5703125" style="174" bestFit="1" customWidth="1"/>
    <col min="2063" max="2063" width="12.28515625" style="174" bestFit="1" customWidth="1"/>
    <col min="2064" max="2304" width="9.140625" style="174"/>
    <col min="2305" max="2305" width="54" style="174" customWidth="1"/>
    <col min="2306" max="2306" width="0" style="174" hidden="1" customWidth="1"/>
    <col min="2307" max="2307" width="19.85546875" style="174" customWidth="1"/>
    <col min="2308" max="2308" width="15.5703125" style="174" bestFit="1" customWidth="1"/>
    <col min="2309" max="2309" width="19.5703125" style="174" customWidth="1"/>
    <col min="2310" max="2310" width="16.85546875" style="174" customWidth="1"/>
    <col min="2311" max="2311" width="19.85546875" style="174" customWidth="1"/>
    <col min="2312" max="2312" width="15.5703125" style="174" customWidth="1"/>
    <col min="2313" max="2313" width="19.7109375" style="174" customWidth="1"/>
    <col min="2314" max="2314" width="15.7109375" style="174" customWidth="1"/>
    <col min="2315" max="2315" width="19.140625" style="174" customWidth="1"/>
    <col min="2316" max="2316" width="16" style="174" customWidth="1"/>
    <col min="2317" max="2317" width="9.140625" style="174"/>
    <col min="2318" max="2318" width="10.5703125" style="174" bestFit="1" customWidth="1"/>
    <col min="2319" max="2319" width="12.28515625" style="174" bestFit="1" customWidth="1"/>
    <col min="2320" max="2560" width="9.140625" style="174"/>
    <col min="2561" max="2561" width="54" style="174" customWidth="1"/>
    <col min="2562" max="2562" width="0" style="174" hidden="1" customWidth="1"/>
    <col min="2563" max="2563" width="19.85546875" style="174" customWidth="1"/>
    <col min="2564" max="2564" width="15.5703125" style="174" bestFit="1" customWidth="1"/>
    <col min="2565" max="2565" width="19.5703125" style="174" customWidth="1"/>
    <col min="2566" max="2566" width="16.85546875" style="174" customWidth="1"/>
    <col min="2567" max="2567" width="19.85546875" style="174" customWidth="1"/>
    <col min="2568" max="2568" width="15.5703125" style="174" customWidth="1"/>
    <col min="2569" max="2569" width="19.7109375" style="174" customWidth="1"/>
    <col min="2570" max="2570" width="15.7109375" style="174" customWidth="1"/>
    <col min="2571" max="2571" width="19.140625" style="174" customWidth="1"/>
    <col min="2572" max="2572" width="16" style="174" customWidth="1"/>
    <col min="2573" max="2573" width="9.140625" style="174"/>
    <col min="2574" max="2574" width="10.5703125" style="174" bestFit="1" customWidth="1"/>
    <col min="2575" max="2575" width="12.28515625" style="174" bestFit="1" customWidth="1"/>
    <col min="2576" max="2816" width="9.140625" style="174"/>
    <col min="2817" max="2817" width="54" style="174" customWidth="1"/>
    <col min="2818" max="2818" width="0" style="174" hidden="1" customWidth="1"/>
    <col min="2819" max="2819" width="19.85546875" style="174" customWidth="1"/>
    <col min="2820" max="2820" width="15.5703125" style="174" bestFit="1" customWidth="1"/>
    <col min="2821" max="2821" width="19.5703125" style="174" customWidth="1"/>
    <col min="2822" max="2822" width="16.85546875" style="174" customWidth="1"/>
    <col min="2823" max="2823" width="19.85546875" style="174" customWidth="1"/>
    <col min="2824" max="2824" width="15.5703125" style="174" customWidth="1"/>
    <col min="2825" max="2825" width="19.7109375" style="174" customWidth="1"/>
    <col min="2826" max="2826" width="15.7109375" style="174" customWidth="1"/>
    <col min="2827" max="2827" width="19.140625" style="174" customWidth="1"/>
    <col min="2828" max="2828" width="16" style="174" customWidth="1"/>
    <col min="2829" max="2829" width="9.140625" style="174"/>
    <col min="2830" max="2830" width="10.5703125" style="174" bestFit="1" customWidth="1"/>
    <col min="2831" max="2831" width="12.28515625" style="174" bestFit="1" customWidth="1"/>
    <col min="2832" max="3072" width="9.140625" style="174"/>
    <col min="3073" max="3073" width="54" style="174" customWidth="1"/>
    <col min="3074" max="3074" width="0" style="174" hidden="1" customWidth="1"/>
    <col min="3075" max="3075" width="19.85546875" style="174" customWidth="1"/>
    <col min="3076" max="3076" width="15.5703125" style="174" bestFit="1" customWidth="1"/>
    <col min="3077" max="3077" width="19.5703125" style="174" customWidth="1"/>
    <col min="3078" max="3078" width="16.85546875" style="174" customWidth="1"/>
    <col min="3079" max="3079" width="19.85546875" style="174" customWidth="1"/>
    <col min="3080" max="3080" width="15.5703125" style="174" customWidth="1"/>
    <col min="3081" max="3081" width="19.7109375" style="174" customWidth="1"/>
    <col min="3082" max="3082" width="15.7109375" style="174" customWidth="1"/>
    <col min="3083" max="3083" width="19.140625" style="174" customWidth="1"/>
    <col min="3084" max="3084" width="16" style="174" customWidth="1"/>
    <col min="3085" max="3085" width="9.140625" style="174"/>
    <col min="3086" max="3086" width="10.5703125" style="174" bestFit="1" customWidth="1"/>
    <col min="3087" max="3087" width="12.28515625" style="174" bestFit="1" customWidth="1"/>
    <col min="3088" max="3328" width="9.140625" style="174"/>
    <col min="3329" max="3329" width="54" style="174" customWidth="1"/>
    <col min="3330" max="3330" width="0" style="174" hidden="1" customWidth="1"/>
    <col min="3331" max="3331" width="19.85546875" style="174" customWidth="1"/>
    <col min="3332" max="3332" width="15.5703125" style="174" bestFit="1" customWidth="1"/>
    <col min="3333" max="3333" width="19.5703125" style="174" customWidth="1"/>
    <col min="3334" max="3334" width="16.85546875" style="174" customWidth="1"/>
    <col min="3335" max="3335" width="19.85546875" style="174" customWidth="1"/>
    <col min="3336" max="3336" width="15.5703125" style="174" customWidth="1"/>
    <col min="3337" max="3337" width="19.7109375" style="174" customWidth="1"/>
    <col min="3338" max="3338" width="15.7109375" style="174" customWidth="1"/>
    <col min="3339" max="3339" width="19.140625" style="174" customWidth="1"/>
    <col min="3340" max="3340" width="16" style="174" customWidth="1"/>
    <col min="3341" max="3341" width="9.140625" style="174"/>
    <col min="3342" max="3342" width="10.5703125" style="174" bestFit="1" customWidth="1"/>
    <col min="3343" max="3343" width="12.28515625" style="174" bestFit="1" customWidth="1"/>
    <col min="3344" max="3584" width="9.140625" style="174"/>
    <col min="3585" max="3585" width="54" style="174" customWidth="1"/>
    <col min="3586" max="3586" width="0" style="174" hidden="1" customWidth="1"/>
    <col min="3587" max="3587" width="19.85546875" style="174" customWidth="1"/>
    <col min="3588" max="3588" width="15.5703125" style="174" bestFit="1" customWidth="1"/>
    <col min="3589" max="3589" width="19.5703125" style="174" customWidth="1"/>
    <col min="3590" max="3590" width="16.85546875" style="174" customWidth="1"/>
    <col min="3591" max="3591" width="19.85546875" style="174" customWidth="1"/>
    <col min="3592" max="3592" width="15.5703125" style="174" customWidth="1"/>
    <col min="3593" max="3593" width="19.7109375" style="174" customWidth="1"/>
    <col min="3594" max="3594" width="15.7109375" style="174" customWidth="1"/>
    <col min="3595" max="3595" width="19.140625" style="174" customWidth="1"/>
    <col min="3596" max="3596" width="16" style="174" customWidth="1"/>
    <col min="3597" max="3597" width="9.140625" style="174"/>
    <col min="3598" max="3598" width="10.5703125" style="174" bestFit="1" customWidth="1"/>
    <col min="3599" max="3599" width="12.28515625" style="174" bestFit="1" customWidth="1"/>
    <col min="3600" max="3840" width="9.140625" style="174"/>
    <col min="3841" max="3841" width="54" style="174" customWidth="1"/>
    <col min="3842" max="3842" width="0" style="174" hidden="1" customWidth="1"/>
    <col min="3843" max="3843" width="19.85546875" style="174" customWidth="1"/>
    <col min="3844" max="3844" width="15.5703125" style="174" bestFit="1" customWidth="1"/>
    <col min="3845" max="3845" width="19.5703125" style="174" customWidth="1"/>
    <col min="3846" max="3846" width="16.85546875" style="174" customWidth="1"/>
    <col min="3847" max="3847" width="19.85546875" style="174" customWidth="1"/>
    <col min="3848" max="3848" width="15.5703125" style="174" customWidth="1"/>
    <col min="3849" max="3849" width="19.7109375" style="174" customWidth="1"/>
    <col min="3850" max="3850" width="15.7109375" style="174" customWidth="1"/>
    <col min="3851" max="3851" width="19.140625" style="174" customWidth="1"/>
    <col min="3852" max="3852" width="16" style="174" customWidth="1"/>
    <col min="3853" max="3853" width="9.140625" style="174"/>
    <col min="3854" max="3854" width="10.5703125" style="174" bestFit="1" customWidth="1"/>
    <col min="3855" max="3855" width="12.28515625" style="174" bestFit="1" customWidth="1"/>
    <col min="3856" max="4096" width="9.140625" style="174"/>
    <col min="4097" max="4097" width="54" style="174" customWidth="1"/>
    <col min="4098" max="4098" width="0" style="174" hidden="1" customWidth="1"/>
    <col min="4099" max="4099" width="19.85546875" style="174" customWidth="1"/>
    <col min="4100" max="4100" width="15.5703125" style="174" bestFit="1" customWidth="1"/>
    <col min="4101" max="4101" width="19.5703125" style="174" customWidth="1"/>
    <col min="4102" max="4102" width="16.85546875" style="174" customWidth="1"/>
    <col min="4103" max="4103" width="19.85546875" style="174" customWidth="1"/>
    <col min="4104" max="4104" width="15.5703125" style="174" customWidth="1"/>
    <col min="4105" max="4105" width="19.7109375" style="174" customWidth="1"/>
    <col min="4106" max="4106" width="15.7109375" style="174" customWidth="1"/>
    <col min="4107" max="4107" width="19.140625" style="174" customWidth="1"/>
    <col min="4108" max="4108" width="16" style="174" customWidth="1"/>
    <col min="4109" max="4109" width="9.140625" style="174"/>
    <col min="4110" max="4110" width="10.5703125" style="174" bestFit="1" customWidth="1"/>
    <col min="4111" max="4111" width="12.28515625" style="174" bestFit="1" customWidth="1"/>
    <col min="4112" max="4352" width="9.140625" style="174"/>
    <col min="4353" max="4353" width="54" style="174" customWidth="1"/>
    <col min="4354" max="4354" width="0" style="174" hidden="1" customWidth="1"/>
    <col min="4355" max="4355" width="19.85546875" style="174" customWidth="1"/>
    <col min="4356" max="4356" width="15.5703125" style="174" bestFit="1" customWidth="1"/>
    <col min="4357" max="4357" width="19.5703125" style="174" customWidth="1"/>
    <col min="4358" max="4358" width="16.85546875" style="174" customWidth="1"/>
    <col min="4359" max="4359" width="19.85546875" style="174" customWidth="1"/>
    <col min="4360" max="4360" width="15.5703125" style="174" customWidth="1"/>
    <col min="4361" max="4361" width="19.7109375" style="174" customWidth="1"/>
    <col min="4362" max="4362" width="15.7109375" style="174" customWidth="1"/>
    <col min="4363" max="4363" width="19.140625" style="174" customWidth="1"/>
    <col min="4364" max="4364" width="16" style="174" customWidth="1"/>
    <col min="4365" max="4365" width="9.140625" style="174"/>
    <col min="4366" max="4366" width="10.5703125" style="174" bestFit="1" customWidth="1"/>
    <col min="4367" max="4367" width="12.28515625" style="174" bestFit="1" customWidth="1"/>
    <col min="4368" max="4608" width="9.140625" style="174"/>
    <col min="4609" max="4609" width="54" style="174" customWidth="1"/>
    <col min="4610" max="4610" width="0" style="174" hidden="1" customWidth="1"/>
    <col min="4611" max="4611" width="19.85546875" style="174" customWidth="1"/>
    <col min="4612" max="4612" width="15.5703125" style="174" bestFit="1" customWidth="1"/>
    <col min="4613" max="4613" width="19.5703125" style="174" customWidth="1"/>
    <col min="4614" max="4614" width="16.85546875" style="174" customWidth="1"/>
    <col min="4615" max="4615" width="19.85546875" style="174" customWidth="1"/>
    <col min="4616" max="4616" width="15.5703125" style="174" customWidth="1"/>
    <col min="4617" max="4617" width="19.7109375" style="174" customWidth="1"/>
    <col min="4618" max="4618" width="15.7109375" style="174" customWidth="1"/>
    <col min="4619" max="4619" width="19.140625" style="174" customWidth="1"/>
    <col min="4620" max="4620" width="16" style="174" customWidth="1"/>
    <col min="4621" max="4621" width="9.140625" style="174"/>
    <col min="4622" max="4622" width="10.5703125" style="174" bestFit="1" customWidth="1"/>
    <col min="4623" max="4623" width="12.28515625" style="174" bestFit="1" customWidth="1"/>
    <col min="4624" max="4864" width="9.140625" style="174"/>
    <col min="4865" max="4865" width="54" style="174" customWidth="1"/>
    <col min="4866" max="4866" width="0" style="174" hidden="1" customWidth="1"/>
    <col min="4867" max="4867" width="19.85546875" style="174" customWidth="1"/>
    <col min="4868" max="4868" width="15.5703125" style="174" bestFit="1" customWidth="1"/>
    <col min="4869" max="4869" width="19.5703125" style="174" customWidth="1"/>
    <col min="4870" max="4870" width="16.85546875" style="174" customWidth="1"/>
    <col min="4871" max="4871" width="19.85546875" style="174" customWidth="1"/>
    <col min="4872" max="4872" width="15.5703125" style="174" customWidth="1"/>
    <col min="4873" max="4873" width="19.7109375" style="174" customWidth="1"/>
    <col min="4874" max="4874" width="15.7109375" style="174" customWidth="1"/>
    <col min="4875" max="4875" width="19.140625" style="174" customWidth="1"/>
    <col min="4876" max="4876" width="16" style="174" customWidth="1"/>
    <col min="4877" max="4877" width="9.140625" style="174"/>
    <col min="4878" max="4878" width="10.5703125" style="174" bestFit="1" customWidth="1"/>
    <col min="4879" max="4879" width="12.28515625" style="174" bestFit="1" customWidth="1"/>
    <col min="4880" max="5120" width="9.140625" style="174"/>
    <col min="5121" max="5121" width="54" style="174" customWidth="1"/>
    <col min="5122" max="5122" width="0" style="174" hidden="1" customWidth="1"/>
    <col min="5123" max="5123" width="19.85546875" style="174" customWidth="1"/>
    <col min="5124" max="5124" width="15.5703125" style="174" bestFit="1" customWidth="1"/>
    <col min="5125" max="5125" width="19.5703125" style="174" customWidth="1"/>
    <col min="5126" max="5126" width="16.85546875" style="174" customWidth="1"/>
    <col min="5127" max="5127" width="19.85546875" style="174" customWidth="1"/>
    <col min="5128" max="5128" width="15.5703125" style="174" customWidth="1"/>
    <col min="5129" max="5129" width="19.7109375" style="174" customWidth="1"/>
    <col min="5130" max="5130" width="15.7109375" style="174" customWidth="1"/>
    <col min="5131" max="5131" width="19.140625" style="174" customWidth="1"/>
    <col min="5132" max="5132" width="16" style="174" customWidth="1"/>
    <col min="5133" max="5133" width="9.140625" style="174"/>
    <col min="5134" max="5134" width="10.5703125" style="174" bestFit="1" customWidth="1"/>
    <col min="5135" max="5135" width="12.28515625" style="174" bestFit="1" customWidth="1"/>
    <col min="5136" max="5376" width="9.140625" style="174"/>
    <col min="5377" max="5377" width="54" style="174" customWidth="1"/>
    <col min="5378" max="5378" width="0" style="174" hidden="1" customWidth="1"/>
    <col min="5379" max="5379" width="19.85546875" style="174" customWidth="1"/>
    <col min="5380" max="5380" width="15.5703125" style="174" bestFit="1" customWidth="1"/>
    <col min="5381" max="5381" width="19.5703125" style="174" customWidth="1"/>
    <col min="5382" max="5382" width="16.85546875" style="174" customWidth="1"/>
    <col min="5383" max="5383" width="19.85546875" style="174" customWidth="1"/>
    <col min="5384" max="5384" width="15.5703125" style="174" customWidth="1"/>
    <col min="5385" max="5385" width="19.7109375" style="174" customWidth="1"/>
    <col min="5386" max="5386" width="15.7109375" style="174" customWidth="1"/>
    <col min="5387" max="5387" width="19.140625" style="174" customWidth="1"/>
    <col min="5388" max="5388" width="16" style="174" customWidth="1"/>
    <col min="5389" max="5389" width="9.140625" style="174"/>
    <col min="5390" max="5390" width="10.5703125" style="174" bestFit="1" customWidth="1"/>
    <col min="5391" max="5391" width="12.28515625" style="174" bestFit="1" customWidth="1"/>
    <col min="5392" max="5632" width="9.140625" style="174"/>
    <col min="5633" max="5633" width="54" style="174" customWidth="1"/>
    <col min="5634" max="5634" width="0" style="174" hidden="1" customWidth="1"/>
    <col min="5635" max="5635" width="19.85546875" style="174" customWidth="1"/>
    <col min="5636" max="5636" width="15.5703125" style="174" bestFit="1" customWidth="1"/>
    <col min="5637" max="5637" width="19.5703125" style="174" customWidth="1"/>
    <col min="5638" max="5638" width="16.85546875" style="174" customWidth="1"/>
    <col min="5639" max="5639" width="19.85546875" style="174" customWidth="1"/>
    <col min="5640" max="5640" width="15.5703125" style="174" customWidth="1"/>
    <col min="5641" max="5641" width="19.7109375" style="174" customWidth="1"/>
    <col min="5642" max="5642" width="15.7109375" style="174" customWidth="1"/>
    <col min="5643" max="5643" width="19.140625" style="174" customWidth="1"/>
    <col min="5644" max="5644" width="16" style="174" customWidth="1"/>
    <col min="5645" max="5645" width="9.140625" style="174"/>
    <col min="5646" max="5646" width="10.5703125" style="174" bestFit="1" customWidth="1"/>
    <col min="5647" max="5647" width="12.28515625" style="174" bestFit="1" customWidth="1"/>
    <col min="5648" max="5888" width="9.140625" style="174"/>
    <col min="5889" max="5889" width="54" style="174" customWidth="1"/>
    <col min="5890" max="5890" width="0" style="174" hidden="1" customWidth="1"/>
    <col min="5891" max="5891" width="19.85546875" style="174" customWidth="1"/>
    <col min="5892" max="5892" width="15.5703125" style="174" bestFit="1" customWidth="1"/>
    <col min="5893" max="5893" width="19.5703125" style="174" customWidth="1"/>
    <col min="5894" max="5894" width="16.85546875" style="174" customWidth="1"/>
    <col min="5895" max="5895" width="19.85546875" style="174" customWidth="1"/>
    <col min="5896" max="5896" width="15.5703125" style="174" customWidth="1"/>
    <col min="5897" max="5897" width="19.7109375" style="174" customWidth="1"/>
    <col min="5898" max="5898" width="15.7109375" style="174" customWidth="1"/>
    <col min="5899" max="5899" width="19.140625" style="174" customWidth="1"/>
    <col min="5900" max="5900" width="16" style="174" customWidth="1"/>
    <col min="5901" max="5901" width="9.140625" style="174"/>
    <col min="5902" max="5902" width="10.5703125" style="174" bestFit="1" customWidth="1"/>
    <col min="5903" max="5903" width="12.28515625" style="174" bestFit="1" customWidth="1"/>
    <col min="5904" max="6144" width="9.140625" style="174"/>
    <col min="6145" max="6145" width="54" style="174" customWidth="1"/>
    <col min="6146" max="6146" width="0" style="174" hidden="1" customWidth="1"/>
    <col min="6147" max="6147" width="19.85546875" style="174" customWidth="1"/>
    <col min="6148" max="6148" width="15.5703125" style="174" bestFit="1" customWidth="1"/>
    <col min="6149" max="6149" width="19.5703125" style="174" customWidth="1"/>
    <col min="6150" max="6150" width="16.85546875" style="174" customWidth="1"/>
    <col min="6151" max="6151" width="19.85546875" style="174" customWidth="1"/>
    <col min="6152" max="6152" width="15.5703125" style="174" customWidth="1"/>
    <col min="6153" max="6153" width="19.7109375" style="174" customWidth="1"/>
    <col min="6154" max="6154" width="15.7109375" style="174" customWidth="1"/>
    <col min="6155" max="6155" width="19.140625" style="174" customWidth="1"/>
    <col min="6156" max="6156" width="16" style="174" customWidth="1"/>
    <col min="6157" max="6157" width="9.140625" style="174"/>
    <col min="6158" max="6158" width="10.5703125" style="174" bestFit="1" customWidth="1"/>
    <col min="6159" max="6159" width="12.28515625" style="174" bestFit="1" customWidth="1"/>
    <col min="6160" max="6400" width="9.140625" style="174"/>
    <col min="6401" max="6401" width="54" style="174" customWidth="1"/>
    <col min="6402" max="6402" width="0" style="174" hidden="1" customWidth="1"/>
    <col min="6403" max="6403" width="19.85546875" style="174" customWidth="1"/>
    <col min="6404" max="6404" width="15.5703125" style="174" bestFit="1" customWidth="1"/>
    <col min="6405" max="6405" width="19.5703125" style="174" customWidth="1"/>
    <col min="6406" max="6406" width="16.85546875" style="174" customWidth="1"/>
    <col min="6407" max="6407" width="19.85546875" style="174" customWidth="1"/>
    <col min="6408" max="6408" width="15.5703125" style="174" customWidth="1"/>
    <col min="6409" max="6409" width="19.7109375" style="174" customWidth="1"/>
    <col min="6410" max="6410" width="15.7109375" style="174" customWidth="1"/>
    <col min="6411" max="6411" width="19.140625" style="174" customWidth="1"/>
    <col min="6412" max="6412" width="16" style="174" customWidth="1"/>
    <col min="6413" max="6413" width="9.140625" style="174"/>
    <col min="6414" max="6414" width="10.5703125" style="174" bestFit="1" customWidth="1"/>
    <col min="6415" max="6415" width="12.28515625" style="174" bestFit="1" customWidth="1"/>
    <col min="6416" max="6656" width="9.140625" style="174"/>
    <col min="6657" max="6657" width="54" style="174" customWidth="1"/>
    <col min="6658" max="6658" width="0" style="174" hidden="1" customWidth="1"/>
    <col min="6659" max="6659" width="19.85546875" style="174" customWidth="1"/>
    <col min="6660" max="6660" width="15.5703125" style="174" bestFit="1" customWidth="1"/>
    <col min="6661" max="6661" width="19.5703125" style="174" customWidth="1"/>
    <col min="6662" max="6662" width="16.85546875" style="174" customWidth="1"/>
    <col min="6663" max="6663" width="19.85546875" style="174" customWidth="1"/>
    <col min="6664" max="6664" width="15.5703125" style="174" customWidth="1"/>
    <col min="6665" max="6665" width="19.7109375" style="174" customWidth="1"/>
    <col min="6666" max="6666" width="15.7109375" style="174" customWidth="1"/>
    <col min="6667" max="6667" width="19.140625" style="174" customWidth="1"/>
    <col min="6668" max="6668" width="16" style="174" customWidth="1"/>
    <col min="6669" max="6669" width="9.140625" style="174"/>
    <col min="6670" max="6670" width="10.5703125" style="174" bestFit="1" customWidth="1"/>
    <col min="6671" max="6671" width="12.28515625" style="174" bestFit="1" customWidth="1"/>
    <col min="6672" max="6912" width="9.140625" style="174"/>
    <col min="6913" max="6913" width="54" style="174" customWidth="1"/>
    <col min="6914" max="6914" width="0" style="174" hidden="1" customWidth="1"/>
    <col min="6915" max="6915" width="19.85546875" style="174" customWidth="1"/>
    <col min="6916" max="6916" width="15.5703125" style="174" bestFit="1" customWidth="1"/>
    <col min="6917" max="6917" width="19.5703125" style="174" customWidth="1"/>
    <col min="6918" max="6918" width="16.85546875" style="174" customWidth="1"/>
    <col min="6919" max="6919" width="19.85546875" style="174" customWidth="1"/>
    <col min="6920" max="6920" width="15.5703125" style="174" customWidth="1"/>
    <col min="6921" max="6921" width="19.7109375" style="174" customWidth="1"/>
    <col min="6922" max="6922" width="15.7109375" style="174" customWidth="1"/>
    <col min="6923" max="6923" width="19.140625" style="174" customWidth="1"/>
    <col min="6924" max="6924" width="16" style="174" customWidth="1"/>
    <col min="6925" max="6925" width="9.140625" style="174"/>
    <col min="6926" max="6926" width="10.5703125" style="174" bestFit="1" customWidth="1"/>
    <col min="6927" max="6927" width="12.28515625" style="174" bestFit="1" customWidth="1"/>
    <col min="6928" max="7168" width="9.140625" style="174"/>
    <col min="7169" max="7169" width="54" style="174" customWidth="1"/>
    <col min="7170" max="7170" width="0" style="174" hidden="1" customWidth="1"/>
    <col min="7171" max="7171" width="19.85546875" style="174" customWidth="1"/>
    <col min="7172" max="7172" width="15.5703125" style="174" bestFit="1" customWidth="1"/>
    <col min="7173" max="7173" width="19.5703125" style="174" customWidth="1"/>
    <col min="7174" max="7174" width="16.85546875" style="174" customWidth="1"/>
    <col min="7175" max="7175" width="19.85546875" style="174" customWidth="1"/>
    <col min="7176" max="7176" width="15.5703125" style="174" customWidth="1"/>
    <col min="7177" max="7177" width="19.7109375" style="174" customWidth="1"/>
    <col min="7178" max="7178" width="15.7109375" style="174" customWidth="1"/>
    <col min="7179" max="7179" width="19.140625" style="174" customWidth="1"/>
    <col min="7180" max="7180" width="16" style="174" customWidth="1"/>
    <col min="7181" max="7181" width="9.140625" style="174"/>
    <col min="7182" max="7182" width="10.5703125" style="174" bestFit="1" customWidth="1"/>
    <col min="7183" max="7183" width="12.28515625" style="174" bestFit="1" customWidth="1"/>
    <col min="7184" max="7424" width="9.140625" style="174"/>
    <col min="7425" max="7425" width="54" style="174" customWidth="1"/>
    <col min="7426" max="7426" width="0" style="174" hidden="1" customWidth="1"/>
    <col min="7427" max="7427" width="19.85546875" style="174" customWidth="1"/>
    <col min="7428" max="7428" width="15.5703125" style="174" bestFit="1" customWidth="1"/>
    <col min="7429" max="7429" width="19.5703125" style="174" customWidth="1"/>
    <col min="7430" max="7430" width="16.85546875" style="174" customWidth="1"/>
    <col min="7431" max="7431" width="19.85546875" style="174" customWidth="1"/>
    <col min="7432" max="7432" width="15.5703125" style="174" customWidth="1"/>
    <col min="7433" max="7433" width="19.7109375" style="174" customWidth="1"/>
    <col min="7434" max="7434" width="15.7109375" style="174" customWidth="1"/>
    <col min="7435" max="7435" width="19.140625" style="174" customWidth="1"/>
    <col min="7436" max="7436" width="16" style="174" customWidth="1"/>
    <col min="7437" max="7437" width="9.140625" style="174"/>
    <col min="7438" max="7438" width="10.5703125" style="174" bestFit="1" customWidth="1"/>
    <col min="7439" max="7439" width="12.28515625" style="174" bestFit="1" customWidth="1"/>
    <col min="7440" max="7680" width="9.140625" style="174"/>
    <col min="7681" max="7681" width="54" style="174" customWidth="1"/>
    <col min="7682" max="7682" width="0" style="174" hidden="1" customWidth="1"/>
    <col min="7683" max="7683" width="19.85546875" style="174" customWidth="1"/>
    <col min="7684" max="7684" width="15.5703125" style="174" bestFit="1" customWidth="1"/>
    <col min="7685" max="7685" width="19.5703125" style="174" customWidth="1"/>
    <col min="7686" max="7686" width="16.85546875" style="174" customWidth="1"/>
    <col min="7687" max="7687" width="19.85546875" style="174" customWidth="1"/>
    <col min="7688" max="7688" width="15.5703125" style="174" customWidth="1"/>
    <col min="7689" max="7689" width="19.7109375" style="174" customWidth="1"/>
    <col min="7690" max="7690" width="15.7109375" style="174" customWidth="1"/>
    <col min="7691" max="7691" width="19.140625" style="174" customWidth="1"/>
    <col min="7692" max="7692" width="16" style="174" customWidth="1"/>
    <col min="7693" max="7693" width="9.140625" style="174"/>
    <col min="7694" max="7694" width="10.5703125" style="174" bestFit="1" customWidth="1"/>
    <col min="7695" max="7695" width="12.28515625" style="174" bestFit="1" customWidth="1"/>
    <col min="7696" max="7936" width="9.140625" style="174"/>
    <col min="7937" max="7937" width="54" style="174" customWidth="1"/>
    <col min="7938" max="7938" width="0" style="174" hidden="1" customWidth="1"/>
    <col min="7939" max="7939" width="19.85546875" style="174" customWidth="1"/>
    <col min="7940" max="7940" width="15.5703125" style="174" bestFit="1" customWidth="1"/>
    <col min="7941" max="7941" width="19.5703125" style="174" customWidth="1"/>
    <col min="7942" max="7942" width="16.85546875" style="174" customWidth="1"/>
    <col min="7943" max="7943" width="19.85546875" style="174" customWidth="1"/>
    <col min="7944" max="7944" width="15.5703125" style="174" customWidth="1"/>
    <col min="7945" max="7945" width="19.7109375" style="174" customWidth="1"/>
    <col min="7946" max="7946" width="15.7109375" style="174" customWidth="1"/>
    <col min="7947" max="7947" width="19.140625" style="174" customWidth="1"/>
    <col min="7948" max="7948" width="16" style="174" customWidth="1"/>
    <col min="7949" max="7949" width="9.140625" style="174"/>
    <col min="7950" max="7950" width="10.5703125" style="174" bestFit="1" customWidth="1"/>
    <col min="7951" max="7951" width="12.28515625" style="174" bestFit="1" customWidth="1"/>
    <col min="7952" max="8192" width="9.140625" style="174"/>
    <col min="8193" max="8193" width="54" style="174" customWidth="1"/>
    <col min="8194" max="8194" width="0" style="174" hidden="1" customWidth="1"/>
    <col min="8195" max="8195" width="19.85546875" style="174" customWidth="1"/>
    <col min="8196" max="8196" width="15.5703125" style="174" bestFit="1" customWidth="1"/>
    <col min="8197" max="8197" width="19.5703125" style="174" customWidth="1"/>
    <col min="8198" max="8198" width="16.85546875" style="174" customWidth="1"/>
    <col min="8199" max="8199" width="19.85546875" style="174" customWidth="1"/>
    <col min="8200" max="8200" width="15.5703125" style="174" customWidth="1"/>
    <col min="8201" max="8201" width="19.7109375" style="174" customWidth="1"/>
    <col min="8202" max="8202" width="15.7109375" style="174" customWidth="1"/>
    <col min="8203" max="8203" width="19.140625" style="174" customWidth="1"/>
    <col min="8204" max="8204" width="16" style="174" customWidth="1"/>
    <col min="8205" max="8205" width="9.140625" style="174"/>
    <col min="8206" max="8206" width="10.5703125" style="174" bestFit="1" customWidth="1"/>
    <col min="8207" max="8207" width="12.28515625" style="174" bestFit="1" customWidth="1"/>
    <col min="8208" max="8448" width="9.140625" style="174"/>
    <col min="8449" max="8449" width="54" style="174" customWidth="1"/>
    <col min="8450" max="8450" width="0" style="174" hidden="1" customWidth="1"/>
    <col min="8451" max="8451" width="19.85546875" style="174" customWidth="1"/>
    <col min="8452" max="8452" width="15.5703125" style="174" bestFit="1" customWidth="1"/>
    <col min="8453" max="8453" width="19.5703125" style="174" customWidth="1"/>
    <col min="8454" max="8454" width="16.85546875" style="174" customWidth="1"/>
    <col min="8455" max="8455" width="19.85546875" style="174" customWidth="1"/>
    <col min="8456" max="8456" width="15.5703125" style="174" customWidth="1"/>
    <col min="8457" max="8457" width="19.7109375" style="174" customWidth="1"/>
    <col min="8458" max="8458" width="15.7109375" style="174" customWidth="1"/>
    <col min="8459" max="8459" width="19.140625" style="174" customWidth="1"/>
    <col min="8460" max="8460" width="16" style="174" customWidth="1"/>
    <col min="8461" max="8461" width="9.140625" style="174"/>
    <col min="8462" max="8462" width="10.5703125" style="174" bestFit="1" customWidth="1"/>
    <col min="8463" max="8463" width="12.28515625" style="174" bestFit="1" customWidth="1"/>
    <col min="8464" max="8704" width="9.140625" style="174"/>
    <col min="8705" max="8705" width="54" style="174" customWidth="1"/>
    <col min="8706" max="8706" width="0" style="174" hidden="1" customWidth="1"/>
    <col min="8707" max="8707" width="19.85546875" style="174" customWidth="1"/>
    <col min="8708" max="8708" width="15.5703125" style="174" bestFit="1" customWidth="1"/>
    <col min="8709" max="8709" width="19.5703125" style="174" customWidth="1"/>
    <col min="8710" max="8710" width="16.85546875" style="174" customWidth="1"/>
    <col min="8711" max="8711" width="19.85546875" style="174" customWidth="1"/>
    <col min="8712" max="8712" width="15.5703125" style="174" customWidth="1"/>
    <col min="8713" max="8713" width="19.7109375" style="174" customWidth="1"/>
    <col min="8714" max="8714" width="15.7109375" style="174" customWidth="1"/>
    <col min="8715" max="8715" width="19.140625" style="174" customWidth="1"/>
    <col min="8716" max="8716" width="16" style="174" customWidth="1"/>
    <col min="8717" max="8717" width="9.140625" style="174"/>
    <col min="8718" max="8718" width="10.5703125" style="174" bestFit="1" customWidth="1"/>
    <col min="8719" max="8719" width="12.28515625" style="174" bestFit="1" customWidth="1"/>
    <col min="8720" max="8960" width="9.140625" style="174"/>
    <col min="8961" max="8961" width="54" style="174" customWidth="1"/>
    <col min="8962" max="8962" width="0" style="174" hidden="1" customWidth="1"/>
    <col min="8963" max="8963" width="19.85546875" style="174" customWidth="1"/>
    <col min="8964" max="8964" width="15.5703125" style="174" bestFit="1" customWidth="1"/>
    <col min="8965" max="8965" width="19.5703125" style="174" customWidth="1"/>
    <col min="8966" max="8966" width="16.85546875" style="174" customWidth="1"/>
    <col min="8967" max="8967" width="19.85546875" style="174" customWidth="1"/>
    <col min="8968" max="8968" width="15.5703125" style="174" customWidth="1"/>
    <col min="8969" max="8969" width="19.7109375" style="174" customWidth="1"/>
    <col min="8970" max="8970" width="15.7109375" style="174" customWidth="1"/>
    <col min="8971" max="8971" width="19.140625" style="174" customWidth="1"/>
    <col min="8972" max="8972" width="16" style="174" customWidth="1"/>
    <col min="8973" max="8973" width="9.140625" style="174"/>
    <col min="8974" max="8974" width="10.5703125" style="174" bestFit="1" customWidth="1"/>
    <col min="8975" max="8975" width="12.28515625" style="174" bestFit="1" customWidth="1"/>
    <col min="8976" max="9216" width="9.140625" style="174"/>
    <col min="9217" max="9217" width="54" style="174" customWidth="1"/>
    <col min="9218" max="9218" width="0" style="174" hidden="1" customWidth="1"/>
    <col min="9219" max="9219" width="19.85546875" style="174" customWidth="1"/>
    <col min="9220" max="9220" width="15.5703125" style="174" bestFit="1" customWidth="1"/>
    <col min="9221" max="9221" width="19.5703125" style="174" customWidth="1"/>
    <col min="9222" max="9222" width="16.85546875" style="174" customWidth="1"/>
    <col min="9223" max="9223" width="19.85546875" style="174" customWidth="1"/>
    <col min="9224" max="9224" width="15.5703125" style="174" customWidth="1"/>
    <col min="9225" max="9225" width="19.7109375" style="174" customWidth="1"/>
    <col min="9226" max="9226" width="15.7109375" style="174" customWidth="1"/>
    <col min="9227" max="9227" width="19.140625" style="174" customWidth="1"/>
    <col min="9228" max="9228" width="16" style="174" customWidth="1"/>
    <col min="9229" max="9229" width="9.140625" style="174"/>
    <col min="9230" max="9230" width="10.5703125" style="174" bestFit="1" customWidth="1"/>
    <col min="9231" max="9231" width="12.28515625" style="174" bestFit="1" customWidth="1"/>
    <col min="9232" max="9472" width="9.140625" style="174"/>
    <col min="9473" max="9473" width="54" style="174" customWidth="1"/>
    <col min="9474" max="9474" width="0" style="174" hidden="1" customWidth="1"/>
    <col min="9475" max="9475" width="19.85546875" style="174" customWidth="1"/>
    <col min="9476" max="9476" width="15.5703125" style="174" bestFit="1" customWidth="1"/>
    <col min="9477" max="9477" width="19.5703125" style="174" customWidth="1"/>
    <col min="9478" max="9478" width="16.85546875" style="174" customWidth="1"/>
    <col min="9479" max="9479" width="19.85546875" style="174" customWidth="1"/>
    <col min="9480" max="9480" width="15.5703125" style="174" customWidth="1"/>
    <col min="9481" max="9481" width="19.7109375" style="174" customWidth="1"/>
    <col min="9482" max="9482" width="15.7109375" style="174" customWidth="1"/>
    <col min="9483" max="9483" width="19.140625" style="174" customWidth="1"/>
    <col min="9484" max="9484" width="16" style="174" customWidth="1"/>
    <col min="9485" max="9485" width="9.140625" style="174"/>
    <col min="9486" max="9486" width="10.5703125" style="174" bestFit="1" customWidth="1"/>
    <col min="9487" max="9487" width="12.28515625" style="174" bestFit="1" customWidth="1"/>
    <col min="9488" max="9728" width="9.140625" style="174"/>
    <col min="9729" max="9729" width="54" style="174" customWidth="1"/>
    <col min="9730" max="9730" width="0" style="174" hidden="1" customWidth="1"/>
    <col min="9731" max="9731" width="19.85546875" style="174" customWidth="1"/>
    <col min="9732" max="9732" width="15.5703125" style="174" bestFit="1" customWidth="1"/>
    <col min="9733" max="9733" width="19.5703125" style="174" customWidth="1"/>
    <col min="9734" max="9734" width="16.85546875" style="174" customWidth="1"/>
    <col min="9735" max="9735" width="19.85546875" style="174" customWidth="1"/>
    <col min="9736" max="9736" width="15.5703125" style="174" customWidth="1"/>
    <col min="9737" max="9737" width="19.7109375" style="174" customWidth="1"/>
    <col min="9738" max="9738" width="15.7109375" style="174" customWidth="1"/>
    <col min="9739" max="9739" width="19.140625" style="174" customWidth="1"/>
    <col min="9740" max="9740" width="16" style="174" customWidth="1"/>
    <col min="9741" max="9741" width="9.140625" style="174"/>
    <col min="9742" max="9742" width="10.5703125" style="174" bestFit="1" customWidth="1"/>
    <col min="9743" max="9743" width="12.28515625" style="174" bestFit="1" customWidth="1"/>
    <col min="9744" max="9984" width="9.140625" style="174"/>
    <col min="9985" max="9985" width="54" style="174" customWidth="1"/>
    <col min="9986" max="9986" width="0" style="174" hidden="1" customWidth="1"/>
    <col min="9987" max="9987" width="19.85546875" style="174" customWidth="1"/>
    <col min="9988" max="9988" width="15.5703125" style="174" bestFit="1" customWidth="1"/>
    <col min="9989" max="9989" width="19.5703125" style="174" customWidth="1"/>
    <col min="9990" max="9990" width="16.85546875" style="174" customWidth="1"/>
    <col min="9991" max="9991" width="19.85546875" style="174" customWidth="1"/>
    <col min="9992" max="9992" width="15.5703125" style="174" customWidth="1"/>
    <col min="9993" max="9993" width="19.7109375" style="174" customWidth="1"/>
    <col min="9994" max="9994" width="15.7109375" style="174" customWidth="1"/>
    <col min="9995" max="9995" width="19.140625" style="174" customWidth="1"/>
    <col min="9996" max="9996" width="16" style="174" customWidth="1"/>
    <col min="9997" max="9997" width="9.140625" style="174"/>
    <col min="9998" max="9998" width="10.5703125" style="174" bestFit="1" customWidth="1"/>
    <col min="9999" max="9999" width="12.28515625" style="174" bestFit="1" customWidth="1"/>
    <col min="10000" max="10240" width="9.140625" style="174"/>
    <col min="10241" max="10241" width="54" style="174" customWidth="1"/>
    <col min="10242" max="10242" width="0" style="174" hidden="1" customWidth="1"/>
    <col min="10243" max="10243" width="19.85546875" style="174" customWidth="1"/>
    <col min="10244" max="10244" width="15.5703125" style="174" bestFit="1" customWidth="1"/>
    <col min="10245" max="10245" width="19.5703125" style="174" customWidth="1"/>
    <col min="10246" max="10246" width="16.85546875" style="174" customWidth="1"/>
    <col min="10247" max="10247" width="19.85546875" style="174" customWidth="1"/>
    <col min="10248" max="10248" width="15.5703125" style="174" customWidth="1"/>
    <col min="10249" max="10249" width="19.7109375" style="174" customWidth="1"/>
    <col min="10250" max="10250" width="15.7109375" style="174" customWidth="1"/>
    <col min="10251" max="10251" width="19.140625" style="174" customWidth="1"/>
    <col min="10252" max="10252" width="16" style="174" customWidth="1"/>
    <col min="10253" max="10253" width="9.140625" style="174"/>
    <col min="10254" max="10254" width="10.5703125" style="174" bestFit="1" customWidth="1"/>
    <col min="10255" max="10255" width="12.28515625" style="174" bestFit="1" customWidth="1"/>
    <col min="10256" max="10496" width="9.140625" style="174"/>
    <col min="10497" max="10497" width="54" style="174" customWidth="1"/>
    <col min="10498" max="10498" width="0" style="174" hidden="1" customWidth="1"/>
    <col min="10499" max="10499" width="19.85546875" style="174" customWidth="1"/>
    <col min="10500" max="10500" width="15.5703125" style="174" bestFit="1" customWidth="1"/>
    <col min="10501" max="10501" width="19.5703125" style="174" customWidth="1"/>
    <col min="10502" max="10502" width="16.85546875" style="174" customWidth="1"/>
    <col min="10503" max="10503" width="19.85546875" style="174" customWidth="1"/>
    <col min="10504" max="10504" width="15.5703125" style="174" customWidth="1"/>
    <col min="10505" max="10505" width="19.7109375" style="174" customWidth="1"/>
    <col min="10506" max="10506" width="15.7109375" style="174" customWidth="1"/>
    <col min="10507" max="10507" width="19.140625" style="174" customWidth="1"/>
    <col min="10508" max="10508" width="16" style="174" customWidth="1"/>
    <col min="10509" max="10509" width="9.140625" style="174"/>
    <col min="10510" max="10510" width="10.5703125" style="174" bestFit="1" customWidth="1"/>
    <col min="10511" max="10511" width="12.28515625" style="174" bestFit="1" customWidth="1"/>
    <col min="10512" max="10752" width="9.140625" style="174"/>
    <col min="10753" max="10753" width="54" style="174" customWidth="1"/>
    <col min="10754" max="10754" width="0" style="174" hidden="1" customWidth="1"/>
    <col min="10755" max="10755" width="19.85546875" style="174" customWidth="1"/>
    <col min="10756" max="10756" width="15.5703125" style="174" bestFit="1" customWidth="1"/>
    <col min="10757" max="10757" width="19.5703125" style="174" customWidth="1"/>
    <col min="10758" max="10758" width="16.85546875" style="174" customWidth="1"/>
    <col min="10759" max="10759" width="19.85546875" style="174" customWidth="1"/>
    <col min="10760" max="10760" width="15.5703125" style="174" customWidth="1"/>
    <col min="10761" max="10761" width="19.7109375" style="174" customWidth="1"/>
    <col min="10762" max="10762" width="15.7109375" style="174" customWidth="1"/>
    <col min="10763" max="10763" width="19.140625" style="174" customWidth="1"/>
    <col min="10764" max="10764" width="16" style="174" customWidth="1"/>
    <col min="10765" max="10765" width="9.140625" style="174"/>
    <col min="10766" max="10766" width="10.5703125" style="174" bestFit="1" customWidth="1"/>
    <col min="10767" max="10767" width="12.28515625" style="174" bestFit="1" customWidth="1"/>
    <col min="10768" max="11008" width="9.140625" style="174"/>
    <col min="11009" max="11009" width="54" style="174" customWidth="1"/>
    <col min="11010" max="11010" width="0" style="174" hidden="1" customWidth="1"/>
    <col min="11011" max="11011" width="19.85546875" style="174" customWidth="1"/>
    <col min="11012" max="11012" width="15.5703125" style="174" bestFit="1" customWidth="1"/>
    <col min="11013" max="11013" width="19.5703125" style="174" customWidth="1"/>
    <col min="11014" max="11014" width="16.85546875" style="174" customWidth="1"/>
    <col min="11015" max="11015" width="19.85546875" style="174" customWidth="1"/>
    <col min="11016" max="11016" width="15.5703125" style="174" customWidth="1"/>
    <col min="11017" max="11017" width="19.7109375" style="174" customWidth="1"/>
    <col min="11018" max="11018" width="15.7109375" style="174" customWidth="1"/>
    <col min="11019" max="11019" width="19.140625" style="174" customWidth="1"/>
    <col min="11020" max="11020" width="16" style="174" customWidth="1"/>
    <col min="11021" max="11021" width="9.140625" style="174"/>
    <col min="11022" max="11022" width="10.5703125" style="174" bestFit="1" customWidth="1"/>
    <col min="11023" max="11023" width="12.28515625" style="174" bestFit="1" customWidth="1"/>
    <col min="11024" max="11264" width="9.140625" style="174"/>
    <col min="11265" max="11265" width="54" style="174" customWidth="1"/>
    <col min="11266" max="11266" width="0" style="174" hidden="1" customWidth="1"/>
    <col min="11267" max="11267" width="19.85546875" style="174" customWidth="1"/>
    <col min="11268" max="11268" width="15.5703125" style="174" bestFit="1" customWidth="1"/>
    <col min="11269" max="11269" width="19.5703125" style="174" customWidth="1"/>
    <col min="11270" max="11270" width="16.85546875" style="174" customWidth="1"/>
    <col min="11271" max="11271" width="19.85546875" style="174" customWidth="1"/>
    <col min="11272" max="11272" width="15.5703125" style="174" customWidth="1"/>
    <col min="11273" max="11273" width="19.7109375" style="174" customWidth="1"/>
    <col min="11274" max="11274" width="15.7109375" style="174" customWidth="1"/>
    <col min="11275" max="11275" width="19.140625" style="174" customWidth="1"/>
    <col min="11276" max="11276" width="16" style="174" customWidth="1"/>
    <col min="11277" max="11277" width="9.140625" style="174"/>
    <col min="11278" max="11278" width="10.5703125" style="174" bestFit="1" customWidth="1"/>
    <col min="11279" max="11279" width="12.28515625" style="174" bestFit="1" customWidth="1"/>
    <col min="11280" max="11520" width="9.140625" style="174"/>
    <col min="11521" max="11521" width="54" style="174" customWidth="1"/>
    <col min="11522" max="11522" width="0" style="174" hidden="1" customWidth="1"/>
    <col min="11523" max="11523" width="19.85546875" style="174" customWidth="1"/>
    <col min="11524" max="11524" width="15.5703125" style="174" bestFit="1" customWidth="1"/>
    <col min="11525" max="11525" width="19.5703125" style="174" customWidth="1"/>
    <col min="11526" max="11526" width="16.85546875" style="174" customWidth="1"/>
    <col min="11527" max="11527" width="19.85546875" style="174" customWidth="1"/>
    <col min="11528" max="11528" width="15.5703125" style="174" customWidth="1"/>
    <col min="11529" max="11529" width="19.7109375" style="174" customWidth="1"/>
    <col min="11530" max="11530" width="15.7109375" style="174" customWidth="1"/>
    <col min="11531" max="11531" width="19.140625" style="174" customWidth="1"/>
    <col min="11532" max="11532" width="16" style="174" customWidth="1"/>
    <col min="11533" max="11533" width="9.140625" style="174"/>
    <col min="11534" max="11534" width="10.5703125" style="174" bestFit="1" customWidth="1"/>
    <col min="11535" max="11535" width="12.28515625" style="174" bestFit="1" customWidth="1"/>
    <col min="11536" max="11776" width="9.140625" style="174"/>
    <col min="11777" max="11777" width="54" style="174" customWidth="1"/>
    <col min="11778" max="11778" width="0" style="174" hidden="1" customWidth="1"/>
    <col min="11779" max="11779" width="19.85546875" style="174" customWidth="1"/>
    <col min="11780" max="11780" width="15.5703125" style="174" bestFit="1" customWidth="1"/>
    <col min="11781" max="11781" width="19.5703125" style="174" customWidth="1"/>
    <col min="11782" max="11782" width="16.85546875" style="174" customWidth="1"/>
    <col min="11783" max="11783" width="19.85546875" style="174" customWidth="1"/>
    <col min="11784" max="11784" width="15.5703125" style="174" customWidth="1"/>
    <col min="11785" max="11785" width="19.7109375" style="174" customWidth="1"/>
    <col min="11786" max="11786" width="15.7109375" style="174" customWidth="1"/>
    <col min="11787" max="11787" width="19.140625" style="174" customWidth="1"/>
    <col min="11788" max="11788" width="16" style="174" customWidth="1"/>
    <col min="11789" max="11789" width="9.140625" style="174"/>
    <col min="11790" max="11790" width="10.5703125" style="174" bestFit="1" customWidth="1"/>
    <col min="11791" max="11791" width="12.28515625" style="174" bestFit="1" customWidth="1"/>
    <col min="11792" max="12032" width="9.140625" style="174"/>
    <col min="12033" max="12033" width="54" style="174" customWidth="1"/>
    <col min="12034" max="12034" width="0" style="174" hidden="1" customWidth="1"/>
    <col min="12035" max="12035" width="19.85546875" style="174" customWidth="1"/>
    <col min="12036" max="12036" width="15.5703125" style="174" bestFit="1" customWidth="1"/>
    <col min="12037" max="12037" width="19.5703125" style="174" customWidth="1"/>
    <col min="12038" max="12038" width="16.85546875" style="174" customWidth="1"/>
    <col min="12039" max="12039" width="19.85546875" style="174" customWidth="1"/>
    <col min="12040" max="12040" width="15.5703125" style="174" customWidth="1"/>
    <col min="12041" max="12041" width="19.7109375" style="174" customWidth="1"/>
    <col min="12042" max="12042" width="15.7109375" style="174" customWidth="1"/>
    <col min="12043" max="12043" width="19.140625" style="174" customWidth="1"/>
    <col min="12044" max="12044" width="16" style="174" customWidth="1"/>
    <col min="12045" max="12045" width="9.140625" style="174"/>
    <col min="12046" max="12046" width="10.5703125" style="174" bestFit="1" customWidth="1"/>
    <col min="12047" max="12047" width="12.28515625" style="174" bestFit="1" customWidth="1"/>
    <col min="12048" max="12288" width="9.140625" style="174"/>
    <col min="12289" max="12289" width="54" style="174" customWidth="1"/>
    <col min="12290" max="12290" width="0" style="174" hidden="1" customWidth="1"/>
    <col min="12291" max="12291" width="19.85546875" style="174" customWidth="1"/>
    <col min="12292" max="12292" width="15.5703125" style="174" bestFit="1" customWidth="1"/>
    <col min="12293" max="12293" width="19.5703125" style="174" customWidth="1"/>
    <col min="12294" max="12294" width="16.85546875" style="174" customWidth="1"/>
    <col min="12295" max="12295" width="19.85546875" style="174" customWidth="1"/>
    <col min="12296" max="12296" width="15.5703125" style="174" customWidth="1"/>
    <col min="12297" max="12297" width="19.7109375" style="174" customWidth="1"/>
    <col min="12298" max="12298" width="15.7109375" style="174" customWidth="1"/>
    <col min="12299" max="12299" width="19.140625" style="174" customWidth="1"/>
    <col min="12300" max="12300" width="16" style="174" customWidth="1"/>
    <col min="12301" max="12301" width="9.140625" style="174"/>
    <col min="12302" max="12302" width="10.5703125" style="174" bestFit="1" customWidth="1"/>
    <col min="12303" max="12303" width="12.28515625" style="174" bestFit="1" customWidth="1"/>
    <col min="12304" max="12544" width="9.140625" style="174"/>
    <col min="12545" max="12545" width="54" style="174" customWidth="1"/>
    <col min="12546" max="12546" width="0" style="174" hidden="1" customWidth="1"/>
    <col min="12547" max="12547" width="19.85546875" style="174" customWidth="1"/>
    <col min="12548" max="12548" width="15.5703125" style="174" bestFit="1" customWidth="1"/>
    <col min="12549" max="12549" width="19.5703125" style="174" customWidth="1"/>
    <col min="12550" max="12550" width="16.85546875" style="174" customWidth="1"/>
    <col min="12551" max="12551" width="19.85546875" style="174" customWidth="1"/>
    <col min="12552" max="12552" width="15.5703125" style="174" customWidth="1"/>
    <col min="12553" max="12553" width="19.7109375" style="174" customWidth="1"/>
    <col min="12554" max="12554" width="15.7109375" style="174" customWidth="1"/>
    <col min="12555" max="12555" width="19.140625" style="174" customWidth="1"/>
    <col min="12556" max="12556" width="16" style="174" customWidth="1"/>
    <col min="12557" max="12557" width="9.140625" style="174"/>
    <col min="12558" max="12558" width="10.5703125" style="174" bestFit="1" customWidth="1"/>
    <col min="12559" max="12559" width="12.28515625" style="174" bestFit="1" customWidth="1"/>
    <col min="12560" max="12800" width="9.140625" style="174"/>
    <col min="12801" max="12801" width="54" style="174" customWidth="1"/>
    <col min="12802" max="12802" width="0" style="174" hidden="1" customWidth="1"/>
    <col min="12803" max="12803" width="19.85546875" style="174" customWidth="1"/>
    <col min="12804" max="12804" width="15.5703125" style="174" bestFit="1" customWidth="1"/>
    <col min="12805" max="12805" width="19.5703125" style="174" customWidth="1"/>
    <col min="12806" max="12806" width="16.85546875" style="174" customWidth="1"/>
    <col min="12807" max="12807" width="19.85546875" style="174" customWidth="1"/>
    <col min="12808" max="12808" width="15.5703125" style="174" customWidth="1"/>
    <col min="12809" max="12809" width="19.7109375" style="174" customWidth="1"/>
    <col min="12810" max="12810" width="15.7109375" style="174" customWidth="1"/>
    <col min="12811" max="12811" width="19.140625" style="174" customWidth="1"/>
    <col min="12812" max="12812" width="16" style="174" customWidth="1"/>
    <col min="12813" max="12813" width="9.140625" style="174"/>
    <col min="12814" max="12814" width="10.5703125" style="174" bestFit="1" customWidth="1"/>
    <col min="12815" max="12815" width="12.28515625" style="174" bestFit="1" customWidth="1"/>
    <col min="12816" max="13056" width="9.140625" style="174"/>
    <col min="13057" max="13057" width="54" style="174" customWidth="1"/>
    <col min="13058" max="13058" width="0" style="174" hidden="1" customWidth="1"/>
    <col min="13059" max="13059" width="19.85546875" style="174" customWidth="1"/>
    <col min="13060" max="13060" width="15.5703125" style="174" bestFit="1" customWidth="1"/>
    <col min="13061" max="13061" width="19.5703125" style="174" customWidth="1"/>
    <col min="13062" max="13062" width="16.85546875" style="174" customWidth="1"/>
    <col min="13063" max="13063" width="19.85546875" style="174" customWidth="1"/>
    <col min="13064" max="13064" width="15.5703125" style="174" customWidth="1"/>
    <col min="13065" max="13065" width="19.7109375" style="174" customWidth="1"/>
    <col min="13066" max="13066" width="15.7109375" style="174" customWidth="1"/>
    <col min="13067" max="13067" width="19.140625" style="174" customWidth="1"/>
    <col min="13068" max="13068" width="16" style="174" customWidth="1"/>
    <col min="13069" max="13069" width="9.140625" style="174"/>
    <col min="13070" max="13070" width="10.5703125" style="174" bestFit="1" customWidth="1"/>
    <col min="13071" max="13071" width="12.28515625" style="174" bestFit="1" customWidth="1"/>
    <col min="13072" max="13312" width="9.140625" style="174"/>
    <col min="13313" max="13313" width="54" style="174" customWidth="1"/>
    <col min="13314" max="13314" width="0" style="174" hidden="1" customWidth="1"/>
    <col min="13315" max="13315" width="19.85546875" style="174" customWidth="1"/>
    <col min="13316" max="13316" width="15.5703125" style="174" bestFit="1" customWidth="1"/>
    <col min="13317" max="13317" width="19.5703125" style="174" customWidth="1"/>
    <col min="13318" max="13318" width="16.85546875" style="174" customWidth="1"/>
    <col min="13319" max="13319" width="19.85546875" style="174" customWidth="1"/>
    <col min="13320" max="13320" width="15.5703125" style="174" customWidth="1"/>
    <col min="13321" max="13321" width="19.7109375" style="174" customWidth="1"/>
    <col min="13322" max="13322" width="15.7109375" style="174" customWidth="1"/>
    <col min="13323" max="13323" width="19.140625" style="174" customWidth="1"/>
    <col min="13324" max="13324" width="16" style="174" customWidth="1"/>
    <col min="13325" max="13325" width="9.140625" style="174"/>
    <col min="13326" max="13326" width="10.5703125" style="174" bestFit="1" customWidth="1"/>
    <col min="13327" max="13327" width="12.28515625" style="174" bestFit="1" customWidth="1"/>
    <col min="13328" max="13568" width="9.140625" style="174"/>
    <col min="13569" max="13569" width="54" style="174" customWidth="1"/>
    <col min="13570" max="13570" width="0" style="174" hidden="1" customWidth="1"/>
    <col min="13571" max="13571" width="19.85546875" style="174" customWidth="1"/>
    <col min="13572" max="13572" width="15.5703125" style="174" bestFit="1" customWidth="1"/>
    <col min="13573" max="13573" width="19.5703125" style="174" customWidth="1"/>
    <col min="13574" max="13574" width="16.85546875" style="174" customWidth="1"/>
    <col min="13575" max="13575" width="19.85546875" style="174" customWidth="1"/>
    <col min="13576" max="13576" width="15.5703125" style="174" customWidth="1"/>
    <col min="13577" max="13577" width="19.7109375" style="174" customWidth="1"/>
    <col min="13578" max="13578" width="15.7109375" style="174" customWidth="1"/>
    <col min="13579" max="13579" width="19.140625" style="174" customWidth="1"/>
    <col min="13580" max="13580" width="16" style="174" customWidth="1"/>
    <col min="13581" max="13581" width="9.140625" style="174"/>
    <col min="13582" max="13582" width="10.5703125" style="174" bestFit="1" customWidth="1"/>
    <col min="13583" max="13583" width="12.28515625" style="174" bestFit="1" customWidth="1"/>
    <col min="13584" max="13824" width="9.140625" style="174"/>
    <col min="13825" max="13825" width="54" style="174" customWidth="1"/>
    <col min="13826" max="13826" width="0" style="174" hidden="1" customWidth="1"/>
    <col min="13827" max="13827" width="19.85546875" style="174" customWidth="1"/>
    <col min="13828" max="13828" width="15.5703125" style="174" bestFit="1" customWidth="1"/>
    <col min="13829" max="13829" width="19.5703125" style="174" customWidth="1"/>
    <col min="13830" max="13830" width="16.85546875" style="174" customWidth="1"/>
    <col min="13831" max="13831" width="19.85546875" style="174" customWidth="1"/>
    <col min="13832" max="13832" width="15.5703125" style="174" customWidth="1"/>
    <col min="13833" max="13833" width="19.7109375" style="174" customWidth="1"/>
    <col min="13834" max="13834" width="15.7109375" style="174" customWidth="1"/>
    <col min="13835" max="13835" width="19.140625" style="174" customWidth="1"/>
    <col min="13836" max="13836" width="16" style="174" customWidth="1"/>
    <col min="13837" max="13837" width="9.140625" style="174"/>
    <col min="13838" max="13838" width="10.5703125" style="174" bestFit="1" customWidth="1"/>
    <col min="13839" max="13839" width="12.28515625" style="174" bestFit="1" customWidth="1"/>
    <col min="13840" max="14080" width="9.140625" style="174"/>
    <col min="14081" max="14081" width="54" style="174" customWidth="1"/>
    <col min="14082" max="14082" width="0" style="174" hidden="1" customWidth="1"/>
    <col min="14083" max="14083" width="19.85546875" style="174" customWidth="1"/>
    <col min="14084" max="14084" width="15.5703125" style="174" bestFit="1" customWidth="1"/>
    <col min="14085" max="14085" width="19.5703125" style="174" customWidth="1"/>
    <col min="14086" max="14086" width="16.85546875" style="174" customWidth="1"/>
    <col min="14087" max="14087" width="19.85546875" style="174" customWidth="1"/>
    <col min="14088" max="14088" width="15.5703125" style="174" customWidth="1"/>
    <col min="14089" max="14089" width="19.7109375" style="174" customWidth="1"/>
    <col min="14090" max="14090" width="15.7109375" style="174" customWidth="1"/>
    <col min="14091" max="14091" width="19.140625" style="174" customWidth="1"/>
    <col min="14092" max="14092" width="16" style="174" customWidth="1"/>
    <col min="14093" max="14093" width="9.140625" style="174"/>
    <col min="14094" max="14094" width="10.5703125" style="174" bestFit="1" customWidth="1"/>
    <col min="14095" max="14095" width="12.28515625" style="174" bestFit="1" customWidth="1"/>
    <col min="14096" max="14336" width="9.140625" style="174"/>
    <col min="14337" max="14337" width="54" style="174" customWidth="1"/>
    <col min="14338" max="14338" width="0" style="174" hidden="1" customWidth="1"/>
    <col min="14339" max="14339" width="19.85546875" style="174" customWidth="1"/>
    <col min="14340" max="14340" width="15.5703125" style="174" bestFit="1" customWidth="1"/>
    <col min="14341" max="14341" width="19.5703125" style="174" customWidth="1"/>
    <col min="14342" max="14342" width="16.85546875" style="174" customWidth="1"/>
    <col min="14343" max="14343" width="19.85546875" style="174" customWidth="1"/>
    <col min="14344" max="14344" width="15.5703125" style="174" customWidth="1"/>
    <col min="14345" max="14345" width="19.7109375" style="174" customWidth="1"/>
    <col min="14346" max="14346" width="15.7109375" style="174" customWidth="1"/>
    <col min="14347" max="14347" width="19.140625" style="174" customWidth="1"/>
    <col min="14348" max="14348" width="16" style="174" customWidth="1"/>
    <col min="14349" max="14349" width="9.140625" style="174"/>
    <col min="14350" max="14350" width="10.5703125" style="174" bestFit="1" customWidth="1"/>
    <col min="14351" max="14351" width="12.28515625" style="174" bestFit="1" customWidth="1"/>
    <col min="14352" max="14592" width="9.140625" style="174"/>
    <col min="14593" max="14593" width="54" style="174" customWidth="1"/>
    <col min="14594" max="14594" width="0" style="174" hidden="1" customWidth="1"/>
    <col min="14595" max="14595" width="19.85546875" style="174" customWidth="1"/>
    <col min="14596" max="14596" width="15.5703125" style="174" bestFit="1" customWidth="1"/>
    <col min="14597" max="14597" width="19.5703125" style="174" customWidth="1"/>
    <col min="14598" max="14598" width="16.85546875" style="174" customWidth="1"/>
    <col min="14599" max="14599" width="19.85546875" style="174" customWidth="1"/>
    <col min="14600" max="14600" width="15.5703125" style="174" customWidth="1"/>
    <col min="14601" max="14601" width="19.7109375" style="174" customWidth="1"/>
    <col min="14602" max="14602" width="15.7109375" style="174" customWidth="1"/>
    <col min="14603" max="14603" width="19.140625" style="174" customWidth="1"/>
    <col min="14604" max="14604" width="16" style="174" customWidth="1"/>
    <col min="14605" max="14605" width="9.140625" style="174"/>
    <col min="14606" max="14606" width="10.5703125" style="174" bestFit="1" customWidth="1"/>
    <col min="14607" max="14607" width="12.28515625" style="174" bestFit="1" customWidth="1"/>
    <col min="14608" max="14848" width="9.140625" style="174"/>
    <col min="14849" max="14849" width="54" style="174" customWidth="1"/>
    <col min="14850" max="14850" width="0" style="174" hidden="1" customWidth="1"/>
    <col min="14851" max="14851" width="19.85546875" style="174" customWidth="1"/>
    <col min="14852" max="14852" width="15.5703125" style="174" bestFit="1" customWidth="1"/>
    <col min="14853" max="14853" width="19.5703125" style="174" customWidth="1"/>
    <col min="14854" max="14854" width="16.85546875" style="174" customWidth="1"/>
    <col min="14855" max="14855" width="19.85546875" style="174" customWidth="1"/>
    <col min="14856" max="14856" width="15.5703125" style="174" customWidth="1"/>
    <col min="14857" max="14857" width="19.7109375" style="174" customWidth="1"/>
    <col min="14858" max="14858" width="15.7109375" style="174" customWidth="1"/>
    <col min="14859" max="14859" width="19.140625" style="174" customWidth="1"/>
    <col min="14860" max="14860" width="16" style="174" customWidth="1"/>
    <col min="14861" max="14861" width="9.140625" style="174"/>
    <col min="14862" max="14862" width="10.5703125" style="174" bestFit="1" customWidth="1"/>
    <col min="14863" max="14863" width="12.28515625" style="174" bestFit="1" customWidth="1"/>
    <col min="14864" max="15104" width="9.140625" style="174"/>
    <col min="15105" max="15105" width="54" style="174" customWidth="1"/>
    <col min="15106" max="15106" width="0" style="174" hidden="1" customWidth="1"/>
    <col min="15107" max="15107" width="19.85546875" style="174" customWidth="1"/>
    <col min="15108" max="15108" width="15.5703125" style="174" bestFit="1" customWidth="1"/>
    <col min="15109" max="15109" width="19.5703125" style="174" customWidth="1"/>
    <col min="15110" max="15110" width="16.85546875" style="174" customWidth="1"/>
    <col min="15111" max="15111" width="19.85546875" style="174" customWidth="1"/>
    <col min="15112" max="15112" width="15.5703125" style="174" customWidth="1"/>
    <col min="15113" max="15113" width="19.7109375" style="174" customWidth="1"/>
    <col min="15114" max="15114" width="15.7109375" style="174" customWidth="1"/>
    <col min="15115" max="15115" width="19.140625" style="174" customWidth="1"/>
    <col min="15116" max="15116" width="16" style="174" customWidth="1"/>
    <col min="15117" max="15117" width="9.140625" style="174"/>
    <col min="15118" max="15118" width="10.5703125" style="174" bestFit="1" customWidth="1"/>
    <col min="15119" max="15119" width="12.28515625" style="174" bestFit="1" customWidth="1"/>
    <col min="15120" max="15360" width="9.140625" style="174"/>
    <col min="15361" max="15361" width="54" style="174" customWidth="1"/>
    <col min="15362" max="15362" width="0" style="174" hidden="1" customWidth="1"/>
    <col min="15363" max="15363" width="19.85546875" style="174" customWidth="1"/>
    <col min="15364" max="15364" width="15.5703125" style="174" bestFit="1" customWidth="1"/>
    <col min="15365" max="15365" width="19.5703125" style="174" customWidth="1"/>
    <col min="15366" max="15366" width="16.85546875" style="174" customWidth="1"/>
    <col min="15367" max="15367" width="19.85546875" style="174" customWidth="1"/>
    <col min="15368" max="15368" width="15.5703125" style="174" customWidth="1"/>
    <col min="15369" max="15369" width="19.7109375" style="174" customWidth="1"/>
    <col min="15370" max="15370" width="15.7109375" style="174" customWidth="1"/>
    <col min="15371" max="15371" width="19.140625" style="174" customWidth="1"/>
    <col min="15372" max="15372" width="16" style="174" customWidth="1"/>
    <col min="15373" max="15373" width="9.140625" style="174"/>
    <col min="15374" max="15374" width="10.5703125" style="174" bestFit="1" customWidth="1"/>
    <col min="15375" max="15375" width="12.28515625" style="174" bestFit="1" customWidth="1"/>
    <col min="15376" max="15616" width="9.140625" style="174"/>
    <col min="15617" max="15617" width="54" style="174" customWidth="1"/>
    <col min="15618" max="15618" width="0" style="174" hidden="1" customWidth="1"/>
    <col min="15619" max="15619" width="19.85546875" style="174" customWidth="1"/>
    <col min="15620" max="15620" width="15.5703125" style="174" bestFit="1" customWidth="1"/>
    <col min="15621" max="15621" width="19.5703125" style="174" customWidth="1"/>
    <col min="15622" max="15622" width="16.85546875" style="174" customWidth="1"/>
    <col min="15623" max="15623" width="19.85546875" style="174" customWidth="1"/>
    <col min="15624" max="15624" width="15.5703125" style="174" customWidth="1"/>
    <col min="15625" max="15625" width="19.7109375" style="174" customWidth="1"/>
    <col min="15626" max="15626" width="15.7109375" style="174" customWidth="1"/>
    <col min="15627" max="15627" width="19.140625" style="174" customWidth="1"/>
    <col min="15628" max="15628" width="16" style="174" customWidth="1"/>
    <col min="15629" max="15629" width="9.140625" style="174"/>
    <col min="15630" max="15630" width="10.5703125" style="174" bestFit="1" customWidth="1"/>
    <col min="15631" max="15631" width="12.28515625" style="174" bestFit="1" customWidth="1"/>
    <col min="15632" max="15872" width="9.140625" style="174"/>
    <col min="15873" max="15873" width="54" style="174" customWidth="1"/>
    <col min="15874" max="15874" width="0" style="174" hidden="1" customWidth="1"/>
    <col min="15875" max="15875" width="19.85546875" style="174" customWidth="1"/>
    <col min="15876" max="15876" width="15.5703125" style="174" bestFit="1" customWidth="1"/>
    <col min="15877" max="15877" width="19.5703125" style="174" customWidth="1"/>
    <col min="15878" max="15878" width="16.85546875" style="174" customWidth="1"/>
    <col min="15879" max="15879" width="19.85546875" style="174" customWidth="1"/>
    <col min="15880" max="15880" width="15.5703125" style="174" customWidth="1"/>
    <col min="15881" max="15881" width="19.7109375" style="174" customWidth="1"/>
    <col min="15882" max="15882" width="15.7109375" style="174" customWidth="1"/>
    <col min="15883" max="15883" width="19.140625" style="174" customWidth="1"/>
    <col min="15884" max="15884" width="16" style="174" customWidth="1"/>
    <col min="15885" max="15885" width="9.140625" style="174"/>
    <col min="15886" max="15886" width="10.5703125" style="174" bestFit="1" customWidth="1"/>
    <col min="15887" max="15887" width="12.28515625" style="174" bestFit="1" customWidth="1"/>
    <col min="15888" max="16128" width="9.140625" style="174"/>
    <col min="16129" max="16129" width="54" style="174" customWidth="1"/>
    <col min="16130" max="16130" width="0" style="174" hidden="1" customWidth="1"/>
    <col min="16131" max="16131" width="19.85546875" style="174" customWidth="1"/>
    <col min="16132" max="16132" width="15.5703125" style="174" bestFit="1" customWidth="1"/>
    <col min="16133" max="16133" width="19.5703125" style="174" customWidth="1"/>
    <col min="16134" max="16134" width="16.85546875" style="174" customWidth="1"/>
    <col min="16135" max="16135" width="19.85546875" style="174" customWidth="1"/>
    <col min="16136" max="16136" width="15.5703125" style="174" customWidth="1"/>
    <col min="16137" max="16137" width="19.7109375" style="174" customWidth="1"/>
    <col min="16138" max="16138" width="15.7109375" style="174" customWidth="1"/>
    <col min="16139" max="16139" width="19.140625" style="174" customWidth="1"/>
    <col min="16140" max="16140" width="16" style="174" customWidth="1"/>
    <col min="16141" max="16141" width="9.140625" style="174"/>
    <col min="16142" max="16142" width="10.5703125" style="174" bestFit="1" customWidth="1"/>
    <col min="16143" max="16143" width="12.28515625" style="174" bestFit="1" customWidth="1"/>
    <col min="16144" max="16384" width="9.140625" style="174"/>
  </cols>
  <sheetData>
    <row r="1" spans="1:12" ht="30.75" customHeight="1">
      <c r="A1" s="773" t="s">
        <v>2010</v>
      </c>
      <c r="B1" s="773"/>
      <c r="C1" s="773"/>
      <c r="D1" s="773"/>
      <c r="E1" s="773"/>
      <c r="F1" s="773"/>
      <c r="G1" s="773"/>
      <c r="H1" s="773"/>
      <c r="I1" s="773"/>
      <c r="J1" s="773"/>
      <c r="K1" s="773"/>
      <c r="L1" s="773"/>
    </row>
    <row r="2" spans="1:12" ht="24">
      <c r="A2" s="773" t="s">
        <v>2011</v>
      </c>
      <c r="B2" s="773"/>
      <c r="C2" s="773"/>
      <c r="D2" s="773"/>
      <c r="E2" s="773"/>
      <c r="F2" s="773"/>
      <c r="G2" s="773"/>
      <c r="H2" s="773"/>
      <c r="I2" s="773"/>
      <c r="J2" s="773"/>
      <c r="K2" s="773"/>
      <c r="L2" s="773"/>
    </row>
    <row r="3" spans="1:12" s="175" customFormat="1" ht="24">
      <c r="A3" s="773" t="s">
        <v>1951</v>
      </c>
      <c r="B3" s="773"/>
      <c r="C3" s="773"/>
      <c r="D3" s="773"/>
      <c r="E3" s="773"/>
      <c r="F3" s="773"/>
      <c r="G3" s="773"/>
      <c r="H3" s="773"/>
      <c r="I3" s="773"/>
      <c r="J3" s="773"/>
      <c r="K3" s="773"/>
      <c r="L3" s="773"/>
    </row>
    <row r="4" spans="1:12" ht="24" customHeight="1" thickBot="1">
      <c r="A4" s="181"/>
      <c r="B4" s="182"/>
      <c r="C4" s="181"/>
      <c r="D4" s="183"/>
      <c r="E4" s="184"/>
      <c r="F4" s="183"/>
      <c r="G4" s="183"/>
      <c r="H4" s="183"/>
      <c r="I4" s="183"/>
      <c r="J4" s="183"/>
      <c r="K4" s="183"/>
      <c r="L4" s="183"/>
    </row>
    <row r="5" spans="1:12" s="173" customFormat="1" ht="47.25" customHeight="1" thickBot="1">
      <c r="A5" s="771" t="s">
        <v>49</v>
      </c>
      <c r="B5" s="546">
        <v>2024</v>
      </c>
      <c r="C5" s="747" t="s">
        <v>1952</v>
      </c>
      <c r="D5" s="748"/>
      <c r="E5" s="747" t="s">
        <v>51</v>
      </c>
      <c r="F5" s="748"/>
      <c r="G5" s="747" t="s">
        <v>52</v>
      </c>
      <c r="H5" s="748"/>
      <c r="I5" s="747" t="s">
        <v>53</v>
      </c>
      <c r="J5" s="752"/>
      <c r="K5" s="752"/>
      <c r="L5" s="748"/>
    </row>
    <row r="6" spans="1:12" s="185" customFormat="1" ht="27.75" customHeight="1" thickBot="1">
      <c r="A6" s="771"/>
      <c r="B6" s="745" t="s">
        <v>2694</v>
      </c>
      <c r="C6" s="745" t="s">
        <v>2694</v>
      </c>
      <c r="D6" s="745" t="s">
        <v>1530</v>
      </c>
      <c r="E6" s="745" t="s">
        <v>2694</v>
      </c>
      <c r="F6" s="745" t="s">
        <v>1530</v>
      </c>
      <c r="G6" s="745" t="s">
        <v>2694</v>
      </c>
      <c r="H6" s="745" t="s">
        <v>1530</v>
      </c>
      <c r="I6" s="747">
        <v>2028</v>
      </c>
      <c r="J6" s="748"/>
      <c r="K6" s="747">
        <v>2029</v>
      </c>
      <c r="L6" s="748"/>
    </row>
    <row r="7" spans="1:12" s="185" customFormat="1" ht="49.5" customHeight="1" thickBot="1">
      <c r="A7" s="771"/>
      <c r="B7" s="746"/>
      <c r="C7" s="746"/>
      <c r="D7" s="746"/>
      <c r="E7" s="746"/>
      <c r="F7" s="746"/>
      <c r="G7" s="746"/>
      <c r="H7" s="746"/>
      <c r="I7" s="547" t="s">
        <v>2694</v>
      </c>
      <c r="J7" s="547" t="s">
        <v>1530</v>
      </c>
      <c r="K7" s="547" t="s">
        <v>2694</v>
      </c>
      <c r="L7" s="547" t="s">
        <v>1530</v>
      </c>
    </row>
    <row r="8" spans="1:12" s="173" customFormat="1" ht="33" customHeight="1" thickBot="1">
      <c r="A8" s="771" t="s">
        <v>1953</v>
      </c>
      <c r="B8" s="771"/>
      <c r="C8" s="771"/>
      <c r="D8" s="771"/>
      <c r="E8" s="771"/>
      <c r="F8" s="771"/>
      <c r="G8" s="771"/>
      <c r="H8" s="771"/>
      <c r="I8" s="771"/>
      <c r="J8" s="771"/>
      <c r="K8" s="771"/>
      <c r="L8" s="771"/>
    </row>
    <row r="9" spans="1:12" s="186" customFormat="1" ht="23.25" customHeight="1" thickBot="1">
      <c r="A9" s="552" t="s">
        <v>1954</v>
      </c>
      <c r="B9" s="574"/>
      <c r="C9" s="550"/>
      <c r="D9" s="575" t="e">
        <f>C9/B9*100</f>
        <v>#DIV/0!</v>
      </c>
      <c r="E9" s="550"/>
      <c r="F9" s="550" t="e">
        <f>E9/C9*100</f>
        <v>#DIV/0!</v>
      </c>
      <c r="G9" s="550"/>
      <c r="H9" s="550" t="e">
        <f>G9/E9*100</f>
        <v>#DIV/0!</v>
      </c>
      <c r="I9" s="550"/>
      <c r="J9" s="550" t="e">
        <f>I9/G9*100</f>
        <v>#DIV/0!</v>
      </c>
      <c r="K9" s="550"/>
      <c r="L9" s="550" t="e">
        <f>K9/I9*100</f>
        <v>#DIV/0!</v>
      </c>
    </row>
    <row r="10" spans="1:12" s="186" customFormat="1" ht="27" customHeight="1" thickBot="1">
      <c r="A10" s="552" t="s">
        <v>1955</v>
      </c>
      <c r="B10" s="574"/>
      <c r="C10" s="550"/>
      <c r="D10" s="575" t="e">
        <f t="shared" ref="D10:D30" si="0">C10/B10*100</f>
        <v>#DIV/0!</v>
      </c>
      <c r="E10" s="550"/>
      <c r="F10" s="550" t="e">
        <f>E10/C10*100</f>
        <v>#DIV/0!</v>
      </c>
      <c r="G10" s="550"/>
      <c r="H10" s="550" t="e">
        <f>G10/E10*100</f>
        <v>#DIV/0!</v>
      </c>
      <c r="I10" s="550"/>
      <c r="J10" s="550" t="e">
        <f>I10/G10*100</f>
        <v>#DIV/0!</v>
      </c>
      <c r="K10" s="550"/>
      <c r="L10" s="550" t="e">
        <f>K10/I10*100</f>
        <v>#DIV/0!</v>
      </c>
    </row>
    <row r="11" spans="1:12" s="187" customFormat="1" ht="25.5" customHeight="1" thickBot="1">
      <c r="A11" s="552" t="s">
        <v>1956</v>
      </c>
      <c r="B11" s="576">
        <v>177239.90000000002</v>
      </c>
      <c r="C11" s="556">
        <v>157910.55000000002</v>
      </c>
      <c r="D11" s="555">
        <f>C11/B11*100</f>
        <v>89.094244580368184</v>
      </c>
      <c r="E11" s="556">
        <v>165768.94999999998</v>
      </c>
      <c r="F11" s="556">
        <v>92.545470856167256</v>
      </c>
      <c r="G11" s="556">
        <v>165785.52689500002</v>
      </c>
      <c r="H11" s="569">
        <v>100.01</v>
      </c>
      <c r="I11" s="556">
        <v>165820.34185564797</v>
      </c>
      <c r="J11" s="569">
        <v>100.021</v>
      </c>
      <c r="K11" s="556">
        <v>165870.08795820468</v>
      </c>
      <c r="L11" s="569">
        <v>100.03</v>
      </c>
    </row>
    <row r="12" spans="1:12" s="187" customFormat="1" ht="23.25" customHeight="1" thickBot="1">
      <c r="A12" s="554" t="s">
        <v>1957</v>
      </c>
      <c r="B12" s="576">
        <v>130640.70000000001</v>
      </c>
      <c r="C12" s="553">
        <v>110843.26</v>
      </c>
      <c r="D12" s="576">
        <f>C12/B12*100</f>
        <v>84.845886465703245</v>
      </c>
      <c r="E12" s="553">
        <v>120696.99</v>
      </c>
      <c r="F12" s="553">
        <v>91.119306617309903</v>
      </c>
      <c r="G12" s="553">
        <v>120709.059699</v>
      </c>
      <c r="H12" s="570">
        <v>100.01</v>
      </c>
      <c r="I12" s="553">
        <v>120733.20151093981</v>
      </c>
      <c r="J12" s="570">
        <v>100.02</v>
      </c>
      <c r="K12" s="553">
        <v>120757.34815124198</v>
      </c>
      <c r="L12" s="570">
        <v>100.02</v>
      </c>
    </row>
    <row r="13" spans="1:12" s="187" customFormat="1" ht="79.5" customHeight="1" thickBot="1">
      <c r="A13" s="577" t="s">
        <v>2701</v>
      </c>
      <c r="B13" s="556">
        <v>177342.36000000002</v>
      </c>
      <c r="C13" s="556">
        <v>157910.55000000002</v>
      </c>
      <c r="D13" s="555">
        <f t="shared" si="0"/>
        <v>89.042770153729762</v>
      </c>
      <c r="E13" s="556">
        <v>165768.94999999998</v>
      </c>
      <c r="F13" s="556">
        <v>104.97648827136628</v>
      </c>
      <c r="G13" s="556">
        <v>165785.52689500002</v>
      </c>
      <c r="H13" s="569">
        <v>100.01</v>
      </c>
      <c r="I13" s="556">
        <v>165820.34185564797</v>
      </c>
      <c r="J13" s="569">
        <v>100.021</v>
      </c>
      <c r="K13" s="556">
        <v>165870.08795820468</v>
      </c>
      <c r="L13" s="569">
        <v>100.03</v>
      </c>
    </row>
    <row r="14" spans="1:12" s="187" customFormat="1" ht="27" customHeight="1" thickBot="1">
      <c r="A14" s="578" t="s">
        <v>1955</v>
      </c>
      <c r="B14" s="553">
        <v>130744.37000000001</v>
      </c>
      <c r="C14" s="553">
        <v>110843.26</v>
      </c>
      <c r="D14" s="576">
        <f t="shared" si="0"/>
        <v>84.778610352399866</v>
      </c>
      <c r="E14" s="553">
        <v>120696.99</v>
      </c>
      <c r="F14" s="553">
        <v>108.88978725454304</v>
      </c>
      <c r="G14" s="570">
        <v>120709.059699</v>
      </c>
      <c r="H14" s="570">
        <v>100.01</v>
      </c>
      <c r="I14" s="553">
        <v>120733.20151093981</v>
      </c>
      <c r="J14" s="570">
        <v>100.02</v>
      </c>
      <c r="K14" s="553">
        <v>120757.34815124198</v>
      </c>
      <c r="L14" s="570">
        <v>100.02</v>
      </c>
    </row>
    <row r="15" spans="1:12" s="187" customFormat="1" ht="21.75" customHeight="1" thickBot="1">
      <c r="A15" s="577" t="s">
        <v>1959</v>
      </c>
      <c r="B15" s="553">
        <v>81858.820000000007</v>
      </c>
      <c r="C15" s="553">
        <v>73450.590000000011</v>
      </c>
      <c r="D15" s="576">
        <f t="shared" si="0"/>
        <v>89.728376245833999</v>
      </c>
      <c r="E15" s="553">
        <v>72093.790000000008</v>
      </c>
      <c r="F15" s="553">
        <v>98.152771815719902</v>
      </c>
      <c r="G15" s="553">
        <v>72100.999379000015</v>
      </c>
      <c r="H15" s="553">
        <v>100.01</v>
      </c>
      <c r="I15" s="553">
        <v>72116.140588869603</v>
      </c>
      <c r="J15" s="553">
        <v>100.021</v>
      </c>
      <c r="K15" s="553">
        <v>72137.775431046262</v>
      </c>
      <c r="L15" s="553">
        <v>100.03</v>
      </c>
    </row>
    <row r="16" spans="1:12" s="187" customFormat="1" ht="24.75" customHeight="1" thickBot="1">
      <c r="A16" s="577" t="s">
        <v>1960</v>
      </c>
      <c r="B16" s="553">
        <v>35748.57</v>
      </c>
      <c r="C16" s="553">
        <v>29339.620000000003</v>
      </c>
      <c r="D16" s="576">
        <f t="shared" si="0"/>
        <v>82.072150018867902</v>
      </c>
      <c r="E16" s="553">
        <v>32309.62</v>
      </c>
      <c r="F16" s="553">
        <v>110.1228304933738</v>
      </c>
      <c r="G16" s="553">
        <v>32312.850962</v>
      </c>
      <c r="H16" s="553">
        <v>100.01</v>
      </c>
      <c r="I16" s="553">
        <v>32319.313532192398</v>
      </c>
      <c r="J16" s="553">
        <v>100.02</v>
      </c>
      <c r="K16" s="553">
        <v>32329.009326252057</v>
      </c>
      <c r="L16" s="553">
        <v>100.03</v>
      </c>
    </row>
    <row r="17" spans="1:12" s="187" customFormat="1" ht="23.25" customHeight="1" thickBot="1">
      <c r="A17" s="577" t="s">
        <v>1961</v>
      </c>
      <c r="B17" s="553">
        <v>35267.25</v>
      </c>
      <c r="C17" s="553">
        <v>33001.440000000002</v>
      </c>
      <c r="D17" s="576">
        <f t="shared" si="0"/>
        <v>93.575314207940792</v>
      </c>
      <c r="E17" s="553">
        <v>47805.14</v>
      </c>
      <c r="F17" s="553">
        <f>E17/C17*100</f>
        <v>144.85773954106244</v>
      </c>
      <c r="G17" s="553">
        <v>47805.14</v>
      </c>
      <c r="H17" s="553">
        <f>G17/E17*100</f>
        <v>100</v>
      </c>
      <c r="I17" s="553">
        <v>47805.14</v>
      </c>
      <c r="J17" s="553">
        <f>I17/G17*100</f>
        <v>100</v>
      </c>
      <c r="K17" s="553">
        <v>47805.14</v>
      </c>
      <c r="L17" s="553">
        <f>K17/I17*100</f>
        <v>100</v>
      </c>
    </row>
    <row r="18" spans="1:12" s="187" customFormat="1" ht="24.75" customHeight="1" thickBot="1">
      <c r="A18" s="577" t="s">
        <v>1976</v>
      </c>
      <c r="B18" s="553">
        <v>4633.2299999999996</v>
      </c>
      <c r="C18" s="553">
        <v>2514.0799999999981</v>
      </c>
      <c r="D18" s="576">
        <f t="shared" si="0"/>
        <v>54.261929582602164</v>
      </c>
      <c r="E18" s="553">
        <v>6041.82</v>
      </c>
      <c r="F18" s="553">
        <v>240.31932158085678</v>
      </c>
      <c r="G18" s="553">
        <v>6042.4241819999997</v>
      </c>
      <c r="H18" s="553">
        <v>100.01</v>
      </c>
      <c r="I18" s="553">
        <v>6043.6930910782203</v>
      </c>
      <c r="J18" s="553">
        <v>100.021</v>
      </c>
      <c r="K18" s="553">
        <v>6045.5061990055437</v>
      </c>
      <c r="L18" s="553">
        <v>100.03</v>
      </c>
    </row>
    <row r="19" spans="1:12" s="187" customFormat="1" ht="23.25" customHeight="1" thickBot="1">
      <c r="A19" s="577" t="s">
        <v>1963</v>
      </c>
      <c r="B19" s="553">
        <v>12469.840000000002</v>
      </c>
      <c r="C19" s="553">
        <v>12551.289999999999</v>
      </c>
      <c r="D19" s="576">
        <f t="shared" si="0"/>
        <v>100.65317598301178</v>
      </c>
      <c r="E19" s="553">
        <v>12600</v>
      </c>
      <c r="F19" s="553">
        <v>100.4</v>
      </c>
      <c r="G19" s="553">
        <v>12650</v>
      </c>
      <c r="H19" s="553">
        <v>100.4</v>
      </c>
      <c r="I19" s="553">
        <v>12700</v>
      </c>
      <c r="J19" s="553">
        <v>100.4</v>
      </c>
      <c r="K19" s="553">
        <v>12800</v>
      </c>
      <c r="L19" s="553">
        <v>100.8</v>
      </c>
    </row>
    <row r="20" spans="1:12" s="187" customFormat="1" ht="24.75" customHeight="1" thickBot="1">
      <c r="A20" s="577" t="s">
        <v>1964</v>
      </c>
      <c r="B20" s="553">
        <v>7773.869999999999</v>
      </c>
      <c r="C20" s="553">
        <v>6632.76</v>
      </c>
      <c r="D20" s="576">
        <f t="shared" si="0"/>
        <v>85.321210671132931</v>
      </c>
      <c r="E20" s="553">
        <v>8416.8599999999988</v>
      </c>
      <c r="F20" s="553">
        <v>126.89830477810141</v>
      </c>
      <c r="G20" s="553">
        <v>8417.7016860000003</v>
      </c>
      <c r="H20" s="553">
        <v>100.01</v>
      </c>
      <c r="I20" s="553">
        <v>8419.46940335406</v>
      </c>
      <c r="J20" s="553">
        <v>100.021</v>
      </c>
      <c r="K20" s="553">
        <v>8421.9952441750665</v>
      </c>
      <c r="L20" s="553">
        <v>100.03</v>
      </c>
    </row>
    <row r="21" spans="1:12" s="187" customFormat="1" ht="25.5" customHeight="1" thickBot="1">
      <c r="A21" s="577" t="s">
        <v>1965</v>
      </c>
      <c r="B21" s="553">
        <v>3513.3</v>
      </c>
      <c r="C21" s="553">
        <v>3088.38</v>
      </c>
      <c r="D21" s="576">
        <f t="shared" si="0"/>
        <v>87.905388096661255</v>
      </c>
      <c r="E21" s="553">
        <v>3401.78</v>
      </c>
      <c r="F21" s="553">
        <v>110.14771498325983</v>
      </c>
      <c r="G21" s="553">
        <v>3403.4808900000003</v>
      </c>
      <c r="H21" s="553">
        <v>100.05</v>
      </c>
      <c r="I21" s="553">
        <v>3404.5019342670003</v>
      </c>
      <c r="J21" s="553">
        <v>100.03</v>
      </c>
      <c r="K21" s="553">
        <v>3405.1828346538537</v>
      </c>
      <c r="L21" s="553">
        <v>100.02</v>
      </c>
    </row>
    <row r="22" spans="1:12" s="187" customFormat="1" ht="23.25" customHeight="1" thickBot="1">
      <c r="A22" s="577" t="s">
        <v>1966</v>
      </c>
      <c r="B22" s="553">
        <v>1223.8</v>
      </c>
      <c r="C22" s="553">
        <v>1159.3699999999999</v>
      </c>
      <c r="D22" s="576">
        <f t="shared" si="0"/>
        <v>94.735250857983317</v>
      </c>
      <c r="E22" s="553">
        <v>1442.1699999999998</v>
      </c>
      <c r="F22" s="553">
        <v>124.39255802720443</v>
      </c>
      <c r="G22" s="553">
        <v>1442.3142170000001</v>
      </c>
      <c r="H22" s="553">
        <v>100.01</v>
      </c>
      <c r="I22" s="553">
        <v>1442.61710298557</v>
      </c>
      <c r="J22" s="553">
        <v>100.021</v>
      </c>
      <c r="K22" s="553">
        <v>1443.0498881164656</v>
      </c>
      <c r="L22" s="553">
        <v>100.03</v>
      </c>
    </row>
    <row r="23" spans="1:12" s="187" customFormat="1" ht="23.25" customHeight="1" thickBot="1">
      <c r="A23" s="577" t="s">
        <v>1967</v>
      </c>
      <c r="B23" s="553">
        <v>5646.6900000000005</v>
      </c>
      <c r="C23" s="553">
        <v>2469.08</v>
      </c>
      <c r="D23" s="576">
        <f t="shared" si="0"/>
        <v>43.72614753067726</v>
      </c>
      <c r="E23" s="553">
        <v>5231.78</v>
      </c>
      <c r="F23" s="553">
        <v>211.89187875645987</v>
      </c>
      <c r="G23" s="553">
        <v>5232.3031780000001</v>
      </c>
      <c r="H23" s="553">
        <v>100.01</v>
      </c>
      <c r="I23" s="553">
        <v>5233.3496386356001</v>
      </c>
      <c r="J23" s="553">
        <v>100.02</v>
      </c>
      <c r="K23" s="553">
        <v>5234.9196435271906</v>
      </c>
      <c r="L23" s="553">
        <v>100.03</v>
      </c>
    </row>
    <row r="24" spans="1:12" s="187" customFormat="1" ht="28.5" customHeight="1" thickBot="1">
      <c r="A24" s="577" t="s">
        <v>1968</v>
      </c>
      <c r="B24" s="553">
        <v>29654.02</v>
      </c>
      <c r="C24" s="553">
        <v>29737.389999999992</v>
      </c>
      <c r="D24" s="576">
        <f t="shared" si="0"/>
        <v>100.28114232067016</v>
      </c>
      <c r="E24" s="553">
        <v>17864.849999999999</v>
      </c>
      <c r="F24" s="553">
        <v>60.075379850080999</v>
      </c>
      <c r="G24" s="553">
        <v>17866.636484999999</v>
      </c>
      <c r="H24" s="553">
        <v>100.01</v>
      </c>
      <c r="I24" s="553">
        <v>17870.209812296998</v>
      </c>
      <c r="J24" s="553">
        <v>100.02</v>
      </c>
      <c r="K24" s="553">
        <v>17873.783854259458</v>
      </c>
      <c r="L24" s="553">
        <v>100.02</v>
      </c>
    </row>
    <row r="25" spans="1:12" s="187" customFormat="1" ht="25.5" customHeight="1" thickBot="1">
      <c r="A25" s="577" t="s">
        <v>1969</v>
      </c>
      <c r="B25" s="553">
        <v>35576.449999999997</v>
      </c>
      <c r="C25" s="553">
        <v>31973.82</v>
      </c>
      <c r="D25" s="576">
        <f t="shared" si="0"/>
        <v>89.873553994285544</v>
      </c>
      <c r="E25" s="553">
        <v>31977.017382000002</v>
      </c>
      <c r="F25" s="553">
        <v>100.01</v>
      </c>
      <c r="G25" s="553">
        <v>31986.610487214602</v>
      </c>
      <c r="H25" s="553">
        <v>100.03</v>
      </c>
      <c r="I25" s="553">
        <v>31993.327675416916</v>
      </c>
      <c r="J25" s="553">
        <v>100.021</v>
      </c>
      <c r="K25" s="553">
        <v>32002.925673719543</v>
      </c>
      <c r="L25" s="553">
        <v>100.03</v>
      </c>
    </row>
    <row r="26" spans="1:12" s="187" customFormat="1" ht="25.5" customHeight="1" thickBot="1">
      <c r="A26" s="577" t="s">
        <v>1970</v>
      </c>
      <c r="B26" s="553">
        <v>5178.5</v>
      </c>
      <c r="C26" s="553">
        <v>5696.2</v>
      </c>
      <c r="D26" s="576">
        <f t="shared" si="0"/>
        <v>109.99710340832287</v>
      </c>
      <c r="E26" s="553">
        <v>5696.7696200000009</v>
      </c>
      <c r="F26" s="553">
        <v>100.01</v>
      </c>
      <c r="G26" s="557">
        <v>5697.9089739240007</v>
      </c>
      <c r="H26" s="553">
        <v>100.02</v>
      </c>
      <c r="I26" s="553">
        <v>5699.1055348085247</v>
      </c>
      <c r="J26" s="553">
        <v>100.021</v>
      </c>
      <c r="K26" s="553">
        <v>5700.8152664689669</v>
      </c>
      <c r="L26" s="553">
        <v>100.03</v>
      </c>
    </row>
    <row r="27" spans="1:12" s="187" customFormat="1" ht="24.75" customHeight="1" thickBot="1">
      <c r="A27" s="577" t="s">
        <v>1971</v>
      </c>
      <c r="B27" s="553">
        <v>5070.17</v>
      </c>
      <c r="C27" s="553">
        <v>5501.44</v>
      </c>
      <c r="D27" s="576">
        <f t="shared" si="0"/>
        <v>108.50602642514944</v>
      </c>
      <c r="E27" s="553">
        <v>5501.9901439999994</v>
      </c>
      <c r="F27" s="553">
        <v>100.01</v>
      </c>
      <c r="G27" s="553">
        <v>5503.0905420287991</v>
      </c>
      <c r="H27" s="553">
        <v>100.02</v>
      </c>
      <c r="I27" s="553">
        <v>5504.1911601372049</v>
      </c>
      <c r="J27" s="553">
        <v>100.02</v>
      </c>
      <c r="K27" s="553">
        <v>5505.8424174852462</v>
      </c>
      <c r="L27" s="553">
        <v>100.03</v>
      </c>
    </row>
    <row r="28" spans="1:12" s="187" customFormat="1" ht="23.25" customHeight="1" thickBot="1">
      <c r="A28" s="577" t="s">
        <v>1972</v>
      </c>
      <c r="B28" s="553">
        <v>29598.16</v>
      </c>
      <c r="C28" s="553">
        <v>27093.680000000004</v>
      </c>
      <c r="D28" s="576">
        <f t="shared" si="0"/>
        <v>91.538392927127916</v>
      </c>
      <c r="E28" s="553">
        <v>27099.098736000004</v>
      </c>
      <c r="F28" s="553">
        <v>100.02</v>
      </c>
      <c r="G28" s="553">
        <v>27093.680000000004</v>
      </c>
      <c r="H28" s="553">
        <v>100.03</v>
      </c>
      <c r="I28" s="553">
        <v>27101.808104000003</v>
      </c>
      <c r="J28" s="553">
        <v>100.03</v>
      </c>
      <c r="K28" s="553">
        <v>27109.938646431201</v>
      </c>
      <c r="L28" s="553">
        <v>100.03</v>
      </c>
    </row>
    <row r="29" spans="1:12" s="187" customFormat="1" ht="24.75" customHeight="1" thickBot="1">
      <c r="A29" s="577" t="s">
        <v>1973</v>
      </c>
      <c r="B29" s="553">
        <v>28683.93</v>
      </c>
      <c r="C29" s="553">
        <v>24298.139999999996</v>
      </c>
      <c r="D29" s="576">
        <f t="shared" si="0"/>
        <v>84.709940374279242</v>
      </c>
      <c r="E29" s="553">
        <v>24300.569813999999</v>
      </c>
      <c r="F29" s="553">
        <v>100.01</v>
      </c>
      <c r="G29" s="553">
        <v>24305.429927962799</v>
      </c>
      <c r="H29" s="553">
        <v>100.02</v>
      </c>
      <c r="I29" s="553">
        <v>24310.29101394839</v>
      </c>
      <c r="J29" s="553">
        <v>100.02</v>
      </c>
      <c r="K29" s="553">
        <v>24315.153072151177</v>
      </c>
      <c r="L29" s="553">
        <v>100.02</v>
      </c>
    </row>
    <row r="30" spans="1:12" s="173" customFormat="1" ht="24.75" customHeight="1" thickBot="1">
      <c r="A30" s="577" t="s">
        <v>1974</v>
      </c>
      <c r="B30" s="553">
        <v>6092.38</v>
      </c>
      <c r="C30" s="553">
        <v>5618.7300000000005</v>
      </c>
      <c r="D30" s="576">
        <f t="shared" si="0"/>
        <v>92.22553419189218</v>
      </c>
      <c r="E30" s="553">
        <v>5619.291873000001</v>
      </c>
      <c r="F30" s="553">
        <v>100.01</v>
      </c>
      <c r="G30" s="553">
        <v>5620.4157313746</v>
      </c>
      <c r="H30" s="553">
        <v>100.02</v>
      </c>
      <c r="I30" s="553">
        <v>5621.5398145208756</v>
      </c>
      <c r="J30" s="553">
        <v>100.02</v>
      </c>
      <c r="K30" s="553">
        <v>5622.6641224837795</v>
      </c>
      <c r="L30" s="553">
        <v>100.02</v>
      </c>
    </row>
    <row r="31" spans="1:12" s="188" customFormat="1" ht="33" customHeight="1" thickBot="1">
      <c r="A31" s="749" t="s">
        <v>1975</v>
      </c>
      <c r="B31" s="749"/>
      <c r="C31" s="749"/>
      <c r="D31" s="749"/>
      <c r="E31" s="749"/>
      <c r="F31" s="749"/>
      <c r="G31" s="749"/>
      <c r="H31" s="749"/>
      <c r="I31" s="749"/>
      <c r="J31" s="749"/>
      <c r="K31" s="749"/>
      <c r="L31" s="742"/>
    </row>
    <row r="32" spans="1:12" s="187" customFormat="1" ht="24" customHeight="1" thickBot="1">
      <c r="A32" s="577" t="s">
        <v>1959</v>
      </c>
      <c r="B32" s="576">
        <v>32.78</v>
      </c>
      <c r="C32" s="553">
        <v>29.7</v>
      </c>
      <c r="D32" s="576">
        <f>C32/B32*100</f>
        <v>90.604026845637577</v>
      </c>
      <c r="E32" s="553">
        <v>29.702970000000001</v>
      </c>
      <c r="F32" s="570">
        <v>100.01</v>
      </c>
      <c r="G32" s="553">
        <v>29.851484850000002</v>
      </c>
      <c r="H32" s="570">
        <v>100.5</v>
      </c>
      <c r="I32" s="553">
        <v>29.857753661818503</v>
      </c>
      <c r="J32" s="570">
        <v>100.021</v>
      </c>
      <c r="K32" s="553">
        <v>29.866710987917049</v>
      </c>
      <c r="L32" s="570">
        <v>100.03</v>
      </c>
    </row>
    <row r="33" spans="1:12" s="187" customFormat="1" ht="27" customHeight="1" thickBot="1">
      <c r="A33" s="577" t="s">
        <v>1960</v>
      </c>
      <c r="B33" s="576">
        <v>37.799999999999997</v>
      </c>
      <c r="C33" s="553">
        <v>35.409999999999997</v>
      </c>
      <c r="D33" s="576">
        <f>C33/B33*100</f>
        <v>93.67724867724867</v>
      </c>
      <c r="E33" s="553">
        <v>35.413541000000002</v>
      </c>
      <c r="F33" s="570">
        <v>100.01</v>
      </c>
      <c r="G33" s="553">
        <v>35.696849328000006</v>
      </c>
      <c r="H33" s="570">
        <v>100.8</v>
      </c>
      <c r="I33" s="553">
        <v>35.703988697865604</v>
      </c>
      <c r="J33" s="570">
        <v>100.02</v>
      </c>
      <c r="K33" s="553">
        <v>35.714699894474968</v>
      </c>
      <c r="L33" s="570">
        <v>100.03</v>
      </c>
    </row>
    <row r="34" spans="1:12" s="187" customFormat="1" ht="26.25" customHeight="1" thickBot="1">
      <c r="A34" s="577" t="s">
        <v>1961</v>
      </c>
      <c r="B34" s="576">
        <v>17.100000000000001</v>
      </c>
      <c r="C34" s="553">
        <v>26.94</v>
      </c>
      <c r="D34" s="576">
        <f>C34/B34*100</f>
        <v>157.54385964912279</v>
      </c>
      <c r="E34" s="553">
        <v>26.993880000000004</v>
      </c>
      <c r="F34" s="570">
        <v>100.2</v>
      </c>
      <c r="G34" s="553">
        <v>26.996579388000004</v>
      </c>
      <c r="H34" s="570">
        <v>100.01</v>
      </c>
      <c r="I34" s="553">
        <v>27.001978703877604</v>
      </c>
      <c r="J34" s="570">
        <v>100.02</v>
      </c>
      <c r="K34" s="553">
        <v>27.00737909961838</v>
      </c>
      <c r="L34" s="570">
        <v>100.02</v>
      </c>
    </row>
    <row r="35" spans="1:12" s="187" customFormat="1" ht="26.25" customHeight="1" thickBot="1">
      <c r="A35" s="577" t="s">
        <v>1976</v>
      </c>
      <c r="B35" s="553" t="s">
        <v>1977</v>
      </c>
      <c r="C35" s="553" t="s">
        <v>1977</v>
      </c>
      <c r="D35" s="553" t="s">
        <v>1977</v>
      </c>
      <c r="E35" s="553"/>
      <c r="F35" s="553" t="s">
        <v>1977</v>
      </c>
      <c r="G35" s="553"/>
      <c r="H35" s="553" t="s">
        <v>1977</v>
      </c>
      <c r="I35" s="553"/>
      <c r="J35" s="553" t="s">
        <v>1977</v>
      </c>
      <c r="K35" s="553"/>
      <c r="L35" s="553" t="s">
        <v>1977</v>
      </c>
    </row>
    <row r="36" spans="1:12" s="187" customFormat="1" ht="26.25" customHeight="1" thickBot="1">
      <c r="A36" s="577" t="s">
        <v>1963</v>
      </c>
      <c r="B36" s="576">
        <v>305</v>
      </c>
      <c r="C36" s="553">
        <v>351.31</v>
      </c>
      <c r="D36" s="576">
        <f>C36/B36*100</f>
        <v>115.18360655737705</v>
      </c>
      <c r="E36" s="553">
        <v>351.34513100000004</v>
      </c>
      <c r="F36" s="570">
        <v>100.01</v>
      </c>
      <c r="G36" s="553">
        <v>353.10185665500001</v>
      </c>
      <c r="H36" s="570">
        <v>100.5</v>
      </c>
      <c r="I36" s="553">
        <v>353.17600804489751</v>
      </c>
      <c r="J36" s="570">
        <v>100.021</v>
      </c>
      <c r="K36" s="553">
        <v>353.28196084731098</v>
      </c>
      <c r="L36" s="570">
        <v>100.03</v>
      </c>
    </row>
    <row r="37" spans="1:12" s="187" customFormat="1" ht="27" customHeight="1" thickBot="1">
      <c r="A37" s="577" t="s">
        <v>1964</v>
      </c>
      <c r="B37" s="576">
        <v>353.95</v>
      </c>
      <c r="C37" s="553">
        <v>432.61</v>
      </c>
      <c r="D37" s="576">
        <f>C37/B37*100</f>
        <v>122.22347789235768</v>
      </c>
      <c r="E37" s="553">
        <v>432.65326100000004</v>
      </c>
      <c r="F37" s="570">
        <v>100.01</v>
      </c>
      <c r="G37" s="553">
        <v>433.95122078300005</v>
      </c>
      <c r="H37" s="570">
        <v>100.3</v>
      </c>
      <c r="I37" s="553">
        <v>434.04235053936446</v>
      </c>
      <c r="J37" s="570">
        <v>100.021</v>
      </c>
      <c r="K37" s="553">
        <v>434.17256324452626</v>
      </c>
      <c r="L37" s="570">
        <v>100.03</v>
      </c>
    </row>
    <row r="38" spans="1:12" s="187" customFormat="1" ht="27.75" customHeight="1" thickBot="1">
      <c r="A38" s="577" t="s">
        <v>1965</v>
      </c>
      <c r="B38" s="576">
        <v>457.61</v>
      </c>
      <c r="C38" s="553">
        <v>520.63</v>
      </c>
      <c r="D38" s="576">
        <f>C38/B38*100</f>
        <v>113.77155219510063</v>
      </c>
      <c r="E38" s="553">
        <v>520.68206300000008</v>
      </c>
      <c r="F38" s="570">
        <v>100.01</v>
      </c>
      <c r="G38" s="553">
        <v>521.72342712600005</v>
      </c>
      <c r="H38" s="570">
        <v>100.2</v>
      </c>
      <c r="I38" s="553">
        <v>521.82777181142524</v>
      </c>
      <c r="J38" s="570">
        <v>100.02</v>
      </c>
      <c r="K38" s="553">
        <v>521.98432014296861</v>
      </c>
      <c r="L38" s="570">
        <v>100.03</v>
      </c>
    </row>
    <row r="39" spans="1:12" s="187" customFormat="1" ht="27" customHeight="1" thickBot="1">
      <c r="A39" s="577" t="s">
        <v>1966</v>
      </c>
      <c r="B39" s="576">
        <v>385.7</v>
      </c>
      <c r="C39" s="553">
        <v>423.19</v>
      </c>
      <c r="D39" s="576">
        <f>C39/B39*100</f>
        <v>109.71998962924555</v>
      </c>
      <c r="E39" s="553">
        <v>423.23231899999996</v>
      </c>
      <c r="F39" s="570">
        <v>100.01</v>
      </c>
      <c r="G39" s="553">
        <v>427.88787450899997</v>
      </c>
      <c r="H39" s="570">
        <v>101.1</v>
      </c>
      <c r="I39" s="553">
        <v>427.97773096264689</v>
      </c>
      <c r="J39" s="570">
        <v>100.021</v>
      </c>
      <c r="K39" s="553">
        <v>428.10612428193571</v>
      </c>
      <c r="L39" s="570">
        <v>100.03</v>
      </c>
    </row>
    <row r="40" spans="1:12" s="187" customFormat="1" ht="26.25" customHeight="1" thickBot="1">
      <c r="A40" s="577" t="s">
        <v>1967</v>
      </c>
      <c r="B40" s="576">
        <v>365.76</v>
      </c>
      <c r="C40" s="553">
        <v>432.52</v>
      </c>
      <c r="D40" s="576">
        <f>C40/B40*100</f>
        <v>118.25240594925634</v>
      </c>
      <c r="E40" s="553">
        <v>432.56325199999998</v>
      </c>
      <c r="F40" s="570">
        <v>100.01</v>
      </c>
      <c r="G40" s="553">
        <v>433.86094175599993</v>
      </c>
      <c r="H40" s="570">
        <v>100.3</v>
      </c>
      <c r="I40" s="553">
        <v>433.94771394435111</v>
      </c>
      <c r="J40" s="570">
        <v>100.02</v>
      </c>
      <c r="K40" s="553">
        <v>434.03450348713994</v>
      </c>
      <c r="L40" s="570">
        <v>100.02</v>
      </c>
    </row>
    <row r="41" spans="1:12" s="187" customFormat="1" ht="38.25" customHeight="1" thickBot="1">
      <c r="A41" s="577" t="s">
        <v>1968</v>
      </c>
      <c r="B41" s="553" t="s">
        <v>1977</v>
      </c>
      <c r="C41" s="553" t="s">
        <v>1977</v>
      </c>
      <c r="D41" s="553" t="s">
        <v>1977</v>
      </c>
      <c r="E41" s="553" t="s">
        <v>1977</v>
      </c>
      <c r="F41" s="553" t="s">
        <v>1977</v>
      </c>
      <c r="G41" s="553" t="s">
        <v>1977</v>
      </c>
      <c r="H41" s="553" t="s">
        <v>1977</v>
      </c>
      <c r="I41" s="553" t="s">
        <v>1977</v>
      </c>
      <c r="J41" s="553" t="s">
        <v>1977</v>
      </c>
      <c r="K41" s="553" t="s">
        <v>1977</v>
      </c>
      <c r="L41" s="553" t="s">
        <v>1977</v>
      </c>
    </row>
    <row r="42" spans="1:12" s="187" customFormat="1" ht="51" customHeight="1" thickBot="1">
      <c r="A42" s="577" t="s">
        <v>2695</v>
      </c>
      <c r="B42" s="555">
        <f>B59/B25*10</f>
        <v>49.903370066434398</v>
      </c>
      <c r="C42" s="555">
        <f>C59/C25*10</f>
        <v>60.450166730156106</v>
      </c>
      <c r="D42" s="555">
        <f t="shared" ref="D42:D47" si="1">C42/B42*100</f>
        <v>121.13443771368782</v>
      </c>
      <c r="E42" s="555">
        <f t="shared" ref="E42:E47" si="2">E59/E25*10</f>
        <v>60.504566440242236</v>
      </c>
      <c r="F42" s="555">
        <f t="shared" ref="F42:F47" si="3">E42/C42*100</f>
        <v>100.0899910008999</v>
      </c>
      <c r="G42" s="555">
        <f t="shared" ref="G42:G47" si="4">H42*E42/100</f>
        <v>61.914740319808324</v>
      </c>
      <c r="H42" s="555">
        <v>102.33069000000002</v>
      </c>
      <c r="I42" s="555">
        <f t="shared" ref="I42:I47" si="5">J42*G42/100</f>
        <v>62.670248747086745</v>
      </c>
      <c r="J42" s="555">
        <v>101.22023999999999</v>
      </c>
      <c r="K42" s="555">
        <f t="shared" ref="K42:K47" si="6">L42*I42/100</f>
        <v>63.434976190398196</v>
      </c>
      <c r="L42" s="555">
        <v>101.22023999999999</v>
      </c>
    </row>
    <row r="43" spans="1:12" s="187" customFormat="1" ht="27" customHeight="1" thickBot="1">
      <c r="A43" s="577" t="s">
        <v>1970</v>
      </c>
      <c r="B43" s="576">
        <f t="shared" ref="B43:C47" si="7">B60/B26*10</f>
        <v>53.572235203244176</v>
      </c>
      <c r="C43" s="576">
        <f t="shared" si="7"/>
        <v>56.299220532986908</v>
      </c>
      <c r="D43" s="576">
        <f t="shared" si="1"/>
        <v>105.09029597028574</v>
      </c>
      <c r="E43" s="576">
        <f t="shared" si="2"/>
        <v>56.299220532986908</v>
      </c>
      <c r="F43" s="576">
        <f t="shared" si="3"/>
        <v>100</v>
      </c>
      <c r="G43" s="555">
        <f t="shared" si="4"/>
        <v>58.337657670668875</v>
      </c>
      <c r="H43" s="576">
        <v>103.62072000000001</v>
      </c>
      <c r="I43" s="555">
        <f t="shared" si="5"/>
        <v>59.282914405438262</v>
      </c>
      <c r="J43" s="576">
        <v>101.62032000000001</v>
      </c>
      <c r="K43" s="555">
        <f t="shared" si="6"/>
        <v>60.243487324132467</v>
      </c>
      <c r="L43" s="576">
        <v>101.62032000000001</v>
      </c>
    </row>
    <row r="44" spans="1:12" s="187" customFormat="1" ht="26.25" customHeight="1" thickBot="1">
      <c r="A44" s="577" t="s">
        <v>1971</v>
      </c>
      <c r="B44" s="576">
        <f t="shared" si="7"/>
        <v>53.57216819159909</v>
      </c>
      <c r="C44" s="576">
        <f t="shared" si="7"/>
        <v>57.625205400767797</v>
      </c>
      <c r="D44" s="576">
        <f t="shared" si="1"/>
        <v>107.56556500508465</v>
      </c>
      <c r="E44" s="576">
        <f t="shared" si="2"/>
        <v>57.734682343335002</v>
      </c>
      <c r="F44" s="576">
        <f t="shared" si="3"/>
        <v>100.18998100189982</v>
      </c>
      <c r="G44" s="555">
        <f t="shared" si="4"/>
        <v>60.171570909555413</v>
      </c>
      <c r="H44" s="576">
        <v>104.22083999999998</v>
      </c>
      <c r="I44" s="555">
        <f t="shared" si="5"/>
        <v>61.02617569686965</v>
      </c>
      <c r="J44" s="576">
        <v>101.42028000000001</v>
      </c>
      <c r="K44" s="555">
        <f t="shared" si="6"/>
        <v>61.892918265057148</v>
      </c>
      <c r="L44" s="576">
        <v>101.42028000000001</v>
      </c>
    </row>
    <row r="45" spans="1:12" s="187" customFormat="1" ht="29.25" customHeight="1" thickBot="1">
      <c r="A45" s="577" t="s">
        <v>1972</v>
      </c>
      <c r="B45" s="576">
        <f t="shared" si="7"/>
        <v>49.587988577668334</v>
      </c>
      <c r="C45" s="576">
        <f t="shared" si="7"/>
        <v>55.998829295983398</v>
      </c>
      <c r="D45" s="576">
        <f t="shared" si="1"/>
        <v>112.9282128640365</v>
      </c>
      <c r="E45" s="576">
        <f t="shared" si="2"/>
        <v>55.998829295983406</v>
      </c>
      <c r="F45" s="576">
        <f t="shared" si="3"/>
        <v>100.00000000000003</v>
      </c>
      <c r="G45" s="555">
        <f t="shared" si="4"/>
        <v>59.146590689305768</v>
      </c>
      <c r="H45" s="576">
        <v>105.62111999999996</v>
      </c>
      <c r="I45" s="555">
        <f t="shared" si="5"/>
        <v>60.0457963075553</v>
      </c>
      <c r="J45" s="576">
        <v>101.52030000000003</v>
      </c>
      <c r="K45" s="555">
        <f t="shared" si="6"/>
        <v>60.958672548819088</v>
      </c>
      <c r="L45" s="576">
        <v>101.52030000000003</v>
      </c>
    </row>
    <row r="46" spans="1:12" s="189" customFormat="1" ht="27.75" customHeight="1" thickBot="1">
      <c r="A46" s="577" t="s">
        <v>1973</v>
      </c>
      <c r="B46" s="576">
        <f t="shared" si="7"/>
        <v>49.263576852962615</v>
      </c>
      <c r="C46" s="576">
        <f t="shared" si="7"/>
        <v>62.240066523610473</v>
      </c>
      <c r="D46" s="576">
        <f t="shared" si="1"/>
        <v>126.34094091336262</v>
      </c>
      <c r="E46" s="576">
        <f t="shared" si="2"/>
        <v>62.296076982435828</v>
      </c>
      <c r="F46" s="576">
        <f t="shared" si="3"/>
        <v>100.08999100089989</v>
      </c>
      <c r="G46" s="555">
        <f t="shared" si="4"/>
        <v>65.174728862932568</v>
      </c>
      <c r="H46" s="576">
        <v>104.62091999999996</v>
      </c>
      <c r="I46" s="555">
        <f t="shared" si="5"/>
        <v>66.230768029644437</v>
      </c>
      <c r="J46" s="576">
        <v>101.62031999999999</v>
      </c>
      <c r="K46" s="555">
        <f t="shared" si="6"/>
        <v>67.303918410182362</v>
      </c>
      <c r="L46" s="576">
        <v>101.62031999999999</v>
      </c>
    </row>
    <row r="47" spans="1:12" s="187" customFormat="1" ht="30" customHeight="1" thickBot="1">
      <c r="A47" s="577" t="s">
        <v>2699</v>
      </c>
      <c r="B47" s="576">
        <f t="shared" si="7"/>
        <v>74.100628982433776</v>
      </c>
      <c r="C47" s="576">
        <f t="shared" si="7"/>
        <v>81.828126640717727</v>
      </c>
      <c r="D47" s="576">
        <f t="shared" si="1"/>
        <v>110.4283833543651</v>
      </c>
      <c r="E47" s="576">
        <f t="shared" si="2"/>
        <v>82.229044369484342</v>
      </c>
      <c r="F47" s="576">
        <f t="shared" si="3"/>
        <v>100.48995100489948</v>
      </c>
      <c r="G47" s="555">
        <f t="shared" si="4"/>
        <v>84.137136452460467</v>
      </c>
      <c r="H47" s="576">
        <v>102.32046</v>
      </c>
      <c r="I47" s="555">
        <f t="shared" si="5"/>
        <v>84.911349554668718</v>
      </c>
      <c r="J47" s="576">
        <v>100.92018</v>
      </c>
      <c r="K47" s="555">
        <f t="shared" si="6"/>
        <v>85.692686811000883</v>
      </c>
      <c r="L47" s="576">
        <v>100.92018</v>
      </c>
    </row>
    <row r="48" spans="1:12" s="186" customFormat="1" ht="30" customHeight="1" thickBot="1">
      <c r="A48" s="749" t="s">
        <v>2698</v>
      </c>
      <c r="B48" s="749"/>
      <c r="C48" s="751"/>
      <c r="D48" s="751"/>
      <c r="E48" s="751"/>
      <c r="F48" s="751"/>
      <c r="G48" s="751"/>
      <c r="H48" s="751"/>
      <c r="I48" s="751"/>
      <c r="J48" s="751"/>
      <c r="K48" s="751"/>
      <c r="L48" s="772"/>
    </row>
    <row r="49" spans="1:12" s="187" customFormat="1" ht="25.5" customHeight="1" thickBot="1">
      <c r="A49" s="577" t="s">
        <v>1959</v>
      </c>
      <c r="B49" s="553">
        <v>285987.81300000002</v>
      </c>
      <c r="C49" s="553">
        <v>239602.951</v>
      </c>
      <c r="D49" s="553">
        <f>C49/B49*100</f>
        <v>83.780825653574269</v>
      </c>
      <c r="E49" s="553">
        <v>216121.861802</v>
      </c>
      <c r="F49" s="553">
        <v>90.2</v>
      </c>
      <c r="G49" s="553">
        <v>216554.10552560401</v>
      </c>
      <c r="H49" s="553">
        <v>100.2</v>
      </c>
      <c r="I49" s="553">
        <v>216619.07175726167</v>
      </c>
      <c r="J49" s="553">
        <v>100.03</v>
      </c>
      <c r="K49" s="553">
        <v>216662.39557161313</v>
      </c>
      <c r="L49" s="553">
        <v>100.02</v>
      </c>
    </row>
    <row r="50" spans="1:12" s="187" customFormat="1" ht="27" customHeight="1" thickBot="1">
      <c r="A50" s="577" t="s">
        <v>1960</v>
      </c>
      <c r="B50" s="553">
        <v>135270.723</v>
      </c>
      <c r="C50" s="553">
        <v>102419.789</v>
      </c>
      <c r="D50" s="553">
        <f t="shared" ref="D50:D71" si="8">C50/B50*100</f>
        <v>75.7146755251689</v>
      </c>
      <c r="E50" s="553">
        <v>113173.9</v>
      </c>
      <c r="F50" s="553">
        <v>110.5</v>
      </c>
      <c r="G50" s="553">
        <v>115890.1</v>
      </c>
      <c r="H50" s="553">
        <v>102.4</v>
      </c>
      <c r="I50" s="553">
        <v>117049</v>
      </c>
      <c r="J50" s="553">
        <v>101</v>
      </c>
      <c r="K50" s="553">
        <v>118219.4</v>
      </c>
      <c r="L50" s="553">
        <v>101</v>
      </c>
    </row>
    <row r="51" spans="1:12" s="187" customFormat="1" ht="21.75" customHeight="1" thickBot="1">
      <c r="A51" s="577" t="s">
        <v>1961</v>
      </c>
      <c r="B51" s="553">
        <v>56448.27</v>
      </c>
      <c r="C51" s="553">
        <v>89333.669999999984</v>
      </c>
      <c r="D51" s="553">
        <f t="shared" si="8"/>
        <v>158.25758699070846</v>
      </c>
      <c r="E51" s="553">
        <v>89333.669999999984</v>
      </c>
      <c r="F51" s="553">
        <f>E51/C51*100</f>
        <v>100</v>
      </c>
      <c r="G51" s="553">
        <v>94672.7</v>
      </c>
      <c r="H51" s="553">
        <f>G51/E51*100</f>
        <v>105.97650359601258</v>
      </c>
      <c r="I51" s="553">
        <v>94672.7</v>
      </c>
      <c r="J51" s="553">
        <f>I51/G51*100</f>
        <v>100</v>
      </c>
      <c r="K51" s="553">
        <v>94672.7</v>
      </c>
      <c r="L51" s="553">
        <f>K51/I51*100</f>
        <v>100</v>
      </c>
    </row>
    <row r="52" spans="1:12" s="187" customFormat="1" ht="25.5" customHeight="1" thickBot="1">
      <c r="A52" s="577" t="s">
        <v>1976</v>
      </c>
      <c r="B52" s="553">
        <v>15186.6</v>
      </c>
      <c r="C52" s="553">
        <v>6993.9</v>
      </c>
      <c r="D52" s="553">
        <f t="shared" si="8"/>
        <v>46.053099442929948</v>
      </c>
      <c r="E52" s="553">
        <v>6994.5993900000003</v>
      </c>
      <c r="F52" s="553">
        <v>100.01</v>
      </c>
      <c r="G52" s="553">
        <v>6996.6977698170012</v>
      </c>
      <c r="H52" s="553">
        <v>100.03</v>
      </c>
      <c r="I52" s="553">
        <v>7017.6878631264517</v>
      </c>
      <c r="J52" s="553">
        <v>100.3</v>
      </c>
      <c r="K52" s="553">
        <v>7019.7931694853896</v>
      </c>
      <c r="L52" s="553">
        <v>100.03</v>
      </c>
    </row>
    <row r="53" spans="1:12" s="187" customFormat="1" ht="27" customHeight="1" thickBot="1">
      <c r="A53" s="577" t="s">
        <v>1963</v>
      </c>
      <c r="B53" s="553">
        <v>381084.70300000004</v>
      </c>
      <c r="C53" s="553">
        <v>466632.74400000001</v>
      </c>
      <c r="D53" s="553">
        <f t="shared" si="8"/>
        <v>122.44856335784225</v>
      </c>
      <c r="E53" s="553">
        <v>467099.37674400001</v>
      </c>
      <c r="F53" s="553">
        <v>100.1</v>
      </c>
      <c r="G53" s="553">
        <v>472704.56926492805</v>
      </c>
      <c r="H53" s="553">
        <v>101.2</v>
      </c>
      <c r="I53" s="553">
        <v>472846.38063570752</v>
      </c>
      <c r="J53" s="553">
        <v>100.03</v>
      </c>
      <c r="K53" s="553">
        <v>472940.94991183467</v>
      </c>
      <c r="L53" s="553">
        <v>100.02</v>
      </c>
    </row>
    <row r="54" spans="1:12" s="187" customFormat="1" ht="24.75" customHeight="1" thickBot="1">
      <c r="A54" s="577" t="s">
        <v>1964</v>
      </c>
      <c r="B54" s="553">
        <v>344504.08299999993</v>
      </c>
      <c r="C54" s="553">
        <v>356034.88300000003</v>
      </c>
      <c r="D54" s="553">
        <f t="shared" si="8"/>
        <v>103.34707208680605</v>
      </c>
      <c r="E54" s="553">
        <v>427241.9</v>
      </c>
      <c r="F54" s="553">
        <v>120</v>
      </c>
      <c r="G54" s="553">
        <v>446467.8</v>
      </c>
      <c r="H54" s="553">
        <v>104.5</v>
      </c>
      <c r="I54" s="553">
        <v>468791.2</v>
      </c>
      <c r="J54" s="553">
        <v>105</v>
      </c>
      <c r="K54" s="553">
        <v>492230.7</v>
      </c>
      <c r="L54" s="553">
        <v>105</v>
      </c>
    </row>
    <row r="55" spans="1:12" s="187" customFormat="1" ht="29.25" customHeight="1" thickBot="1">
      <c r="A55" s="577" t="s">
        <v>1965</v>
      </c>
      <c r="B55" s="553">
        <v>159512.33499999996</v>
      </c>
      <c r="C55" s="553">
        <v>170679.30799999999</v>
      </c>
      <c r="D55" s="553">
        <f t="shared" si="8"/>
        <v>107.0006955888396</v>
      </c>
      <c r="E55" s="579">
        <v>187747.20000000001</v>
      </c>
      <c r="F55" s="553">
        <v>110</v>
      </c>
      <c r="G55" s="580">
        <v>196195.9</v>
      </c>
      <c r="H55" s="553">
        <v>104.5</v>
      </c>
      <c r="I55" s="580">
        <v>206005.6</v>
      </c>
      <c r="J55" s="553">
        <v>105</v>
      </c>
      <c r="K55" s="581">
        <v>216305.9</v>
      </c>
      <c r="L55" s="582">
        <v>105</v>
      </c>
    </row>
    <row r="56" spans="1:12" s="187" customFormat="1" ht="27.75" customHeight="1" thickBot="1">
      <c r="A56" s="577" t="s">
        <v>1966</v>
      </c>
      <c r="B56" s="553">
        <v>71918.19</v>
      </c>
      <c r="C56" s="553">
        <v>67543.799999999988</v>
      </c>
      <c r="D56" s="553">
        <f t="shared" si="8"/>
        <v>93.917547146278267</v>
      </c>
      <c r="E56" s="553">
        <v>82403.399999999994</v>
      </c>
      <c r="F56" s="553">
        <v>122</v>
      </c>
      <c r="G56" s="553">
        <v>86111.6</v>
      </c>
      <c r="H56" s="553">
        <v>104.5</v>
      </c>
      <c r="I56" s="553">
        <v>90417.2</v>
      </c>
      <c r="J56" s="553">
        <v>105</v>
      </c>
      <c r="K56" s="553">
        <v>94938</v>
      </c>
      <c r="L56" s="553">
        <v>105</v>
      </c>
    </row>
    <row r="57" spans="1:12" s="187" customFormat="1" ht="25.5" customHeight="1" thickBot="1">
      <c r="A57" s="577" t="s">
        <v>1967</v>
      </c>
      <c r="B57" s="553">
        <v>210965.96000000002</v>
      </c>
      <c r="C57" s="553">
        <v>148278.26999999999</v>
      </c>
      <c r="D57" s="553">
        <f t="shared" si="8"/>
        <v>70.285400545187471</v>
      </c>
      <c r="E57" s="553">
        <v>266900.90000000002</v>
      </c>
      <c r="F57" s="553">
        <v>180</v>
      </c>
      <c r="G57" s="553">
        <v>277576.90000000002</v>
      </c>
      <c r="H57" s="553">
        <v>104</v>
      </c>
      <c r="I57" s="553">
        <v>290067.90000000002</v>
      </c>
      <c r="J57" s="553">
        <v>104.5</v>
      </c>
      <c r="K57" s="553">
        <v>304571.3</v>
      </c>
      <c r="L57" s="553">
        <v>105</v>
      </c>
    </row>
    <row r="58" spans="1:12" s="187" customFormat="1" ht="31.5" customHeight="1" thickBot="1">
      <c r="A58" s="577" t="s">
        <v>1968</v>
      </c>
      <c r="B58" s="553">
        <v>271829.52</v>
      </c>
      <c r="C58" s="553">
        <v>280217.83999999997</v>
      </c>
      <c r="D58" s="553">
        <f t="shared" si="8"/>
        <v>103.08587529419174</v>
      </c>
      <c r="E58" s="553">
        <v>280217.83999999997</v>
      </c>
      <c r="F58" s="553">
        <v>100</v>
      </c>
      <c r="G58" s="553">
        <v>281058.49351999996</v>
      </c>
      <c r="H58" s="553">
        <v>100.3</v>
      </c>
      <c r="I58" s="553">
        <v>281142.81106805598</v>
      </c>
      <c r="J58" s="553">
        <v>100.03</v>
      </c>
      <c r="K58" s="553">
        <v>281199.03963026957</v>
      </c>
      <c r="L58" s="553">
        <v>100.02</v>
      </c>
    </row>
    <row r="59" spans="1:12" s="187" customFormat="1" ht="23.25" customHeight="1" thickBot="1">
      <c r="A59" s="577" t="s">
        <v>1983</v>
      </c>
      <c r="B59" s="553">
        <v>177538.47500000001</v>
      </c>
      <c r="C59" s="553">
        <v>193282.27499999999</v>
      </c>
      <c r="D59" s="553">
        <f t="shared" si="8"/>
        <v>108.8678242842854</v>
      </c>
      <c r="E59" s="553">
        <v>193475.557275</v>
      </c>
      <c r="F59" s="553">
        <v>100.1</v>
      </c>
      <c r="G59" s="553">
        <f t="shared" ref="G59:G64" si="9">G42*G25/10</f>
        <v>198044.26820267498</v>
      </c>
      <c r="H59" s="553">
        <f t="shared" ref="H59:H64" si="10">G59/E59*100</f>
        <v>102.36138920700002</v>
      </c>
      <c r="I59" s="553">
        <f t="shared" ref="I59:I64" si="11">I42*I25/10</f>
        <v>200502.98036654326</v>
      </c>
      <c r="J59" s="553">
        <f t="shared" ref="J59:J64" si="12">I59/G59*100</f>
        <v>101.24149625039998</v>
      </c>
      <c r="K59" s="553">
        <f t="shared" ref="K59:K64" si="13">K42*K25/10</f>
        <v>203010.48281354824</v>
      </c>
      <c r="L59" s="553">
        <f t="shared" ref="L59:L64" si="14">K59/I59*100</f>
        <v>101.25060607200001</v>
      </c>
    </row>
    <row r="60" spans="1:12" s="187" customFormat="1" ht="27" customHeight="1" thickBot="1">
      <c r="A60" s="577" t="s">
        <v>1970</v>
      </c>
      <c r="B60" s="553">
        <v>27742.381999999998</v>
      </c>
      <c r="C60" s="553">
        <v>32069.162</v>
      </c>
      <c r="D60" s="553">
        <f t="shared" si="8"/>
        <v>115.59628153054776</v>
      </c>
      <c r="E60" s="553">
        <v>32072.368916200005</v>
      </c>
      <c r="F60" s="553">
        <v>100.01</v>
      </c>
      <c r="G60" s="553">
        <f t="shared" si="9"/>
        <v>33240.266315941051</v>
      </c>
      <c r="H60" s="553">
        <f t="shared" si="10"/>
        <v>103.641444144</v>
      </c>
      <c r="I60" s="553">
        <f t="shared" si="11"/>
        <v>33785.958560761319</v>
      </c>
      <c r="J60" s="553">
        <f t="shared" si="12"/>
        <v>101.64166026719998</v>
      </c>
      <c r="K60" s="553">
        <f t="shared" si="13"/>
        <v>34343.699224274409</v>
      </c>
      <c r="L60" s="553">
        <f t="shared" si="14"/>
        <v>101.65080609600004</v>
      </c>
    </row>
    <row r="61" spans="1:12" s="187" customFormat="1" ht="24.75" customHeight="1" thickBot="1">
      <c r="A61" s="577" t="s">
        <v>1971</v>
      </c>
      <c r="B61" s="553">
        <v>27161.999999999996</v>
      </c>
      <c r="C61" s="553">
        <v>31702.160999999996</v>
      </c>
      <c r="D61" s="553">
        <f t="shared" si="8"/>
        <v>116.71512038877844</v>
      </c>
      <c r="E61" s="553">
        <v>31765.565321999999</v>
      </c>
      <c r="F61" s="553">
        <v>100.2</v>
      </c>
      <c r="G61" s="553">
        <f t="shared" si="9"/>
        <v>33112.960277138962</v>
      </c>
      <c r="H61" s="553">
        <f t="shared" si="10"/>
        <v>104.24168416799998</v>
      </c>
      <c r="I61" s="553">
        <f t="shared" si="11"/>
        <v>33589.973680768991</v>
      </c>
      <c r="J61" s="553">
        <f t="shared" si="12"/>
        <v>101.44056405600001</v>
      </c>
      <c r="K61" s="553">
        <f t="shared" si="13"/>
        <v>34077.265472569896</v>
      </c>
      <c r="L61" s="553">
        <f t="shared" si="14"/>
        <v>101.45070608399998</v>
      </c>
    </row>
    <row r="62" spans="1:12" s="187" customFormat="1" ht="30.75" customHeight="1" thickBot="1">
      <c r="A62" s="577" t="s">
        <v>1972</v>
      </c>
      <c r="B62" s="553">
        <v>146771.32199999999</v>
      </c>
      <c r="C62" s="553">
        <v>151721.43613199997</v>
      </c>
      <c r="D62" s="553">
        <f t="shared" si="8"/>
        <v>103.37267121706513</v>
      </c>
      <c r="E62" s="553">
        <v>151751.78041922639</v>
      </c>
      <c r="F62" s="553">
        <v>100.02</v>
      </c>
      <c r="G62" s="553">
        <f t="shared" si="9"/>
        <v>160249.88012270301</v>
      </c>
      <c r="H62" s="553">
        <f t="shared" si="10"/>
        <v>105.59999999999997</v>
      </c>
      <c r="I62" s="553">
        <f t="shared" si="11"/>
        <v>162734.96489792358</v>
      </c>
      <c r="J62" s="553">
        <f t="shared" si="12"/>
        <v>101.55075609000004</v>
      </c>
      <c r="K62" s="553">
        <f t="shared" si="13"/>
        <v>165258.58727663753</v>
      </c>
      <c r="L62" s="553">
        <f t="shared" si="14"/>
        <v>101.55075609000002</v>
      </c>
    </row>
    <row r="63" spans="1:12" s="187" customFormat="1" ht="23.25" customHeight="1" thickBot="1">
      <c r="A63" s="577" t="s">
        <v>1973</v>
      </c>
      <c r="B63" s="553">
        <v>141307.299</v>
      </c>
      <c r="C63" s="553">
        <v>151231.78500000003</v>
      </c>
      <c r="D63" s="553">
        <f t="shared" si="8"/>
        <v>107.02333571601284</v>
      </c>
      <c r="E63" s="553">
        <v>151383.01678500001</v>
      </c>
      <c r="F63" s="553">
        <v>100.1</v>
      </c>
      <c r="G63" s="553">
        <f t="shared" si="9"/>
        <v>158409.98054519822</v>
      </c>
      <c r="H63" s="553">
        <f t="shared" si="10"/>
        <v>104.64184418399995</v>
      </c>
      <c r="I63" s="553">
        <f t="shared" si="11"/>
        <v>161008.92448779655</v>
      </c>
      <c r="J63" s="553">
        <f t="shared" si="12"/>
        <v>101.640644064</v>
      </c>
      <c r="K63" s="553">
        <f t="shared" si="13"/>
        <v>163650.5078499158</v>
      </c>
      <c r="L63" s="553">
        <f t="shared" si="14"/>
        <v>101.64064406399997</v>
      </c>
    </row>
    <row r="64" spans="1:12" s="187" customFormat="1" ht="27.75" customHeight="1" thickBot="1">
      <c r="A64" s="577" t="s">
        <v>1979</v>
      </c>
      <c r="B64" s="553">
        <v>45144.918999999987</v>
      </c>
      <c r="C64" s="553">
        <v>45977.014999999992</v>
      </c>
      <c r="D64" s="553">
        <f t="shared" si="8"/>
        <v>101.84316644803373</v>
      </c>
      <c r="E64" s="553">
        <v>46206.90007499999</v>
      </c>
      <c r="F64" s="553">
        <v>100.5</v>
      </c>
      <c r="G64" s="553">
        <f t="shared" si="9"/>
        <v>47288.568531022014</v>
      </c>
      <c r="H64" s="553">
        <f t="shared" si="10"/>
        <v>102.34092409199998</v>
      </c>
      <c r="I64" s="553">
        <f t="shared" si="11"/>
        <v>47733.253222626961</v>
      </c>
      <c r="J64" s="553">
        <f t="shared" si="12"/>
        <v>100.94036403599999</v>
      </c>
      <c r="K64" s="553">
        <f t="shared" si="13"/>
        <v>48182.119569145361</v>
      </c>
      <c r="L64" s="553">
        <f t="shared" si="14"/>
        <v>100.94036403600002</v>
      </c>
    </row>
    <row r="65" spans="1:12" s="188" customFormat="1" ht="27" customHeight="1" thickBot="1">
      <c r="A65" s="749" t="s">
        <v>2002</v>
      </c>
      <c r="B65" s="749"/>
      <c r="C65" s="749"/>
      <c r="D65" s="749"/>
      <c r="E65" s="749"/>
      <c r="F65" s="749"/>
      <c r="G65" s="749"/>
      <c r="H65" s="749"/>
      <c r="I65" s="749"/>
      <c r="J65" s="749"/>
      <c r="K65" s="749"/>
      <c r="L65" s="742"/>
    </row>
    <row r="66" spans="1:12" s="187" customFormat="1" ht="29.25" customHeight="1" thickBot="1">
      <c r="A66" s="577" t="s">
        <v>1986</v>
      </c>
      <c r="B66" s="557">
        <v>45879</v>
      </c>
      <c r="C66" s="557">
        <v>38494</v>
      </c>
      <c r="D66" s="553">
        <f t="shared" si="8"/>
        <v>83.903310882974779</v>
      </c>
      <c r="E66" s="557">
        <v>38686.47</v>
      </c>
      <c r="F66" s="570">
        <v>100.50000000000001</v>
      </c>
      <c r="G66" s="557">
        <v>38918.588819999997</v>
      </c>
      <c r="H66" s="570">
        <v>100.01</v>
      </c>
      <c r="I66" s="557">
        <v>38926.761723652198</v>
      </c>
      <c r="J66" s="570">
        <v>100.021</v>
      </c>
      <c r="K66" s="557">
        <v>38938.439752169295</v>
      </c>
      <c r="L66" s="570">
        <v>100.03</v>
      </c>
    </row>
    <row r="67" spans="1:12" s="187" customFormat="1" ht="27" customHeight="1" thickBot="1">
      <c r="A67" s="577" t="s">
        <v>1987</v>
      </c>
      <c r="B67" s="557">
        <v>13397</v>
      </c>
      <c r="C67" s="557">
        <v>10898</v>
      </c>
      <c r="D67" s="553">
        <f t="shared" si="8"/>
        <v>81.346570127640518</v>
      </c>
      <c r="E67" s="553">
        <v>10952.49</v>
      </c>
      <c r="F67" s="570">
        <v>100.5</v>
      </c>
      <c r="G67" s="557">
        <v>11018.20494</v>
      </c>
      <c r="H67" s="570">
        <v>100.6</v>
      </c>
      <c r="I67" s="557">
        <v>11020.408580987998</v>
      </c>
      <c r="J67" s="570">
        <v>100.02</v>
      </c>
      <c r="K67" s="557">
        <v>11023.714703562295</v>
      </c>
      <c r="L67" s="570">
        <v>100.03</v>
      </c>
    </row>
    <row r="68" spans="1:12" s="187" customFormat="1" ht="27" customHeight="1" thickBot="1">
      <c r="A68" s="577" t="s">
        <v>1988</v>
      </c>
      <c r="B68" s="557">
        <v>224629</v>
      </c>
      <c r="C68" s="557">
        <v>183368</v>
      </c>
      <c r="D68" s="553">
        <f t="shared" si="8"/>
        <v>81.631490145974027</v>
      </c>
      <c r="E68" s="557">
        <v>183734.73599999998</v>
      </c>
      <c r="F68" s="570">
        <v>100.2</v>
      </c>
      <c r="G68" s="557">
        <v>185204.61388799996</v>
      </c>
      <c r="H68" s="570">
        <v>100.8</v>
      </c>
      <c r="I68" s="557">
        <v>185243.50685691644</v>
      </c>
      <c r="J68" s="570">
        <v>100.021</v>
      </c>
      <c r="K68" s="557">
        <v>185299.07990897354</v>
      </c>
      <c r="L68" s="570">
        <v>100.03</v>
      </c>
    </row>
    <row r="69" spans="1:12" s="187" customFormat="1" ht="23.25" customHeight="1" thickBot="1">
      <c r="A69" s="577" t="s">
        <v>2003</v>
      </c>
      <c r="B69" s="557">
        <v>212929</v>
      </c>
      <c r="C69" s="557">
        <v>212929</v>
      </c>
      <c r="D69" s="553">
        <f t="shared" si="8"/>
        <v>100</v>
      </c>
      <c r="E69" s="557">
        <v>213354.85800000001</v>
      </c>
      <c r="F69" s="570">
        <v>100.2</v>
      </c>
      <c r="G69" s="557">
        <v>225302.730048</v>
      </c>
      <c r="H69" s="570">
        <v>105.6</v>
      </c>
      <c r="I69" s="557">
        <v>225347.79059400957</v>
      </c>
      <c r="J69" s="570">
        <v>100.02</v>
      </c>
      <c r="K69" s="557">
        <v>225392.86015212839</v>
      </c>
      <c r="L69" s="570">
        <v>100.02</v>
      </c>
    </row>
    <row r="70" spans="1:12" s="187" customFormat="1" ht="25.5" customHeight="1" thickBot="1">
      <c r="A70" s="577" t="s">
        <v>1990</v>
      </c>
      <c r="B70" s="557">
        <v>1466</v>
      </c>
      <c r="C70" s="557">
        <v>1247</v>
      </c>
      <c r="D70" s="553">
        <f t="shared" si="8"/>
        <v>85.061391541609822</v>
      </c>
      <c r="E70" s="557">
        <v>1248.2470000000001</v>
      </c>
      <c r="F70" s="570">
        <v>100.1</v>
      </c>
      <c r="G70" s="557">
        <v>1248.3718247000002</v>
      </c>
      <c r="H70" s="570">
        <v>100.01</v>
      </c>
      <c r="I70" s="557">
        <v>1248.6339827831873</v>
      </c>
      <c r="J70" s="570">
        <v>100.021</v>
      </c>
      <c r="K70" s="557">
        <v>1249.0085729780224</v>
      </c>
      <c r="L70" s="570">
        <v>100.03</v>
      </c>
    </row>
    <row r="71" spans="1:12" s="187" customFormat="1" ht="29.25" customHeight="1" thickBot="1">
      <c r="A71" s="577" t="s">
        <v>2004</v>
      </c>
      <c r="B71" s="557">
        <v>1415</v>
      </c>
      <c r="C71" s="557">
        <v>712</v>
      </c>
      <c r="D71" s="553">
        <f t="shared" si="8"/>
        <v>50.31802120141343</v>
      </c>
      <c r="E71" s="553">
        <v>721.25599999999986</v>
      </c>
      <c r="F71" s="570">
        <v>101.3</v>
      </c>
      <c r="G71" s="553">
        <v>733.51735199999985</v>
      </c>
      <c r="H71" s="570">
        <v>101.7</v>
      </c>
      <c r="I71" s="553">
        <v>733.66405547039972</v>
      </c>
      <c r="J71" s="570">
        <v>100.02</v>
      </c>
      <c r="K71" s="553">
        <v>733.8841546870409</v>
      </c>
      <c r="L71" s="570">
        <v>100.03</v>
      </c>
    </row>
    <row r="72" spans="1:12" s="188" customFormat="1" ht="27" customHeight="1" thickBot="1">
      <c r="A72" s="749" t="s">
        <v>2005</v>
      </c>
      <c r="B72" s="749"/>
      <c r="C72" s="749"/>
      <c r="D72" s="749"/>
      <c r="E72" s="749"/>
      <c r="F72" s="749"/>
      <c r="G72" s="749"/>
      <c r="H72" s="749"/>
      <c r="I72" s="749"/>
      <c r="J72" s="749"/>
      <c r="K72" s="749"/>
      <c r="L72" s="742"/>
    </row>
    <row r="73" spans="1:12" s="187" customFormat="1" ht="53.25" customHeight="1" thickBot="1">
      <c r="A73" s="583" t="s">
        <v>2006</v>
      </c>
      <c r="B73" s="556">
        <v>5945.95</v>
      </c>
      <c r="C73" s="556">
        <v>6077.37</v>
      </c>
      <c r="D73" s="556">
        <f t="shared" ref="D73:D80" si="15">C73/B73*100</f>
        <v>102.21024394756095</v>
      </c>
      <c r="E73" s="556">
        <v>6223.2268799999993</v>
      </c>
      <c r="F73" s="556">
        <v>102.4</v>
      </c>
      <c r="G73" s="556">
        <v>6385.0307788799992</v>
      </c>
      <c r="H73" s="556">
        <v>102.6</v>
      </c>
      <c r="I73" s="556">
        <v>6455.2661174476789</v>
      </c>
      <c r="J73" s="556">
        <v>101.1</v>
      </c>
      <c r="K73" s="556">
        <v>6552.0951092093937</v>
      </c>
      <c r="L73" s="556">
        <v>101.5</v>
      </c>
    </row>
    <row r="74" spans="1:12" s="187" customFormat="1" ht="25.5" customHeight="1" thickBot="1">
      <c r="A74" s="577" t="s">
        <v>2007</v>
      </c>
      <c r="B74" s="553">
        <v>1079.4199999999998</v>
      </c>
      <c r="C74" s="553">
        <v>1079.4199999999998</v>
      </c>
      <c r="D74" s="553">
        <f t="shared" si="15"/>
        <v>100</v>
      </c>
      <c r="E74" s="553">
        <v>1092.3730399999999</v>
      </c>
      <c r="F74" s="553">
        <v>101.2</v>
      </c>
      <c r="G74" s="553">
        <v>1121.86711208</v>
      </c>
      <c r="H74" s="553">
        <v>102.7</v>
      </c>
      <c r="I74" s="553">
        <v>1127.4764476404</v>
      </c>
      <c r="J74" s="553">
        <v>100.5</v>
      </c>
      <c r="K74" s="553">
        <v>1134.2413063262422</v>
      </c>
      <c r="L74" s="553">
        <v>100.6</v>
      </c>
    </row>
    <row r="75" spans="1:12" s="187" customFormat="1" ht="28.5" customHeight="1" thickBot="1">
      <c r="A75" s="577" t="s">
        <v>1995</v>
      </c>
      <c r="B75" s="553">
        <v>873.9</v>
      </c>
      <c r="C75" s="553">
        <v>955.2</v>
      </c>
      <c r="D75" s="553">
        <f t="shared" si="15"/>
        <v>109.30312392722281</v>
      </c>
      <c r="E75" s="553">
        <v>1004.8704000000001</v>
      </c>
      <c r="F75" s="553">
        <v>105.2</v>
      </c>
      <c r="G75" s="553">
        <v>1082.2454208000001</v>
      </c>
      <c r="H75" s="553">
        <v>107.7</v>
      </c>
      <c r="I75" s="553">
        <v>1087.6566479040002</v>
      </c>
      <c r="J75" s="553">
        <v>100.5</v>
      </c>
      <c r="K75" s="553">
        <v>1094.1825877914241</v>
      </c>
      <c r="L75" s="553">
        <v>100.6</v>
      </c>
    </row>
    <row r="76" spans="1:12" s="187" customFormat="1" ht="24.75" customHeight="1" thickBot="1">
      <c r="A76" s="577" t="s">
        <v>1996</v>
      </c>
      <c r="B76" s="553">
        <v>23855.07</v>
      </c>
      <c r="C76" s="553">
        <v>20814.080000000005</v>
      </c>
      <c r="D76" s="553">
        <f t="shared" si="15"/>
        <v>87.252227723498635</v>
      </c>
      <c r="E76" s="553">
        <v>20876.522240000006</v>
      </c>
      <c r="F76" s="553">
        <v>100.3</v>
      </c>
      <c r="G76" s="553">
        <v>21095.725723520005</v>
      </c>
      <c r="H76" s="553">
        <v>101.05</v>
      </c>
      <c r="I76" s="553">
        <v>21099.944868664708</v>
      </c>
      <c r="J76" s="553">
        <v>100.02</v>
      </c>
      <c r="K76" s="553">
        <v>21104.16485763844</v>
      </c>
      <c r="L76" s="553">
        <v>100.02</v>
      </c>
    </row>
    <row r="77" spans="1:12" s="187" customFormat="1" ht="24.75" customHeight="1" thickBot="1">
      <c r="A77" s="577" t="s">
        <v>2008</v>
      </c>
      <c r="B77" s="553">
        <v>18.229200000000002</v>
      </c>
      <c r="C77" s="553">
        <v>18.229200000000002</v>
      </c>
      <c r="D77" s="553">
        <f t="shared" si="15"/>
        <v>100</v>
      </c>
      <c r="E77" s="570">
        <v>18.247429199999999</v>
      </c>
      <c r="F77" s="553">
        <f>E77/C77*100</f>
        <v>100.1</v>
      </c>
      <c r="G77" s="553">
        <v>18.2839240584</v>
      </c>
      <c r="H77" s="553">
        <f>G77/E77*100</f>
        <v>100.2</v>
      </c>
      <c r="I77" s="570">
        <v>18.289409235617519</v>
      </c>
      <c r="J77" s="553">
        <f>I77/G77*100</f>
        <v>100.03</v>
      </c>
      <c r="K77" s="570">
        <v>18.29672499931177</v>
      </c>
      <c r="L77" s="553">
        <f>K77/I77*100</f>
        <v>100.04000000000002</v>
      </c>
    </row>
    <row r="78" spans="1:12" s="187" customFormat="1" ht="23.25" customHeight="1" thickBot="1">
      <c r="A78" s="577" t="s">
        <v>1998</v>
      </c>
      <c r="B78" s="553">
        <v>280.36000000000007</v>
      </c>
      <c r="C78" s="553">
        <v>287.89</v>
      </c>
      <c r="D78" s="553">
        <f t="shared" si="15"/>
        <v>102.68583250107002</v>
      </c>
      <c r="E78" s="553">
        <v>288.75367</v>
      </c>
      <c r="F78" s="553">
        <v>100.3</v>
      </c>
      <c r="G78" s="553">
        <v>292.50746770999996</v>
      </c>
      <c r="H78" s="553">
        <v>101.3</v>
      </c>
      <c r="I78" s="553">
        <v>292.65372144385498</v>
      </c>
      <c r="J78" s="553">
        <v>100.05</v>
      </c>
      <c r="K78" s="553">
        <v>292.82931367672131</v>
      </c>
      <c r="L78" s="553">
        <v>100.06</v>
      </c>
    </row>
    <row r="79" spans="1:12" s="187" customFormat="1" ht="24.75" customHeight="1" thickBot="1">
      <c r="A79" s="577" t="s">
        <v>1999</v>
      </c>
      <c r="B79" s="553">
        <v>108.6</v>
      </c>
      <c r="C79" s="553">
        <v>65.5</v>
      </c>
      <c r="D79" s="553">
        <f t="shared" si="15"/>
        <v>60.313075506445678</v>
      </c>
      <c r="E79" s="553">
        <v>516</v>
      </c>
      <c r="F79" s="553">
        <v>855.53587786259527</v>
      </c>
      <c r="G79" s="553">
        <v>516</v>
      </c>
      <c r="H79" s="553">
        <v>100</v>
      </c>
      <c r="I79" s="553">
        <v>516</v>
      </c>
      <c r="J79" s="553">
        <v>100</v>
      </c>
      <c r="K79" s="553">
        <v>516</v>
      </c>
      <c r="L79" s="553">
        <v>100</v>
      </c>
    </row>
    <row r="80" spans="1:12" s="187" customFormat="1" ht="19.899999999999999" customHeight="1" thickBot="1">
      <c r="A80" s="577" t="s">
        <v>2000</v>
      </c>
      <c r="B80" s="553">
        <v>39.741000000000007</v>
      </c>
      <c r="C80" s="553">
        <v>29.17</v>
      </c>
      <c r="D80" s="553">
        <f t="shared" si="15"/>
        <v>73.400266727057698</v>
      </c>
      <c r="E80" s="553">
        <v>29.199169999999999</v>
      </c>
      <c r="F80" s="553">
        <v>100.1</v>
      </c>
      <c r="G80" s="553">
        <v>29.345165849999997</v>
      </c>
      <c r="H80" s="553">
        <v>100.5</v>
      </c>
      <c r="I80" s="553">
        <v>29.356903916339999</v>
      </c>
      <c r="J80" s="553">
        <v>100.04</v>
      </c>
      <c r="K80" s="553">
        <v>29.365710987514898</v>
      </c>
      <c r="L80" s="553">
        <v>100.03</v>
      </c>
    </row>
    <row r="81" spans="2:5" s="190" customFormat="1" ht="19.5" customHeight="1">
      <c r="B81" s="159"/>
      <c r="E81" s="141"/>
    </row>
    <row r="82" spans="2:5" ht="18.75">
      <c r="B82" s="180"/>
    </row>
    <row r="83" spans="2:5" ht="15.75" customHeight="1"/>
    <row r="84" spans="2:5">
      <c r="B84" s="167"/>
    </row>
    <row r="85" spans="2:5">
      <c r="B85" s="167"/>
    </row>
    <row r="86" spans="2:5">
      <c r="B86" s="167"/>
    </row>
    <row r="87" spans="2:5">
      <c r="B87" s="167"/>
    </row>
    <row r="88" spans="2:5">
      <c r="B88" s="167"/>
    </row>
    <row r="89" spans="2:5">
      <c r="B89" s="167"/>
    </row>
    <row r="90" spans="2:5">
      <c r="B90" s="167"/>
    </row>
  </sheetData>
  <mergeCells count="22">
    <mergeCell ref="A1:L1"/>
    <mergeCell ref="A2:L2"/>
    <mergeCell ref="A3:L3"/>
    <mergeCell ref="A5:A7"/>
    <mergeCell ref="C5:D5"/>
    <mergeCell ref="E5:F5"/>
    <mergeCell ref="G5:H5"/>
    <mergeCell ref="I5:L5"/>
    <mergeCell ref="B6:B7"/>
    <mergeCell ref="C6:C7"/>
    <mergeCell ref="A72:L72"/>
    <mergeCell ref="D6:D7"/>
    <mergeCell ref="E6:E7"/>
    <mergeCell ref="F6:F7"/>
    <mergeCell ref="G6:G7"/>
    <mergeCell ref="H6:H7"/>
    <mergeCell ref="I6:J6"/>
    <mergeCell ref="K6:L6"/>
    <mergeCell ref="A8:L8"/>
    <mergeCell ref="A31:L31"/>
    <mergeCell ref="A48:L48"/>
    <mergeCell ref="A65:L65"/>
  </mergeCells>
  <printOptions horizontalCentered="1" verticalCentered="1"/>
  <pageMargins left="0.11811023622047245" right="0.11811023622047245" top="0.11811023622047245" bottom="0.92" header="0.11811023622047245" footer="0.11811023622047245"/>
  <pageSetup paperSize="9" scale="61" orientation="landscape" r:id="rId1"/>
  <rowBreaks count="3" manualBreakCount="3">
    <brk id="30" max="228" man="1"/>
    <brk id="47" max="228" man="1"/>
    <brk id="64" max="228"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9"/>
  <sheetViews>
    <sheetView showZeros="0" view="pageBreakPreview" zoomScale="60" zoomScaleNormal="55" workbookViewId="0">
      <pane ySplit="1" topLeftCell="A8" activePane="bottomLeft" state="frozen"/>
      <selection activeCell="U28" sqref="U28"/>
      <selection pane="bottomLeft" activeCell="Q13" sqref="Q13"/>
    </sheetView>
  </sheetViews>
  <sheetFormatPr defaultColWidth="12.7109375" defaultRowHeight="18"/>
  <cols>
    <col min="1" max="1" width="53.42578125" style="620" customWidth="1"/>
    <col min="2" max="2" width="19.85546875" style="620" hidden="1" customWidth="1"/>
    <col min="3" max="3" width="24.140625" style="612" customWidth="1"/>
    <col min="4" max="4" width="25" style="621" customWidth="1"/>
    <col min="5" max="5" width="26.42578125" style="622" customWidth="1"/>
    <col min="6" max="6" width="19.28515625" style="621" customWidth="1"/>
    <col min="7" max="7" width="24.85546875" style="612" customWidth="1"/>
    <col min="8" max="8" width="17.5703125" style="621" customWidth="1"/>
    <col min="9" max="9" width="23.85546875" style="612" customWidth="1"/>
    <col min="10" max="10" width="16.85546875" style="621" customWidth="1"/>
    <col min="11" max="11" width="21.7109375" style="612" customWidth="1"/>
    <col min="12" max="12" width="16.5703125" style="621" customWidth="1"/>
    <col min="13" max="256" width="12.7109375" style="612"/>
    <col min="257" max="257" width="53.42578125" style="612" customWidth="1"/>
    <col min="258" max="258" width="0" style="612" hidden="1" customWidth="1"/>
    <col min="259" max="259" width="24.140625" style="612" customWidth="1"/>
    <col min="260" max="260" width="25" style="612" customWidth="1"/>
    <col min="261" max="261" width="26.42578125" style="612" customWidth="1"/>
    <col min="262" max="262" width="19.28515625" style="612" customWidth="1"/>
    <col min="263" max="263" width="24.85546875" style="612" customWidth="1"/>
    <col min="264" max="264" width="17.5703125" style="612" customWidth="1"/>
    <col min="265" max="265" width="23.85546875" style="612" customWidth="1"/>
    <col min="266" max="266" width="16.85546875" style="612" customWidth="1"/>
    <col min="267" max="267" width="21.7109375" style="612" customWidth="1"/>
    <col min="268" max="268" width="16.5703125" style="612" customWidth="1"/>
    <col min="269" max="512" width="12.7109375" style="612"/>
    <col min="513" max="513" width="53.42578125" style="612" customWidth="1"/>
    <col min="514" max="514" width="0" style="612" hidden="1" customWidth="1"/>
    <col min="515" max="515" width="24.140625" style="612" customWidth="1"/>
    <col min="516" max="516" width="25" style="612" customWidth="1"/>
    <col min="517" max="517" width="26.42578125" style="612" customWidth="1"/>
    <col min="518" max="518" width="19.28515625" style="612" customWidth="1"/>
    <col min="519" max="519" width="24.85546875" style="612" customWidth="1"/>
    <col min="520" max="520" width="17.5703125" style="612" customWidth="1"/>
    <col min="521" max="521" width="23.85546875" style="612" customWidth="1"/>
    <col min="522" max="522" width="16.85546875" style="612" customWidth="1"/>
    <col min="523" max="523" width="21.7109375" style="612" customWidth="1"/>
    <col min="524" max="524" width="16.5703125" style="612" customWidth="1"/>
    <col min="525" max="768" width="12.7109375" style="612"/>
    <col min="769" max="769" width="53.42578125" style="612" customWidth="1"/>
    <col min="770" max="770" width="0" style="612" hidden="1" customWidth="1"/>
    <col min="771" max="771" width="24.140625" style="612" customWidth="1"/>
    <col min="772" max="772" width="25" style="612" customWidth="1"/>
    <col min="773" max="773" width="26.42578125" style="612" customWidth="1"/>
    <col min="774" max="774" width="19.28515625" style="612" customWidth="1"/>
    <col min="775" max="775" width="24.85546875" style="612" customWidth="1"/>
    <col min="776" max="776" width="17.5703125" style="612" customWidth="1"/>
    <col min="777" max="777" width="23.85546875" style="612" customWidth="1"/>
    <col min="778" max="778" width="16.85546875" style="612" customWidth="1"/>
    <col min="779" max="779" width="21.7109375" style="612" customWidth="1"/>
    <col min="780" max="780" width="16.5703125" style="612" customWidth="1"/>
    <col min="781" max="1024" width="12.7109375" style="612"/>
    <col min="1025" max="1025" width="53.42578125" style="612" customWidth="1"/>
    <col min="1026" max="1026" width="0" style="612" hidden="1" customWidth="1"/>
    <col min="1027" max="1027" width="24.140625" style="612" customWidth="1"/>
    <col min="1028" max="1028" width="25" style="612" customWidth="1"/>
    <col min="1029" max="1029" width="26.42578125" style="612" customWidth="1"/>
    <col min="1030" max="1030" width="19.28515625" style="612" customWidth="1"/>
    <col min="1031" max="1031" width="24.85546875" style="612" customWidth="1"/>
    <col min="1032" max="1032" width="17.5703125" style="612" customWidth="1"/>
    <col min="1033" max="1033" width="23.85546875" style="612" customWidth="1"/>
    <col min="1034" max="1034" width="16.85546875" style="612" customWidth="1"/>
    <col min="1035" max="1035" width="21.7109375" style="612" customWidth="1"/>
    <col min="1036" max="1036" width="16.5703125" style="612" customWidth="1"/>
    <col min="1037" max="1280" width="12.7109375" style="612"/>
    <col min="1281" max="1281" width="53.42578125" style="612" customWidth="1"/>
    <col min="1282" max="1282" width="0" style="612" hidden="1" customWidth="1"/>
    <col min="1283" max="1283" width="24.140625" style="612" customWidth="1"/>
    <col min="1284" max="1284" width="25" style="612" customWidth="1"/>
    <col min="1285" max="1285" width="26.42578125" style="612" customWidth="1"/>
    <col min="1286" max="1286" width="19.28515625" style="612" customWidth="1"/>
    <col min="1287" max="1287" width="24.85546875" style="612" customWidth="1"/>
    <col min="1288" max="1288" width="17.5703125" style="612" customWidth="1"/>
    <col min="1289" max="1289" width="23.85546875" style="612" customWidth="1"/>
    <col min="1290" max="1290" width="16.85546875" style="612" customWidth="1"/>
    <col min="1291" max="1291" width="21.7109375" style="612" customWidth="1"/>
    <col min="1292" max="1292" width="16.5703125" style="612" customWidth="1"/>
    <col min="1293" max="1536" width="12.7109375" style="612"/>
    <col min="1537" max="1537" width="53.42578125" style="612" customWidth="1"/>
    <col min="1538" max="1538" width="0" style="612" hidden="1" customWidth="1"/>
    <col min="1539" max="1539" width="24.140625" style="612" customWidth="1"/>
    <col min="1540" max="1540" width="25" style="612" customWidth="1"/>
    <col min="1541" max="1541" width="26.42578125" style="612" customWidth="1"/>
    <col min="1542" max="1542" width="19.28515625" style="612" customWidth="1"/>
    <col min="1543" max="1543" width="24.85546875" style="612" customWidth="1"/>
    <col min="1544" max="1544" width="17.5703125" style="612" customWidth="1"/>
    <col min="1545" max="1545" width="23.85546875" style="612" customWidth="1"/>
    <col min="1546" max="1546" width="16.85546875" style="612" customWidth="1"/>
    <col min="1547" max="1547" width="21.7109375" style="612" customWidth="1"/>
    <col min="1548" max="1548" width="16.5703125" style="612" customWidth="1"/>
    <col min="1549" max="1792" width="12.7109375" style="612"/>
    <col min="1793" max="1793" width="53.42578125" style="612" customWidth="1"/>
    <col min="1794" max="1794" width="0" style="612" hidden="1" customWidth="1"/>
    <col min="1795" max="1795" width="24.140625" style="612" customWidth="1"/>
    <col min="1796" max="1796" width="25" style="612" customWidth="1"/>
    <col min="1797" max="1797" width="26.42578125" style="612" customWidth="1"/>
    <col min="1798" max="1798" width="19.28515625" style="612" customWidth="1"/>
    <col min="1799" max="1799" width="24.85546875" style="612" customWidth="1"/>
    <col min="1800" max="1800" width="17.5703125" style="612" customWidth="1"/>
    <col min="1801" max="1801" width="23.85546875" style="612" customWidth="1"/>
    <col min="1802" max="1802" width="16.85546875" style="612" customWidth="1"/>
    <col min="1803" max="1803" width="21.7109375" style="612" customWidth="1"/>
    <col min="1804" max="1804" width="16.5703125" style="612" customWidth="1"/>
    <col min="1805" max="2048" width="12.7109375" style="612"/>
    <col min="2049" max="2049" width="53.42578125" style="612" customWidth="1"/>
    <col min="2050" max="2050" width="0" style="612" hidden="1" customWidth="1"/>
    <col min="2051" max="2051" width="24.140625" style="612" customWidth="1"/>
    <col min="2052" max="2052" width="25" style="612" customWidth="1"/>
    <col min="2053" max="2053" width="26.42578125" style="612" customWidth="1"/>
    <col min="2054" max="2054" width="19.28515625" style="612" customWidth="1"/>
    <col min="2055" max="2055" width="24.85546875" style="612" customWidth="1"/>
    <col min="2056" max="2056" width="17.5703125" style="612" customWidth="1"/>
    <col min="2057" max="2057" width="23.85546875" style="612" customWidth="1"/>
    <col min="2058" max="2058" width="16.85546875" style="612" customWidth="1"/>
    <col min="2059" max="2059" width="21.7109375" style="612" customWidth="1"/>
    <col min="2060" max="2060" width="16.5703125" style="612" customWidth="1"/>
    <col min="2061" max="2304" width="12.7109375" style="612"/>
    <col min="2305" max="2305" width="53.42578125" style="612" customWidth="1"/>
    <col min="2306" max="2306" width="0" style="612" hidden="1" customWidth="1"/>
    <col min="2307" max="2307" width="24.140625" style="612" customWidth="1"/>
    <col min="2308" max="2308" width="25" style="612" customWidth="1"/>
    <col min="2309" max="2309" width="26.42578125" style="612" customWidth="1"/>
    <col min="2310" max="2310" width="19.28515625" style="612" customWidth="1"/>
    <col min="2311" max="2311" width="24.85546875" style="612" customWidth="1"/>
    <col min="2312" max="2312" width="17.5703125" style="612" customWidth="1"/>
    <col min="2313" max="2313" width="23.85546875" style="612" customWidth="1"/>
    <col min="2314" max="2314" width="16.85546875" style="612" customWidth="1"/>
    <col min="2315" max="2315" width="21.7109375" style="612" customWidth="1"/>
    <col min="2316" max="2316" width="16.5703125" style="612" customWidth="1"/>
    <col min="2317" max="2560" width="12.7109375" style="612"/>
    <col min="2561" max="2561" width="53.42578125" style="612" customWidth="1"/>
    <col min="2562" max="2562" width="0" style="612" hidden="1" customWidth="1"/>
    <col min="2563" max="2563" width="24.140625" style="612" customWidth="1"/>
    <col min="2564" max="2564" width="25" style="612" customWidth="1"/>
    <col min="2565" max="2565" width="26.42578125" style="612" customWidth="1"/>
    <col min="2566" max="2566" width="19.28515625" style="612" customWidth="1"/>
    <col min="2567" max="2567" width="24.85546875" style="612" customWidth="1"/>
    <col min="2568" max="2568" width="17.5703125" style="612" customWidth="1"/>
    <col min="2569" max="2569" width="23.85546875" style="612" customWidth="1"/>
    <col min="2570" max="2570" width="16.85546875" style="612" customWidth="1"/>
    <col min="2571" max="2571" width="21.7109375" style="612" customWidth="1"/>
    <col min="2572" max="2572" width="16.5703125" style="612" customWidth="1"/>
    <col min="2573" max="2816" width="12.7109375" style="612"/>
    <col min="2817" max="2817" width="53.42578125" style="612" customWidth="1"/>
    <col min="2818" max="2818" width="0" style="612" hidden="1" customWidth="1"/>
    <col min="2819" max="2819" width="24.140625" style="612" customWidth="1"/>
    <col min="2820" max="2820" width="25" style="612" customWidth="1"/>
    <col min="2821" max="2821" width="26.42578125" style="612" customWidth="1"/>
    <col min="2822" max="2822" width="19.28515625" style="612" customWidth="1"/>
    <col min="2823" max="2823" width="24.85546875" style="612" customWidth="1"/>
    <col min="2824" max="2824" width="17.5703125" style="612" customWidth="1"/>
    <col min="2825" max="2825" width="23.85546875" style="612" customWidth="1"/>
    <col min="2826" max="2826" width="16.85546875" style="612" customWidth="1"/>
    <col min="2827" max="2827" width="21.7109375" style="612" customWidth="1"/>
    <col min="2828" max="2828" width="16.5703125" style="612" customWidth="1"/>
    <col min="2829" max="3072" width="12.7109375" style="612"/>
    <col min="3073" max="3073" width="53.42578125" style="612" customWidth="1"/>
    <col min="3074" max="3074" width="0" style="612" hidden="1" customWidth="1"/>
    <col min="3075" max="3075" width="24.140625" style="612" customWidth="1"/>
    <col min="3076" max="3076" width="25" style="612" customWidth="1"/>
    <col min="3077" max="3077" width="26.42578125" style="612" customWidth="1"/>
    <col min="3078" max="3078" width="19.28515625" style="612" customWidth="1"/>
    <col min="3079" max="3079" width="24.85546875" style="612" customWidth="1"/>
    <col min="3080" max="3080" width="17.5703125" style="612" customWidth="1"/>
    <col min="3081" max="3081" width="23.85546875" style="612" customWidth="1"/>
    <col min="3082" max="3082" width="16.85546875" style="612" customWidth="1"/>
    <col min="3083" max="3083" width="21.7109375" style="612" customWidth="1"/>
    <col min="3084" max="3084" width="16.5703125" style="612" customWidth="1"/>
    <col min="3085" max="3328" width="12.7109375" style="612"/>
    <col min="3329" max="3329" width="53.42578125" style="612" customWidth="1"/>
    <col min="3330" max="3330" width="0" style="612" hidden="1" customWidth="1"/>
    <col min="3331" max="3331" width="24.140625" style="612" customWidth="1"/>
    <col min="3332" max="3332" width="25" style="612" customWidth="1"/>
    <col min="3333" max="3333" width="26.42578125" style="612" customWidth="1"/>
    <col min="3334" max="3334" width="19.28515625" style="612" customWidth="1"/>
    <col min="3335" max="3335" width="24.85546875" style="612" customWidth="1"/>
    <col min="3336" max="3336" width="17.5703125" style="612" customWidth="1"/>
    <col min="3337" max="3337" width="23.85546875" style="612" customWidth="1"/>
    <col min="3338" max="3338" width="16.85546875" style="612" customWidth="1"/>
    <col min="3339" max="3339" width="21.7109375" style="612" customWidth="1"/>
    <col min="3340" max="3340" width="16.5703125" style="612" customWidth="1"/>
    <col min="3341" max="3584" width="12.7109375" style="612"/>
    <col min="3585" max="3585" width="53.42578125" style="612" customWidth="1"/>
    <col min="3586" max="3586" width="0" style="612" hidden="1" customWidth="1"/>
    <col min="3587" max="3587" width="24.140625" style="612" customWidth="1"/>
    <col min="3588" max="3588" width="25" style="612" customWidth="1"/>
    <col min="3589" max="3589" width="26.42578125" style="612" customWidth="1"/>
    <col min="3590" max="3590" width="19.28515625" style="612" customWidth="1"/>
    <col min="3591" max="3591" width="24.85546875" style="612" customWidth="1"/>
    <col min="3592" max="3592" width="17.5703125" style="612" customWidth="1"/>
    <col min="3593" max="3593" width="23.85546875" style="612" customWidth="1"/>
    <col min="3594" max="3594" width="16.85546875" style="612" customWidth="1"/>
    <col min="3595" max="3595" width="21.7109375" style="612" customWidth="1"/>
    <col min="3596" max="3596" width="16.5703125" style="612" customWidth="1"/>
    <col min="3597" max="3840" width="12.7109375" style="612"/>
    <col min="3841" max="3841" width="53.42578125" style="612" customWidth="1"/>
    <col min="3842" max="3842" width="0" style="612" hidden="1" customWidth="1"/>
    <col min="3843" max="3843" width="24.140625" style="612" customWidth="1"/>
    <col min="3844" max="3844" width="25" style="612" customWidth="1"/>
    <col min="3845" max="3845" width="26.42578125" style="612" customWidth="1"/>
    <col min="3846" max="3846" width="19.28515625" style="612" customWidth="1"/>
    <col min="3847" max="3847" width="24.85546875" style="612" customWidth="1"/>
    <col min="3848" max="3848" width="17.5703125" style="612" customWidth="1"/>
    <col min="3849" max="3849" width="23.85546875" style="612" customWidth="1"/>
    <col min="3850" max="3850" width="16.85546875" style="612" customWidth="1"/>
    <col min="3851" max="3851" width="21.7109375" style="612" customWidth="1"/>
    <col min="3852" max="3852" width="16.5703125" style="612" customWidth="1"/>
    <col min="3853" max="4096" width="12.7109375" style="612"/>
    <col min="4097" max="4097" width="53.42578125" style="612" customWidth="1"/>
    <col min="4098" max="4098" width="0" style="612" hidden="1" customWidth="1"/>
    <col min="4099" max="4099" width="24.140625" style="612" customWidth="1"/>
    <col min="4100" max="4100" width="25" style="612" customWidth="1"/>
    <col min="4101" max="4101" width="26.42578125" style="612" customWidth="1"/>
    <col min="4102" max="4102" width="19.28515625" style="612" customWidth="1"/>
    <col min="4103" max="4103" width="24.85546875" style="612" customWidth="1"/>
    <col min="4104" max="4104" width="17.5703125" style="612" customWidth="1"/>
    <col min="4105" max="4105" width="23.85546875" style="612" customWidth="1"/>
    <col min="4106" max="4106" width="16.85546875" style="612" customWidth="1"/>
    <col min="4107" max="4107" width="21.7109375" style="612" customWidth="1"/>
    <col min="4108" max="4108" width="16.5703125" style="612" customWidth="1"/>
    <col min="4109" max="4352" width="12.7109375" style="612"/>
    <col min="4353" max="4353" width="53.42578125" style="612" customWidth="1"/>
    <col min="4354" max="4354" width="0" style="612" hidden="1" customWidth="1"/>
    <col min="4355" max="4355" width="24.140625" style="612" customWidth="1"/>
    <col min="4356" max="4356" width="25" style="612" customWidth="1"/>
    <col min="4357" max="4357" width="26.42578125" style="612" customWidth="1"/>
    <col min="4358" max="4358" width="19.28515625" style="612" customWidth="1"/>
    <col min="4359" max="4359" width="24.85546875" style="612" customWidth="1"/>
    <col min="4360" max="4360" width="17.5703125" style="612" customWidth="1"/>
    <col min="4361" max="4361" width="23.85546875" style="612" customWidth="1"/>
    <col min="4362" max="4362" width="16.85546875" style="612" customWidth="1"/>
    <col min="4363" max="4363" width="21.7109375" style="612" customWidth="1"/>
    <col min="4364" max="4364" width="16.5703125" style="612" customWidth="1"/>
    <col min="4365" max="4608" width="12.7109375" style="612"/>
    <col min="4609" max="4609" width="53.42578125" style="612" customWidth="1"/>
    <col min="4610" max="4610" width="0" style="612" hidden="1" customWidth="1"/>
    <col min="4611" max="4611" width="24.140625" style="612" customWidth="1"/>
    <col min="4612" max="4612" width="25" style="612" customWidth="1"/>
    <col min="4613" max="4613" width="26.42578125" style="612" customWidth="1"/>
    <col min="4614" max="4614" width="19.28515625" style="612" customWidth="1"/>
    <col min="4615" max="4615" width="24.85546875" style="612" customWidth="1"/>
    <col min="4616" max="4616" width="17.5703125" style="612" customWidth="1"/>
    <col min="4617" max="4617" width="23.85546875" style="612" customWidth="1"/>
    <col min="4618" max="4618" width="16.85546875" style="612" customWidth="1"/>
    <col min="4619" max="4619" width="21.7109375" style="612" customWidth="1"/>
    <col min="4620" max="4620" width="16.5703125" style="612" customWidth="1"/>
    <col min="4621" max="4864" width="12.7109375" style="612"/>
    <col min="4865" max="4865" width="53.42578125" style="612" customWidth="1"/>
    <col min="4866" max="4866" width="0" style="612" hidden="1" customWidth="1"/>
    <col min="4867" max="4867" width="24.140625" style="612" customWidth="1"/>
    <col min="4868" max="4868" width="25" style="612" customWidth="1"/>
    <col min="4869" max="4869" width="26.42578125" style="612" customWidth="1"/>
    <col min="4870" max="4870" width="19.28515625" style="612" customWidth="1"/>
    <col min="4871" max="4871" width="24.85546875" style="612" customWidth="1"/>
    <col min="4872" max="4872" width="17.5703125" style="612" customWidth="1"/>
    <col min="4873" max="4873" width="23.85546875" style="612" customWidth="1"/>
    <col min="4874" max="4874" width="16.85546875" style="612" customWidth="1"/>
    <col min="4875" max="4875" width="21.7109375" style="612" customWidth="1"/>
    <col min="4876" max="4876" width="16.5703125" style="612" customWidth="1"/>
    <col min="4877" max="5120" width="12.7109375" style="612"/>
    <col min="5121" max="5121" width="53.42578125" style="612" customWidth="1"/>
    <col min="5122" max="5122" width="0" style="612" hidden="1" customWidth="1"/>
    <col min="5123" max="5123" width="24.140625" style="612" customWidth="1"/>
    <col min="5124" max="5124" width="25" style="612" customWidth="1"/>
    <col min="5125" max="5125" width="26.42578125" style="612" customWidth="1"/>
    <col min="5126" max="5126" width="19.28515625" style="612" customWidth="1"/>
    <col min="5127" max="5127" width="24.85546875" style="612" customWidth="1"/>
    <col min="5128" max="5128" width="17.5703125" style="612" customWidth="1"/>
    <col min="5129" max="5129" width="23.85546875" style="612" customWidth="1"/>
    <col min="5130" max="5130" width="16.85546875" style="612" customWidth="1"/>
    <col min="5131" max="5131" width="21.7109375" style="612" customWidth="1"/>
    <col min="5132" max="5132" width="16.5703125" style="612" customWidth="1"/>
    <col min="5133" max="5376" width="12.7109375" style="612"/>
    <col min="5377" max="5377" width="53.42578125" style="612" customWidth="1"/>
    <col min="5378" max="5378" width="0" style="612" hidden="1" customWidth="1"/>
    <col min="5379" max="5379" width="24.140625" style="612" customWidth="1"/>
    <col min="5380" max="5380" width="25" style="612" customWidth="1"/>
    <col min="5381" max="5381" width="26.42578125" style="612" customWidth="1"/>
    <col min="5382" max="5382" width="19.28515625" style="612" customWidth="1"/>
    <col min="5383" max="5383" width="24.85546875" style="612" customWidth="1"/>
    <col min="5384" max="5384" width="17.5703125" style="612" customWidth="1"/>
    <col min="5385" max="5385" width="23.85546875" style="612" customWidth="1"/>
    <col min="5386" max="5386" width="16.85546875" style="612" customWidth="1"/>
    <col min="5387" max="5387" width="21.7109375" style="612" customWidth="1"/>
    <col min="5388" max="5388" width="16.5703125" style="612" customWidth="1"/>
    <col min="5389" max="5632" width="12.7109375" style="612"/>
    <col min="5633" max="5633" width="53.42578125" style="612" customWidth="1"/>
    <col min="5634" max="5634" width="0" style="612" hidden="1" customWidth="1"/>
    <col min="5635" max="5635" width="24.140625" style="612" customWidth="1"/>
    <col min="5636" max="5636" width="25" style="612" customWidth="1"/>
    <col min="5637" max="5637" width="26.42578125" style="612" customWidth="1"/>
    <col min="5638" max="5638" width="19.28515625" style="612" customWidth="1"/>
    <col min="5639" max="5639" width="24.85546875" style="612" customWidth="1"/>
    <col min="5640" max="5640" width="17.5703125" style="612" customWidth="1"/>
    <col min="5641" max="5641" width="23.85546875" style="612" customWidth="1"/>
    <col min="5642" max="5642" width="16.85546875" style="612" customWidth="1"/>
    <col min="5643" max="5643" width="21.7109375" style="612" customWidth="1"/>
    <col min="5644" max="5644" width="16.5703125" style="612" customWidth="1"/>
    <col min="5645" max="5888" width="12.7109375" style="612"/>
    <col min="5889" max="5889" width="53.42578125" style="612" customWidth="1"/>
    <col min="5890" max="5890" width="0" style="612" hidden="1" customWidth="1"/>
    <col min="5891" max="5891" width="24.140625" style="612" customWidth="1"/>
    <col min="5892" max="5892" width="25" style="612" customWidth="1"/>
    <col min="5893" max="5893" width="26.42578125" style="612" customWidth="1"/>
    <col min="5894" max="5894" width="19.28515625" style="612" customWidth="1"/>
    <col min="5895" max="5895" width="24.85546875" style="612" customWidth="1"/>
    <col min="5896" max="5896" width="17.5703125" style="612" customWidth="1"/>
    <col min="5897" max="5897" width="23.85546875" style="612" customWidth="1"/>
    <col min="5898" max="5898" width="16.85546875" style="612" customWidth="1"/>
    <col min="5899" max="5899" width="21.7109375" style="612" customWidth="1"/>
    <col min="5900" max="5900" width="16.5703125" style="612" customWidth="1"/>
    <col min="5901" max="6144" width="12.7109375" style="612"/>
    <col min="6145" max="6145" width="53.42578125" style="612" customWidth="1"/>
    <col min="6146" max="6146" width="0" style="612" hidden="1" customWidth="1"/>
    <col min="6147" max="6147" width="24.140625" style="612" customWidth="1"/>
    <col min="6148" max="6148" width="25" style="612" customWidth="1"/>
    <col min="6149" max="6149" width="26.42578125" style="612" customWidth="1"/>
    <col min="6150" max="6150" width="19.28515625" style="612" customWidth="1"/>
    <col min="6151" max="6151" width="24.85546875" style="612" customWidth="1"/>
    <col min="6152" max="6152" width="17.5703125" style="612" customWidth="1"/>
    <col min="6153" max="6153" width="23.85546875" style="612" customWidth="1"/>
    <col min="6154" max="6154" width="16.85546875" style="612" customWidth="1"/>
    <col min="6155" max="6155" width="21.7109375" style="612" customWidth="1"/>
    <col min="6156" max="6156" width="16.5703125" style="612" customWidth="1"/>
    <col min="6157" max="6400" width="12.7109375" style="612"/>
    <col min="6401" max="6401" width="53.42578125" style="612" customWidth="1"/>
    <col min="6402" max="6402" width="0" style="612" hidden="1" customWidth="1"/>
    <col min="6403" max="6403" width="24.140625" style="612" customWidth="1"/>
    <col min="6404" max="6404" width="25" style="612" customWidth="1"/>
    <col min="6405" max="6405" width="26.42578125" style="612" customWidth="1"/>
    <col min="6406" max="6406" width="19.28515625" style="612" customWidth="1"/>
    <col min="6407" max="6407" width="24.85546875" style="612" customWidth="1"/>
    <col min="6408" max="6408" width="17.5703125" style="612" customWidth="1"/>
    <col min="6409" max="6409" width="23.85546875" style="612" customWidth="1"/>
    <col min="6410" max="6410" width="16.85546875" style="612" customWidth="1"/>
    <col min="6411" max="6411" width="21.7109375" style="612" customWidth="1"/>
    <col min="6412" max="6412" width="16.5703125" style="612" customWidth="1"/>
    <col min="6413" max="6656" width="12.7109375" style="612"/>
    <col min="6657" max="6657" width="53.42578125" style="612" customWidth="1"/>
    <col min="6658" max="6658" width="0" style="612" hidden="1" customWidth="1"/>
    <col min="6659" max="6659" width="24.140625" style="612" customWidth="1"/>
    <col min="6660" max="6660" width="25" style="612" customWidth="1"/>
    <col min="6661" max="6661" width="26.42578125" style="612" customWidth="1"/>
    <col min="6662" max="6662" width="19.28515625" style="612" customWidth="1"/>
    <col min="6663" max="6663" width="24.85546875" style="612" customWidth="1"/>
    <col min="6664" max="6664" width="17.5703125" style="612" customWidth="1"/>
    <col min="6665" max="6665" width="23.85546875" style="612" customWidth="1"/>
    <col min="6666" max="6666" width="16.85546875" style="612" customWidth="1"/>
    <col min="6667" max="6667" width="21.7109375" style="612" customWidth="1"/>
    <col min="6668" max="6668" width="16.5703125" style="612" customWidth="1"/>
    <col min="6669" max="6912" width="12.7109375" style="612"/>
    <col min="6913" max="6913" width="53.42578125" style="612" customWidth="1"/>
    <col min="6914" max="6914" width="0" style="612" hidden="1" customWidth="1"/>
    <col min="6915" max="6915" width="24.140625" style="612" customWidth="1"/>
    <col min="6916" max="6916" width="25" style="612" customWidth="1"/>
    <col min="6917" max="6917" width="26.42578125" style="612" customWidth="1"/>
    <col min="6918" max="6918" width="19.28515625" style="612" customWidth="1"/>
    <col min="6919" max="6919" width="24.85546875" style="612" customWidth="1"/>
    <col min="6920" max="6920" width="17.5703125" style="612" customWidth="1"/>
    <col min="6921" max="6921" width="23.85546875" style="612" customWidth="1"/>
    <col min="6922" max="6922" width="16.85546875" style="612" customWidth="1"/>
    <col min="6923" max="6923" width="21.7109375" style="612" customWidth="1"/>
    <col min="6924" max="6924" width="16.5703125" style="612" customWidth="1"/>
    <col min="6925" max="7168" width="12.7109375" style="612"/>
    <col min="7169" max="7169" width="53.42578125" style="612" customWidth="1"/>
    <col min="7170" max="7170" width="0" style="612" hidden="1" customWidth="1"/>
    <col min="7171" max="7171" width="24.140625" style="612" customWidth="1"/>
    <col min="7172" max="7172" width="25" style="612" customWidth="1"/>
    <col min="7173" max="7173" width="26.42578125" style="612" customWidth="1"/>
    <col min="7174" max="7174" width="19.28515625" style="612" customWidth="1"/>
    <col min="7175" max="7175" width="24.85546875" style="612" customWidth="1"/>
    <col min="7176" max="7176" width="17.5703125" style="612" customWidth="1"/>
    <col min="7177" max="7177" width="23.85546875" style="612" customWidth="1"/>
    <col min="7178" max="7178" width="16.85546875" style="612" customWidth="1"/>
    <col min="7179" max="7179" width="21.7109375" style="612" customWidth="1"/>
    <col min="7180" max="7180" width="16.5703125" style="612" customWidth="1"/>
    <col min="7181" max="7424" width="12.7109375" style="612"/>
    <col min="7425" max="7425" width="53.42578125" style="612" customWidth="1"/>
    <col min="7426" max="7426" width="0" style="612" hidden="1" customWidth="1"/>
    <col min="7427" max="7427" width="24.140625" style="612" customWidth="1"/>
    <col min="7428" max="7428" width="25" style="612" customWidth="1"/>
    <col min="7429" max="7429" width="26.42578125" style="612" customWidth="1"/>
    <col min="7430" max="7430" width="19.28515625" style="612" customWidth="1"/>
    <col min="7431" max="7431" width="24.85546875" style="612" customWidth="1"/>
    <col min="7432" max="7432" width="17.5703125" style="612" customWidth="1"/>
    <col min="7433" max="7433" width="23.85546875" style="612" customWidth="1"/>
    <col min="7434" max="7434" width="16.85546875" style="612" customWidth="1"/>
    <col min="7435" max="7435" width="21.7109375" style="612" customWidth="1"/>
    <col min="7436" max="7436" width="16.5703125" style="612" customWidth="1"/>
    <col min="7437" max="7680" width="12.7109375" style="612"/>
    <col min="7681" max="7681" width="53.42578125" style="612" customWidth="1"/>
    <col min="7682" max="7682" width="0" style="612" hidden="1" customWidth="1"/>
    <col min="7683" max="7683" width="24.140625" style="612" customWidth="1"/>
    <col min="7684" max="7684" width="25" style="612" customWidth="1"/>
    <col min="7685" max="7685" width="26.42578125" style="612" customWidth="1"/>
    <col min="7686" max="7686" width="19.28515625" style="612" customWidth="1"/>
    <col min="7687" max="7687" width="24.85546875" style="612" customWidth="1"/>
    <col min="7688" max="7688" width="17.5703125" style="612" customWidth="1"/>
    <col min="7689" max="7689" width="23.85546875" style="612" customWidth="1"/>
    <col min="7690" max="7690" width="16.85546875" style="612" customWidth="1"/>
    <col min="7691" max="7691" width="21.7109375" style="612" customWidth="1"/>
    <col min="7692" max="7692" width="16.5703125" style="612" customWidth="1"/>
    <col min="7693" max="7936" width="12.7109375" style="612"/>
    <col min="7937" max="7937" width="53.42578125" style="612" customWidth="1"/>
    <col min="7938" max="7938" width="0" style="612" hidden="1" customWidth="1"/>
    <col min="7939" max="7939" width="24.140625" style="612" customWidth="1"/>
    <col min="7940" max="7940" width="25" style="612" customWidth="1"/>
    <col min="7941" max="7941" width="26.42578125" style="612" customWidth="1"/>
    <col min="7942" max="7942" width="19.28515625" style="612" customWidth="1"/>
    <col min="7943" max="7943" width="24.85546875" style="612" customWidth="1"/>
    <col min="7944" max="7944" width="17.5703125" style="612" customWidth="1"/>
    <col min="7945" max="7945" width="23.85546875" style="612" customWidth="1"/>
    <col min="7946" max="7946" width="16.85546875" style="612" customWidth="1"/>
    <col min="7947" max="7947" width="21.7109375" style="612" customWidth="1"/>
    <col min="7948" max="7948" width="16.5703125" style="612" customWidth="1"/>
    <col min="7949" max="8192" width="12.7109375" style="612"/>
    <col min="8193" max="8193" width="53.42578125" style="612" customWidth="1"/>
    <col min="8194" max="8194" width="0" style="612" hidden="1" customWidth="1"/>
    <col min="8195" max="8195" width="24.140625" style="612" customWidth="1"/>
    <col min="8196" max="8196" width="25" style="612" customWidth="1"/>
    <col min="8197" max="8197" width="26.42578125" style="612" customWidth="1"/>
    <col min="8198" max="8198" width="19.28515625" style="612" customWidth="1"/>
    <col min="8199" max="8199" width="24.85546875" style="612" customWidth="1"/>
    <col min="8200" max="8200" width="17.5703125" style="612" customWidth="1"/>
    <col min="8201" max="8201" width="23.85546875" style="612" customWidth="1"/>
    <col min="8202" max="8202" width="16.85546875" style="612" customWidth="1"/>
    <col min="8203" max="8203" width="21.7109375" style="612" customWidth="1"/>
    <col min="8204" max="8204" width="16.5703125" style="612" customWidth="1"/>
    <col min="8205" max="8448" width="12.7109375" style="612"/>
    <col min="8449" max="8449" width="53.42578125" style="612" customWidth="1"/>
    <col min="8450" max="8450" width="0" style="612" hidden="1" customWidth="1"/>
    <col min="8451" max="8451" width="24.140625" style="612" customWidth="1"/>
    <col min="8452" max="8452" width="25" style="612" customWidth="1"/>
    <col min="8453" max="8453" width="26.42578125" style="612" customWidth="1"/>
    <col min="8454" max="8454" width="19.28515625" style="612" customWidth="1"/>
    <col min="8455" max="8455" width="24.85546875" style="612" customWidth="1"/>
    <col min="8456" max="8456" width="17.5703125" style="612" customWidth="1"/>
    <col min="8457" max="8457" width="23.85546875" style="612" customWidth="1"/>
    <col min="8458" max="8458" width="16.85546875" style="612" customWidth="1"/>
    <col min="8459" max="8459" width="21.7109375" style="612" customWidth="1"/>
    <col min="8460" max="8460" width="16.5703125" style="612" customWidth="1"/>
    <col min="8461" max="8704" width="12.7109375" style="612"/>
    <col min="8705" max="8705" width="53.42578125" style="612" customWidth="1"/>
    <col min="8706" max="8706" width="0" style="612" hidden="1" customWidth="1"/>
    <col min="8707" max="8707" width="24.140625" style="612" customWidth="1"/>
    <col min="8708" max="8708" width="25" style="612" customWidth="1"/>
    <col min="8709" max="8709" width="26.42578125" style="612" customWidth="1"/>
    <col min="8710" max="8710" width="19.28515625" style="612" customWidth="1"/>
    <col min="8711" max="8711" width="24.85546875" style="612" customWidth="1"/>
    <col min="8712" max="8712" width="17.5703125" style="612" customWidth="1"/>
    <col min="8713" max="8713" width="23.85546875" style="612" customWidth="1"/>
    <col min="8714" max="8714" width="16.85546875" style="612" customWidth="1"/>
    <col min="8715" max="8715" width="21.7109375" style="612" customWidth="1"/>
    <col min="8716" max="8716" width="16.5703125" style="612" customWidth="1"/>
    <col min="8717" max="8960" width="12.7109375" style="612"/>
    <col min="8961" max="8961" width="53.42578125" style="612" customWidth="1"/>
    <col min="8962" max="8962" width="0" style="612" hidden="1" customWidth="1"/>
    <col min="8963" max="8963" width="24.140625" style="612" customWidth="1"/>
    <col min="8964" max="8964" width="25" style="612" customWidth="1"/>
    <col min="8965" max="8965" width="26.42578125" style="612" customWidth="1"/>
    <col min="8966" max="8966" width="19.28515625" style="612" customWidth="1"/>
    <col min="8967" max="8967" width="24.85546875" style="612" customWidth="1"/>
    <col min="8968" max="8968" width="17.5703125" style="612" customWidth="1"/>
    <col min="8969" max="8969" width="23.85546875" style="612" customWidth="1"/>
    <col min="8970" max="8970" width="16.85546875" style="612" customWidth="1"/>
    <col min="8971" max="8971" width="21.7109375" style="612" customWidth="1"/>
    <col min="8972" max="8972" width="16.5703125" style="612" customWidth="1"/>
    <col min="8973" max="9216" width="12.7109375" style="612"/>
    <col min="9217" max="9217" width="53.42578125" style="612" customWidth="1"/>
    <col min="9218" max="9218" width="0" style="612" hidden="1" customWidth="1"/>
    <col min="9219" max="9219" width="24.140625" style="612" customWidth="1"/>
    <col min="9220" max="9220" width="25" style="612" customWidth="1"/>
    <col min="9221" max="9221" width="26.42578125" style="612" customWidth="1"/>
    <col min="9222" max="9222" width="19.28515625" style="612" customWidth="1"/>
    <col min="9223" max="9223" width="24.85546875" style="612" customWidth="1"/>
    <col min="9224" max="9224" width="17.5703125" style="612" customWidth="1"/>
    <col min="9225" max="9225" width="23.85546875" style="612" customWidth="1"/>
    <col min="9226" max="9226" width="16.85546875" style="612" customWidth="1"/>
    <col min="9227" max="9227" width="21.7109375" style="612" customWidth="1"/>
    <col min="9228" max="9228" width="16.5703125" style="612" customWidth="1"/>
    <col min="9229" max="9472" width="12.7109375" style="612"/>
    <col min="9473" max="9473" width="53.42578125" style="612" customWidth="1"/>
    <col min="9474" max="9474" width="0" style="612" hidden="1" customWidth="1"/>
    <col min="9475" max="9475" width="24.140625" style="612" customWidth="1"/>
    <col min="9476" max="9476" width="25" style="612" customWidth="1"/>
    <col min="9477" max="9477" width="26.42578125" style="612" customWidth="1"/>
    <col min="9478" max="9478" width="19.28515625" style="612" customWidth="1"/>
    <col min="9479" max="9479" width="24.85546875" style="612" customWidth="1"/>
    <col min="9480" max="9480" width="17.5703125" style="612" customWidth="1"/>
    <col min="9481" max="9481" width="23.85546875" style="612" customWidth="1"/>
    <col min="9482" max="9482" width="16.85546875" style="612" customWidth="1"/>
    <col min="9483" max="9483" width="21.7109375" style="612" customWidth="1"/>
    <col min="9484" max="9484" width="16.5703125" style="612" customWidth="1"/>
    <col min="9485" max="9728" width="12.7109375" style="612"/>
    <col min="9729" max="9729" width="53.42578125" style="612" customWidth="1"/>
    <col min="9730" max="9730" width="0" style="612" hidden="1" customWidth="1"/>
    <col min="9731" max="9731" width="24.140625" style="612" customWidth="1"/>
    <col min="9732" max="9732" width="25" style="612" customWidth="1"/>
    <col min="9733" max="9733" width="26.42578125" style="612" customWidth="1"/>
    <col min="9734" max="9734" width="19.28515625" style="612" customWidth="1"/>
    <col min="9735" max="9735" width="24.85546875" style="612" customWidth="1"/>
    <col min="9736" max="9736" width="17.5703125" style="612" customWidth="1"/>
    <col min="9737" max="9737" width="23.85546875" style="612" customWidth="1"/>
    <col min="9738" max="9738" width="16.85546875" style="612" customWidth="1"/>
    <col min="9739" max="9739" width="21.7109375" style="612" customWidth="1"/>
    <col min="9740" max="9740" width="16.5703125" style="612" customWidth="1"/>
    <col min="9741" max="9984" width="12.7109375" style="612"/>
    <col min="9985" max="9985" width="53.42578125" style="612" customWidth="1"/>
    <col min="9986" max="9986" width="0" style="612" hidden="1" customWidth="1"/>
    <col min="9987" max="9987" width="24.140625" style="612" customWidth="1"/>
    <col min="9988" max="9988" width="25" style="612" customWidth="1"/>
    <col min="9989" max="9989" width="26.42578125" style="612" customWidth="1"/>
    <col min="9990" max="9990" width="19.28515625" style="612" customWidth="1"/>
    <col min="9991" max="9991" width="24.85546875" style="612" customWidth="1"/>
    <col min="9992" max="9992" width="17.5703125" style="612" customWidth="1"/>
    <col min="9993" max="9993" width="23.85546875" style="612" customWidth="1"/>
    <col min="9994" max="9994" width="16.85546875" style="612" customWidth="1"/>
    <col min="9995" max="9995" width="21.7109375" style="612" customWidth="1"/>
    <col min="9996" max="9996" width="16.5703125" style="612" customWidth="1"/>
    <col min="9997" max="10240" width="12.7109375" style="612"/>
    <col min="10241" max="10241" width="53.42578125" style="612" customWidth="1"/>
    <col min="10242" max="10242" width="0" style="612" hidden="1" customWidth="1"/>
    <col min="10243" max="10243" width="24.140625" style="612" customWidth="1"/>
    <col min="10244" max="10244" width="25" style="612" customWidth="1"/>
    <col min="10245" max="10245" width="26.42578125" style="612" customWidth="1"/>
    <col min="10246" max="10246" width="19.28515625" style="612" customWidth="1"/>
    <col min="10247" max="10247" width="24.85546875" style="612" customWidth="1"/>
    <col min="10248" max="10248" width="17.5703125" style="612" customWidth="1"/>
    <col min="10249" max="10249" width="23.85546875" style="612" customWidth="1"/>
    <col min="10250" max="10250" width="16.85546875" style="612" customWidth="1"/>
    <col min="10251" max="10251" width="21.7109375" style="612" customWidth="1"/>
    <col min="10252" max="10252" width="16.5703125" style="612" customWidth="1"/>
    <col min="10253" max="10496" width="12.7109375" style="612"/>
    <col min="10497" max="10497" width="53.42578125" style="612" customWidth="1"/>
    <col min="10498" max="10498" width="0" style="612" hidden="1" customWidth="1"/>
    <col min="10499" max="10499" width="24.140625" style="612" customWidth="1"/>
    <col min="10500" max="10500" width="25" style="612" customWidth="1"/>
    <col min="10501" max="10501" width="26.42578125" style="612" customWidth="1"/>
    <col min="10502" max="10502" width="19.28515625" style="612" customWidth="1"/>
    <col min="10503" max="10503" width="24.85546875" style="612" customWidth="1"/>
    <col min="10504" max="10504" width="17.5703125" style="612" customWidth="1"/>
    <col min="10505" max="10505" width="23.85546875" style="612" customWidth="1"/>
    <col min="10506" max="10506" width="16.85546875" style="612" customWidth="1"/>
    <col min="10507" max="10507" width="21.7109375" style="612" customWidth="1"/>
    <col min="10508" max="10508" width="16.5703125" style="612" customWidth="1"/>
    <col min="10509" max="10752" width="12.7109375" style="612"/>
    <col min="10753" max="10753" width="53.42578125" style="612" customWidth="1"/>
    <col min="10754" max="10754" width="0" style="612" hidden="1" customWidth="1"/>
    <col min="10755" max="10755" width="24.140625" style="612" customWidth="1"/>
    <col min="10756" max="10756" width="25" style="612" customWidth="1"/>
    <col min="10757" max="10757" width="26.42578125" style="612" customWidth="1"/>
    <col min="10758" max="10758" width="19.28515625" style="612" customWidth="1"/>
    <col min="10759" max="10759" width="24.85546875" style="612" customWidth="1"/>
    <col min="10760" max="10760" width="17.5703125" style="612" customWidth="1"/>
    <col min="10761" max="10761" width="23.85546875" style="612" customWidth="1"/>
    <col min="10762" max="10762" width="16.85546875" style="612" customWidth="1"/>
    <col min="10763" max="10763" width="21.7109375" style="612" customWidth="1"/>
    <col min="10764" max="10764" width="16.5703125" style="612" customWidth="1"/>
    <col min="10765" max="11008" width="12.7109375" style="612"/>
    <col min="11009" max="11009" width="53.42578125" style="612" customWidth="1"/>
    <col min="11010" max="11010" width="0" style="612" hidden="1" customWidth="1"/>
    <col min="11011" max="11011" width="24.140625" style="612" customWidth="1"/>
    <col min="11012" max="11012" width="25" style="612" customWidth="1"/>
    <col min="11013" max="11013" width="26.42578125" style="612" customWidth="1"/>
    <col min="11014" max="11014" width="19.28515625" style="612" customWidth="1"/>
    <col min="11015" max="11015" width="24.85546875" style="612" customWidth="1"/>
    <col min="11016" max="11016" width="17.5703125" style="612" customWidth="1"/>
    <col min="11017" max="11017" width="23.85546875" style="612" customWidth="1"/>
    <col min="11018" max="11018" width="16.85546875" style="612" customWidth="1"/>
    <col min="11019" max="11019" width="21.7109375" style="612" customWidth="1"/>
    <col min="11020" max="11020" width="16.5703125" style="612" customWidth="1"/>
    <col min="11021" max="11264" width="12.7109375" style="612"/>
    <col min="11265" max="11265" width="53.42578125" style="612" customWidth="1"/>
    <col min="11266" max="11266" width="0" style="612" hidden="1" customWidth="1"/>
    <col min="11267" max="11267" width="24.140625" style="612" customWidth="1"/>
    <col min="11268" max="11268" width="25" style="612" customWidth="1"/>
    <col min="11269" max="11269" width="26.42578125" style="612" customWidth="1"/>
    <col min="11270" max="11270" width="19.28515625" style="612" customWidth="1"/>
    <col min="11271" max="11271" width="24.85546875" style="612" customWidth="1"/>
    <col min="11272" max="11272" width="17.5703125" style="612" customWidth="1"/>
    <col min="11273" max="11273" width="23.85546875" style="612" customWidth="1"/>
    <col min="11274" max="11274" width="16.85546875" style="612" customWidth="1"/>
    <col min="11275" max="11275" width="21.7109375" style="612" customWidth="1"/>
    <col min="11276" max="11276" width="16.5703125" style="612" customWidth="1"/>
    <col min="11277" max="11520" width="12.7109375" style="612"/>
    <col min="11521" max="11521" width="53.42578125" style="612" customWidth="1"/>
    <col min="11522" max="11522" width="0" style="612" hidden="1" customWidth="1"/>
    <col min="11523" max="11523" width="24.140625" style="612" customWidth="1"/>
    <col min="11524" max="11524" width="25" style="612" customWidth="1"/>
    <col min="11525" max="11525" width="26.42578125" style="612" customWidth="1"/>
    <col min="11526" max="11526" width="19.28515625" style="612" customWidth="1"/>
    <col min="11527" max="11527" width="24.85546875" style="612" customWidth="1"/>
    <col min="11528" max="11528" width="17.5703125" style="612" customWidth="1"/>
    <col min="11529" max="11529" width="23.85546875" style="612" customWidth="1"/>
    <col min="11530" max="11530" width="16.85546875" style="612" customWidth="1"/>
    <col min="11531" max="11531" width="21.7109375" style="612" customWidth="1"/>
    <col min="11532" max="11532" width="16.5703125" style="612" customWidth="1"/>
    <col min="11533" max="11776" width="12.7109375" style="612"/>
    <col min="11777" max="11777" width="53.42578125" style="612" customWidth="1"/>
    <col min="11778" max="11778" width="0" style="612" hidden="1" customWidth="1"/>
    <col min="11779" max="11779" width="24.140625" style="612" customWidth="1"/>
    <col min="11780" max="11780" width="25" style="612" customWidth="1"/>
    <col min="11781" max="11781" width="26.42578125" style="612" customWidth="1"/>
    <col min="11782" max="11782" width="19.28515625" style="612" customWidth="1"/>
    <col min="11783" max="11783" width="24.85546875" style="612" customWidth="1"/>
    <col min="11784" max="11784" width="17.5703125" style="612" customWidth="1"/>
    <col min="11785" max="11785" width="23.85546875" style="612" customWidth="1"/>
    <col min="11786" max="11786" width="16.85546875" style="612" customWidth="1"/>
    <col min="11787" max="11787" width="21.7109375" style="612" customWidth="1"/>
    <col min="11788" max="11788" width="16.5703125" style="612" customWidth="1"/>
    <col min="11789" max="12032" width="12.7109375" style="612"/>
    <col min="12033" max="12033" width="53.42578125" style="612" customWidth="1"/>
    <col min="12034" max="12034" width="0" style="612" hidden="1" customWidth="1"/>
    <col min="12035" max="12035" width="24.140625" style="612" customWidth="1"/>
    <col min="12036" max="12036" width="25" style="612" customWidth="1"/>
    <col min="12037" max="12037" width="26.42578125" style="612" customWidth="1"/>
    <col min="12038" max="12038" width="19.28515625" style="612" customWidth="1"/>
    <col min="12039" max="12039" width="24.85546875" style="612" customWidth="1"/>
    <col min="12040" max="12040" width="17.5703125" style="612" customWidth="1"/>
    <col min="12041" max="12041" width="23.85546875" style="612" customWidth="1"/>
    <col min="12042" max="12042" width="16.85546875" style="612" customWidth="1"/>
    <col min="12043" max="12043" width="21.7109375" style="612" customWidth="1"/>
    <col min="12044" max="12044" width="16.5703125" style="612" customWidth="1"/>
    <col min="12045" max="12288" width="12.7109375" style="612"/>
    <col min="12289" max="12289" width="53.42578125" style="612" customWidth="1"/>
    <col min="12290" max="12290" width="0" style="612" hidden="1" customWidth="1"/>
    <col min="12291" max="12291" width="24.140625" style="612" customWidth="1"/>
    <col min="12292" max="12292" width="25" style="612" customWidth="1"/>
    <col min="12293" max="12293" width="26.42578125" style="612" customWidth="1"/>
    <col min="12294" max="12294" width="19.28515625" style="612" customWidth="1"/>
    <col min="12295" max="12295" width="24.85546875" style="612" customWidth="1"/>
    <col min="12296" max="12296" width="17.5703125" style="612" customWidth="1"/>
    <col min="12297" max="12297" width="23.85546875" style="612" customWidth="1"/>
    <col min="12298" max="12298" width="16.85546875" style="612" customWidth="1"/>
    <col min="12299" max="12299" width="21.7109375" style="612" customWidth="1"/>
    <col min="12300" max="12300" width="16.5703125" style="612" customWidth="1"/>
    <col min="12301" max="12544" width="12.7109375" style="612"/>
    <col min="12545" max="12545" width="53.42578125" style="612" customWidth="1"/>
    <col min="12546" max="12546" width="0" style="612" hidden="1" customWidth="1"/>
    <col min="12547" max="12547" width="24.140625" style="612" customWidth="1"/>
    <col min="12548" max="12548" width="25" style="612" customWidth="1"/>
    <col min="12549" max="12549" width="26.42578125" style="612" customWidth="1"/>
    <col min="12550" max="12550" width="19.28515625" style="612" customWidth="1"/>
    <col min="12551" max="12551" width="24.85546875" style="612" customWidth="1"/>
    <col min="12552" max="12552" width="17.5703125" style="612" customWidth="1"/>
    <col min="12553" max="12553" width="23.85546875" style="612" customWidth="1"/>
    <col min="12554" max="12554" width="16.85546875" style="612" customWidth="1"/>
    <col min="12555" max="12555" width="21.7109375" style="612" customWidth="1"/>
    <col min="12556" max="12556" width="16.5703125" style="612" customWidth="1"/>
    <col min="12557" max="12800" width="12.7109375" style="612"/>
    <col min="12801" max="12801" width="53.42578125" style="612" customWidth="1"/>
    <col min="12802" max="12802" width="0" style="612" hidden="1" customWidth="1"/>
    <col min="12803" max="12803" width="24.140625" style="612" customWidth="1"/>
    <col min="12804" max="12804" width="25" style="612" customWidth="1"/>
    <col min="12805" max="12805" width="26.42578125" style="612" customWidth="1"/>
    <col min="12806" max="12806" width="19.28515625" style="612" customWidth="1"/>
    <col min="12807" max="12807" width="24.85546875" style="612" customWidth="1"/>
    <col min="12808" max="12808" width="17.5703125" style="612" customWidth="1"/>
    <col min="12809" max="12809" width="23.85546875" style="612" customWidth="1"/>
    <col min="12810" max="12810" width="16.85546875" style="612" customWidth="1"/>
    <col min="12811" max="12811" width="21.7109375" style="612" customWidth="1"/>
    <col min="12812" max="12812" width="16.5703125" style="612" customWidth="1"/>
    <col min="12813" max="13056" width="12.7109375" style="612"/>
    <col min="13057" max="13057" width="53.42578125" style="612" customWidth="1"/>
    <col min="13058" max="13058" width="0" style="612" hidden="1" customWidth="1"/>
    <col min="13059" max="13059" width="24.140625" style="612" customWidth="1"/>
    <col min="13060" max="13060" width="25" style="612" customWidth="1"/>
    <col min="13061" max="13061" width="26.42578125" style="612" customWidth="1"/>
    <col min="13062" max="13062" width="19.28515625" style="612" customWidth="1"/>
    <col min="13063" max="13063" width="24.85546875" style="612" customWidth="1"/>
    <col min="13064" max="13064" width="17.5703125" style="612" customWidth="1"/>
    <col min="13065" max="13065" width="23.85546875" style="612" customWidth="1"/>
    <col min="13066" max="13066" width="16.85546875" style="612" customWidth="1"/>
    <col min="13067" max="13067" width="21.7109375" style="612" customWidth="1"/>
    <col min="13068" max="13068" width="16.5703125" style="612" customWidth="1"/>
    <col min="13069" max="13312" width="12.7109375" style="612"/>
    <col min="13313" max="13313" width="53.42578125" style="612" customWidth="1"/>
    <col min="13314" max="13314" width="0" style="612" hidden="1" customWidth="1"/>
    <col min="13315" max="13315" width="24.140625" style="612" customWidth="1"/>
    <col min="13316" max="13316" width="25" style="612" customWidth="1"/>
    <col min="13317" max="13317" width="26.42578125" style="612" customWidth="1"/>
    <col min="13318" max="13318" width="19.28515625" style="612" customWidth="1"/>
    <col min="13319" max="13319" width="24.85546875" style="612" customWidth="1"/>
    <col min="13320" max="13320" width="17.5703125" style="612" customWidth="1"/>
    <col min="13321" max="13321" width="23.85546875" style="612" customWidth="1"/>
    <col min="13322" max="13322" width="16.85546875" style="612" customWidth="1"/>
    <col min="13323" max="13323" width="21.7109375" style="612" customWidth="1"/>
    <col min="13324" max="13324" width="16.5703125" style="612" customWidth="1"/>
    <col min="13325" max="13568" width="12.7109375" style="612"/>
    <col min="13569" max="13569" width="53.42578125" style="612" customWidth="1"/>
    <col min="13570" max="13570" width="0" style="612" hidden="1" customWidth="1"/>
    <col min="13571" max="13571" width="24.140625" style="612" customWidth="1"/>
    <col min="13572" max="13572" width="25" style="612" customWidth="1"/>
    <col min="13573" max="13573" width="26.42578125" style="612" customWidth="1"/>
    <col min="13574" max="13574" width="19.28515625" style="612" customWidth="1"/>
    <col min="13575" max="13575" width="24.85546875" style="612" customWidth="1"/>
    <col min="13576" max="13576" width="17.5703125" style="612" customWidth="1"/>
    <col min="13577" max="13577" width="23.85546875" style="612" customWidth="1"/>
    <col min="13578" max="13578" width="16.85546875" style="612" customWidth="1"/>
    <col min="13579" max="13579" width="21.7109375" style="612" customWidth="1"/>
    <col min="13580" max="13580" width="16.5703125" style="612" customWidth="1"/>
    <col min="13581" max="13824" width="12.7109375" style="612"/>
    <col min="13825" max="13825" width="53.42578125" style="612" customWidth="1"/>
    <col min="13826" max="13826" width="0" style="612" hidden="1" customWidth="1"/>
    <col min="13827" max="13827" width="24.140625" style="612" customWidth="1"/>
    <col min="13828" max="13828" width="25" style="612" customWidth="1"/>
    <col min="13829" max="13829" width="26.42578125" style="612" customWidth="1"/>
    <col min="13830" max="13830" width="19.28515625" style="612" customWidth="1"/>
    <col min="13831" max="13831" width="24.85546875" style="612" customWidth="1"/>
    <col min="13832" max="13832" width="17.5703125" style="612" customWidth="1"/>
    <col min="13833" max="13833" width="23.85546875" style="612" customWidth="1"/>
    <col min="13834" max="13834" width="16.85546875" style="612" customWidth="1"/>
    <col min="13835" max="13835" width="21.7109375" style="612" customWidth="1"/>
    <col min="13836" max="13836" width="16.5703125" style="612" customWidth="1"/>
    <col min="13837" max="14080" width="12.7109375" style="612"/>
    <col min="14081" max="14081" width="53.42578125" style="612" customWidth="1"/>
    <col min="14082" max="14082" width="0" style="612" hidden="1" customWidth="1"/>
    <col min="14083" max="14083" width="24.140625" style="612" customWidth="1"/>
    <col min="14084" max="14084" width="25" style="612" customWidth="1"/>
    <col min="14085" max="14085" width="26.42578125" style="612" customWidth="1"/>
    <col min="14086" max="14086" width="19.28515625" style="612" customWidth="1"/>
    <col min="14087" max="14087" width="24.85546875" style="612" customWidth="1"/>
    <col min="14088" max="14088" width="17.5703125" style="612" customWidth="1"/>
    <col min="14089" max="14089" width="23.85546875" style="612" customWidth="1"/>
    <col min="14090" max="14090" width="16.85546875" style="612" customWidth="1"/>
    <col min="14091" max="14091" width="21.7109375" style="612" customWidth="1"/>
    <col min="14092" max="14092" width="16.5703125" style="612" customWidth="1"/>
    <col min="14093" max="14336" width="12.7109375" style="612"/>
    <col min="14337" max="14337" width="53.42578125" style="612" customWidth="1"/>
    <col min="14338" max="14338" width="0" style="612" hidden="1" customWidth="1"/>
    <col min="14339" max="14339" width="24.140625" style="612" customWidth="1"/>
    <col min="14340" max="14340" width="25" style="612" customWidth="1"/>
    <col min="14341" max="14341" width="26.42578125" style="612" customWidth="1"/>
    <col min="14342" max="14342" width="19.28515625" style="612" customWidth="1"/>
    <col min="14343" max="14343" width="24.85546875" style="612" customWidth="1"/>
    <col min="14344" max="14344" width="17.5703125" style="612" customWidth="1"/>
    <col min="14345" max="14345" width="23.85546875" style="612" customWidth="1"/>
    <col min="14346" max="14346" width="16.85546875" style="612" customWidth="1"/>
    <col min="14347" max="14347" width="21.7109375" style="612" customWidth="1"/>
    <col min="14348" max="14348" width="16.5703125" style="612" customWidth="1"/>
    <col min="14349" max="14592" width="12.7109375" style="612"/>
    <col min="14593" max="14593" width="53.42578125" style="612" customWidth="1"/>
    <col min="14594" max="14594" width="0" style="612" hidden="1" customWidth="1"/>
    <col min="14595" max="14595" width="24.140625" style="612" customWidth="1"/>
    <col min="14596" max="14596" width="25" style="612" customWidth="1"/>
    <col min="14597" max="14597" width="26.42578125" style="612" customWidth="1"/>
    <col min="14598" max="14598" width="19.28515625" style="612" customWidth="1"/>
    <col min="14599" max="14599" width="24.85546875" style="612" customWidth="1"/>
    <col min="14600" max="14600" width="17.5703125" style="612" customWidth="1"/>
    <col min="14601" max="14601" width="23.85546875" style="612" customWidth="1"/>
    <col min="14602" max="14602" width="16.85546875" style="612" customWidth="1"/>
    <col min="14603" max="14603" width="21.7109375" style="612" customWidth="1"/>
    <col min="14604" max="14604" width="16.5703125" style="612" customWidth="1"/>
    <col min="14605" max="14848" width="12.7109375" style="612"/>
    <col min="14849" max="14849" width="53.42578125" style="612" customWidth="1"/>
    <col min="14850" max="14850" width="0" style="612" hidden="1" customWidth="1"/>
    <col min="14851" max="14851" width="24.140625" style="612" customWidth="1"/>
    <col min="14852" max="14852" width="25" style="612" customWidth="1"/>
    <col min="14853" max="14853" width="26.42578125" style="612" customWidth="1"/>
    <col min="14854" max="14854" width="19.28515625" style="612" customWidth="1"/>
    <col min="14855" max="14855" width="24.85546875" style="612" customWidth="1"/>
    <col min="14856" max="14856" width="17.5703125" style="612" customWidth="1"/>
    <col min="14857" max="14857" width="23.85546875" style="612" customWidth="1"/>
    <col min="14858" max="14858" width="16.85546875" style="612" customWidth="1"/>
    <col min="14859" max="14859" width="21.7109375" style="612" customWidth="1"/>
    <col min="14860" max="14860" width="16.5703125" style="612" customWidth="1"/>
    <col min="14861" max="15104" width="12.7109375" style="612"/>
    <col min="15105" max="15105" width="53.42578125" style="612" customWidth="1"/>
    <col min="15106" max="15106" width="0" style="612" hidden="1" customWidth="1"/>
    <col min="15107" max="15107" width="24.140625" style="612" customWidth="1"/>
    <col min="15108" max="15108" width="25" style="612" customWidth="1"/>
    <col min="15109" max="15109" width="26.42578125" style="612" customWidth="1"/>
    <col min="15110" max="15110" width="19.28515625" style="612" customWidth="1"/>
    <col min="15111" max="15111" width="24.85546875" style="612" customWidth="1"/>
    <col min="15112" max="15112" width="17.5703125" style="612" customWidth="1"/>
    <col min="15113" max="15113" width="23.85546875" style="612" customWidth="1"/>
    <col min="15114" max="15114" width="16.85546875" style="612" customWidth="1"/>
    <col min="15115" max="15115" width="21.7109375" style="612" customWidth="1"/>
    <col min="15116" max="15116" width="16.5703125" style="612" customWidth="1"/>
    <col min="15117" max="15360" width="12.7109375" style="612"/>
    <col min="15361" max="15361" width="53.42578125" style="612" customWidth="1"/>
    <col min="15362" max="15362" width="0" style="612" hidden="1" customWidth="1"/>
    <col min="15363" max="15363" width="24.140625" style="612" customWidth="1"/>
    <col min="15364" max="15364" width="25" style="612" customWidth="1"/>
    <col min="15365" max="15365" width="26.42578125" style="612" customWidth="1"/>
    <col min="15366" max="15366" width="19.28515625" style="612" customWidth="1"/>
    <col min="15367" max="15367" width="24.85546875" style="612" customWidth="1"/>
    <col min="15368" max="15368" width="17.5703125" style="612" customWidth="1"/>
    <col min="15369" max="15369" width="23.85546875" style="612" customWidth="1"/>
    <col min="15370" max="15370" width="16.85546875" style="612" customWidth="1"/>
    <col min="15371" max="15371" width="21.7109375" style="612" customWidth="1"/>
    <col min="15372" max="15372" width="16.5703125" style="612" customWidth="1"/>
    <col min="15373" max="15616" width="12.7109375" style="612"/>
    <col min="15617" max="15617" width="53.42578125" style="612" customWidth="1"/>
    <col min="15618" max="15618" width="0" style="612" hidden="1" customWidth="1"/>
    <col min="15619" max="15619" width="24.140625" style="612" customWidth="1"/>
    <col min="15620" max="15620" width="25" style="612" customWidth="1"/>
    <col min="15621" max="15621" width="26.42578125" style="612" customWidth="1"/>
    <col min="15622" max="15622" width="19.28515625" style="612" customWidth="1"/>
    <col min="15623" max="15623" width="24.85546875" style="612" customWidth="1"/>
    <col min="15624" max="15624" width="17.5703125" style="612" customWidth="1"/>
    <col min="15625" max="15625" width="23.85546875" style="612" customWidth="1"/>
    <col min="15626" max="15626" width="16.85546875" style="612" customWidth="1"/>
    <col min="15627" max="15627" width="21.7109375" style="612" customWidth="1"/>
    <col min="15628" max="15628" width="16.5703125" style="612" customWidth="1"/>
    <col min="15629" max="15872" width="12.7109375" style="612"/>
    <col min="15873" max="15873" width="53.42578125" style="612" customWidth="1"/>
    <col min="15874" max="15874" width="0" style="612" hidden="1" customWidth="1"/>
    <col min="15875" max="15875" width="24.140625" style="612" customWidth="1"/>
    <col min="15876" max="15876" width="25" style="612" customWidth="1"/>
    <col min="15877" max="15877" width="26.42578125" style="612" customWidth="1"/>
    <col min="15878" max="15878" width="19.28515625" style="612" customWidth="1"/>
    <col min="15879" max="15879" width="24.85546875" style="612" customWidth="1"/>
    <col min="15880" max="15880" width="17.5703125" style="612" customWidth="1"/>
    <col min="15881" max="15881" width="23.85546875" style="612" customWidth="1"/>
    <col min="15882" max="15882" width="16.85546875" style="612" customWidth="1"/>
    <col min="15883" max="15883" width="21.7109375" style="612" customWidth="1"/>
    <col min="15884" max="15884" width="16.5703125" style="612" customWidth="1"/>
    <col min="15885" max="16128" width="12.7109375" style="612"/>
    <col min="16129" max="16129" width="53.42578125" style="612" customWidth="1"/>
    <col min="16130" max="16130" width="0" style="612" hidden="1" customWidth="1"/>
    <col min="16131" max="16131" width="24.140625" style="612" customWidth="1"/>
    <col min="16132" max="16132" width="25" style="612" customWidth="1"/>
    <col min="16133" max="16133" width="26.42578125" style="612" customWidth="1"/>
    <col min="16134" max="16134" width="19.28515625" style="612" customWidth="1"/>
    <col min="16135" max="16135" width="24.85546875" style="612" customWidth="1"/>
    <col min="16136" max="16136" width="17.5703125" style="612" customWidth="1"/>
    <col min="16137" max="16137" width="23.85546875" style="612" customWidth="1"/>
    <col min="16138" max="16138" width="16.85546875" style="612" customWidth="1"/>
    <col min="16139" max="16139" width="21.7109375" style="612" customWidth="1"/>
    <col min="16140" max="16140" width="16.5703125" style="612" customWidth="1"/>
    <col min="16141" max="16384" width="12.7109375" style="612"/>
  </cols>
  <sheetData>
    <row r="1" spans="1:12" s="584" customFormat="1" ht="31.5" customHeight="1">
      <c r="A1" s="777" t="s">
        <v>2012</v>
      </c>
      <c r="B1" s="777"/>
      <c r="C1" s="777"/>
      <c r="D1" s="777"/>
      <c r="E1" s="777"/>
      <c r="F1" s="777"/>
      <c r="G1" s="777"/>
      <c r="H1" s="777"/>
      <c r="I1" s="777"/>
      <c r="J1" s="777"/>
      <c r="K1" s="777"/>
      <c r="L1" s="777"/>
    </row>
    <row r="2" spans="1:12" s="584" customFormat="1" ht="24.75" customHeight="1">
      <c r="A2" s="777" t="s">
        <v>2702</v>
      </c>
      <c r="B2" s="777"/>
      <c r="C2" s="777"/>
      <c r="D2" s="777"/>
      <c r="E2" s="777"/>
      <c r="F2" s="777"/>
      <c r="G2" s="777"/>
      <c r="H2" s="777"/>
      <c r="I2" s="777"/>
      <c r="J2" s="777"/>
      <c r="K2" s="777"/>
      <c r="L2" s="777"/>
    </row>
    <row r="3" spans="1:12" s="585" customFormat="1" ht="25.5" customHeight="1">
      <c r="A3" s="777" t="s">
        <v>1951</v>
      </c>
      <c r="B3" s="777"/>
      <c r="C3" s="777"/>
      <c r="D3" s="777"/>
      <c r="E3" s="777"/>
      <c r="F3" s="777"/>
      <c r="G3" s="777"/>
      <c r="H3" s="777"/>
      <c r="I3" s="777"/>
      <c r="J3" s="777"/>
      <c r="K3" s="777"/>
      <c r="L3" s="777"/>
    </row>
    <row r="4" spans="1:12" s="585" customFormat="1" ht="1.5" customHeight="1" thickBot="1">
      <c r="A4" s="586"/>
      <c r="B4" s="586"/>
      <c r="C4" s="587"/>
      <c r="D4" s="588"/>
      <c r="E4" s="586"/>
      <c r="F4" s="588"/>
      <c r="G4" s="587"/>
      <c r="H4" s="588"/>
      <c r="I4" s="587"/>
      <c r="J4" s="588"/>
      <c r="K4" s="587"/>
      <c r="L4" s="588"/>
    </row>
    <row r="5" spans="1:12" s="590" customFormat="1" ht="45.75" customHeight="1" thickBot="1">
      <c r="A5" s="776" t="s">
        <v>49</v>
      </c>
      <c r="B5" s="589">
        <v>2024</v>
      </c>
      <c r="C5" s="742" t="s">
        <v>1952</v>
      </c>
      <c r="D5" s="744"/>
      <c r="E5" s="742" t="s">
        <v>51</v>
      </c>
      <c r="F5" s="744"/>
      <c r="G5" s="742" t="s">
        <v>52</v>
      </c>
      <c r="H5" s="744"/>
      <c r="I5" s="742" t="s">
        <v>53</v>
      </c>
      <c r="J5" s="743"/>
      <c r="K5" s="743"/>
      <c r="L5" s="744"/>
    </row>
    <row r="6" spans="1:12" s="590" customFormat="1" ht="23.25" customHeight="1" thickBot="1">
      <c r="A6" s="778"/>
      <c r="B6" s="776" t="s">
        <v>1529</v>
      </c>
      <c r="C6" s="776" t="s">
        <v>1529</v>
      </c>
      <c r="D6" s="776" t="s">
        <v>1530</v>
      </c>
      <c r="E6" s="776" t="s">
        <v>1529</v>
      </c>
      <c r="F6" s="776" t="s">
        <v>1530</v>
      </c>
      <c r="G6" s="776" t="s">
        <v>1529</v>
      </c>
      <c r="H6" s="776" t="s">
        <v>1530</v>
      </c>
      <c r="I6" s="742">
        <v>2028</v>
      </c>
      <c r="J6" s="744"/>
      <c r="K6" s="742">
        <v>2029</v>
      </c>
      <c r="L6" s="744"/>
    </row>
    <row r="7" spans="1:12" s="590" customFormat="1" ht="47.25" customHeight="1" thickBot="1">
      <c r="A7" s="765"/>
      <c r="B7" s="765"/>
      <c r="C7" s="765"/>
      <c r="D7" s="765"/>
      <c r="E7" s="765"/>
      <c r="F7" s="765"/>
      <c r="G7" s="765"/>
      <c r="H7" s="765"/>
      <c r="I7" s="548" t="s">
        <v>1529</v>
      </c>
      <c r="J7" s="548" t="s">
        <v>1530</v>
      </c>
      <c r="K7" s="548" t="s">
        <v>1529</v>
      </c>
      <c r="L7" s="548" t="s">
        <v>1530</v>
      </c>
    </row>
    <row r="8" spans="1:12" s="590" customFormat="1" ht="29.25" customHeight="1" thickBot="1">
      <c r="A8" s="749" t="s">
        <v>1953</v>
      </c>
      <c r="B8" s="749"/>
      <c r="C8" s="749"/>
      <c r="D8" s="749"/>
      <c r="E8" s="749"/>
      <c r="F8" s="749"/>
      <c r="G8" s="749"/>
      <c r="H8" s="749"/>
      <c r="I8" s="749"/>
      <c r="J8" s="749"/>
      <c r="K8" s="749"/>
      <c r="L8" s="749"/>
    </row>
    <row r="9" spans="1:12" s="590" customFormat="1" ht="29.25" customHeight="1" thickBot="1">
      <c r="A9" s="552" t="s">
        <v>1954</v>
      </c>
      <c r="B9" s="552"/>
      <c r="C9" s="553"/>
      <c r="D9" s="550" t="e">
        <v>#DIV/0!</v>
      </c>
      <c r="E9" s="550"/>
      <c r="F9" s="550" t="e">
        <v>#DIV/0!</v>
      </c>
      <c r="G9" s="550"/>
      <c r="H9" s="550" t="e">
        <v>#DIV/0!</v>
      </c>
      <c r="I9" s="550"/>
      <c r="J9" s="550" t="e">
        <v>#DIV/0!</v>
      </c>
      <c r="K9" s="550"/>
      <c r="L9" s="550" t="e">
        <v>#DIV/0!</v>
      </c>
    </row>
    <row r="10" spans="1:12" s="590" customFormat="1" ht="29.25" customHeight="1" thickBot="1">
      <c r="A10" s="552" t="s">
        <v>1955</v>
      </c>
      <c r="B10" s="552"/>
      <c r="C10" s="553"/>
      <c r="D10" s="550" t="e">
        <v>#DIV/0!</v>
      </c>
      <c r="E10" s="550"/>
      <c r="F10" s="550" t="e">
        <v>#DIV/0!</v>
      </c>
      <c r="G10" s="550"/>
      <c r="H10" s="550" t="e">
        <v>#DIV/0!</v>
      </c>
      <c r="I10" s="550"/>
      <c r="J10" s="550" t="e">
        <v>#DIV/0!</v>
      </c>
      <c r="K10" s="550"/>
      <c r="L10" s="550" t="e">
        <v>#DIV/0!</v>
      </c>
    </row>
    <row r="11" spans="1:12" s="590" customFormat="1" ht="29.25" customHeight="1" thickBot="1">
      <c r="A11" s="552" t="s">
        <v>1956</v>
      </c>
      <c r="B11" s="553">
        <v>43961.05599999999</v>
      </c>
      <c r="C11" s="576">
        <v>42302.419999999991</v>
      </c>
      <c r="D11" s="553">
        <v>96.227033308754002</v>
      </c>
      <c r="E11" s="576">
        <v>42302.419999999991</v>
      </c>
      <c r="F11" s="553">
        <v>100</v>
      </c>
      <c r="G11" s="576">
        <v>42306.650241999989</v>
      </c>
      <c r="H11" s="553">
        <v>100.5</v>
      </c>
      <c r="I11" s="576">
        <v>42327.803567120995</v>
      </c>
      <c r="J11" s="553">
        <v>100.8</v>
      </c>
      <c r="K11" s="576">
        <v>42353.200249261266</v>
      </c>
      <c r="L11" s="553">
        <v>103.2</v>
      </c>
    </row>
    <row r="12" spans="1:12" s="590" customFormat="1" ht="29.25" customHeight="1" thickBot="1">
      <c r="A12" s="554" t="s">
        <v>1957</v>
      </c>
      <c r="B12" s="591">
        <v>32012.083999999995</v>
      </c>
      <c r="C12" s="576">
        <v>30970.302</v>
      </c>
      <c r="D12" s="553">
        <v>96.745660170078281</v>
      </c>
      <c r="E12" s="576">
        <v>30970.302</v>
      </c>
      <c r="F12" s="553">
        <v>100</v>
      </c>
      <c r="G12" s="576">
        <v>30973.399030200002</v>
      </c>
      <c r="H12" s="553">
        <v>100.5</v>
      </c>
      <c r="I12" s="576">
        <v>30982.691049909059</v>
      </c>
      <c r="J12" s="553">
        <v>100.8</v>
      </c>
      <c r="K12" s="576">
        <v>30995.084126329028</v>
      </c>
      <c r="L12" s="553">
        <v>103.2</v>
      </c>
    </row>
    <row r="13" spans="1:12" s="592" customFormat="1" ht="55.5" customHeight="1" thickBot="1">
      <c r="A13" s="577" t="s">
        <v>2704</v>
      </c>
      <c r="B13" s="555">
        <v>43961.05599999999</v>
      </c>
      <c r="C13" s="555">
        <v>42302.419999999991</v>
      </c>
      <c r="D13" s="556">
        <v>97.781284513381337</v>
      </c>
      <c r="E13" s="555">
        <v>42302.419999999991</v>
      </c>
      <c r="F13" s="556">
        <v>100</v>
      </c>
      <c r="G13" s="555">
        <v>42306.650241999989</v>
      </c>
      <c r="H13" s="556">
        <v>100.01</v>
      </c>
      <c r="I13" s="555">
        <v>42327.803567120995</v>
      </c>
      <c r="J13" s="556">
        <v>100.05</v>
      </c>
      <c r="K13" s="555">
        <v>42353.200249261266</v>
      </c>
      <c r="L13" s="556">
        <v>100.06</v>
      </c>
    </row>
    <row r="14" spans="1:12" s="592" customFormat="1" ht="29.25" customHeight="1" thickBot="1">
      <c r="A14" s="578" t="s">
        <v>1955</v>
      </c>
      <c r="B14" s="576">
        <v>32012.083999999995</v>
      </c>
      <c r="C14" s="576">
        <v>30970.302</v>
      </c>
      <c r="D14" s="553">
        <v>97.871319669539929</v>
      </c>
      <c r="E14" s="576">
        <v>30970.302</v>
      </c>
      <c r="F14" s="553">
        <v>100</v>
      </c>
      <c r="G14" s="576">
        <v>30973.399030200002</v>
      </c>
      <c r="H14" s="553">
        <v>100.01</v>
      </c>
      <c r="I14" s="576">
        <v>30982.691049909059</v>
      </c>
      <c r="J14" s="553">
        <v>100.03</v>
      </c>
      <c r="K14" s="576">
        <v>30995.084126329028</v>
      </c>
      <c r="L14" s="553">
        <v>100.04</v>
      </c>
    </row>
    <row r="15" spans="1:12" s="592" customFormat="1" ht="29.25" customHeight="1" thickBot="1">
      <c r="A15" s="577" t="s">
        <v>1959</v>
      </c>
      <c r="B15" s="576">
        <v>17340.164000000001</v>
      </c>
      <c r="C15" s="576">
        <v>16404.900000000005</v>
      </c>
      <c r="D15" s="553">
        <v>94.606371658307296</v>
      </c>
      <c r="E15" s="576">
        <v>16404.900000000005</v>
      </c>
      <c r="F15" s="553">
        <v>100</v>
      </c>
      <c r="G15" s="576">
        <v>16454.114700000006</v>
      </c>
      <c r="H15" s="553">
        <v>100.3</v>
      </c>
      <c r="I15" s="576">
        <v>16460.696345880006</v>
      </c>
      <c r="J15" s="553">
        <v>100.04</v>
      </c>
      <c r="K15" s="576">
        <v>16465.63455478377</v>
      </c>
      <c r="L15" s="553">
        <v>100.03</v>
      </c>
    </row>
    <row r="16" spans="1:12" s="592" customFormat="1" ht="29.25" customHeight="1" thickBot="1">
      <c r="A16" s="577" t="s">
        <v>1960</v>
      </c>
      <c r="B16" s="576">
        <v>7820.322000000001</v>
      </c>
      <c r="C16" s="576">
        <v>6984.2999999999993</v>
      </c>
      <c r="D16" s="553">
        <v>89.309621777722171</v>
      </c>
      <c r="E16" s="576">
        <v>6984.2999999999993</v>
      </c>
      <c r="F16" s="553">
        <v>100</v>
      </c>
      <c r="G16" s="576">
        <v>6985.6968599999991</v>
      </c>
      <c r="H16" s="553">
        <v>100.02</v>
      </c>
      <c r="I16" s="576">
        <v>6988.4911387439988</v>
      </c>
      <c r="J16" s="553">
        <v>100.04</v>
      </c>
      <c r="K16" s="576">
        <v>6990.5876860856215</v>
      </c>
      <c r="L16" s="553">
        <v>100.03</v>
      </c>
    </row>
    <row r="17" spans="1:12" s="592" customFormat="1" ht="29.25" customHeight="1" thickBot="1">
      <c r="A17" s="577" t="s">
        <v>1961</v>
      </c>
      <c r="B17" s="575"/>
      <c r="C17" s="575"/>
      <c r="D17" s="553"/>
      <c r="E17" s="553"/>
      <c r="F17" s="553"/>
      <c r="G17" s="553"/>
      <c r="H17" s="553"/>
      <c r="I17" s="553"/>
      <c r="J17" s="553"/>
      <c r="K17" s="553"/>
      <c r="L17" s="553"/>
    </row>
    <row r="18" spans="1:12" s="592" customFormat="1" ht="29.25" customHeight="1" thickBot="1">
      <c r="A18" s="577" t="s">
        <v>1976</v>
      </c>
      <c r="B18" s="576">
        <v>448.99399999999997</v>
      </c>
      <c r="C18" s="576">
        <v>375.49999999999892</v>
      </c>
      <c r="D18" s="553">
        <v>83.631407101208239</v>
      </c>
      <c r="E18" s="576">
        <v>375.49999999999892</v>
      </c>
      <c r="F18" s="553">
        <v>100</v>
      </c>
      <c r="G18" s="576">
        <v>375.53754999999893</v>
      </c>
      <c r="H18" s="553">
        <v>100.01</v>
      </c>
      <c r="I18" s="576">
        <v>375.61265750999888</v>
      </c>
      <c r="J18" s="553">
        <v>100.02</v>
      </c>
      <c r="K18" s="576">
        <v>376.73949548252887</v>
      </c>
      <c r="L18" s="553">
        <v>100.3</v>
      </c>
    </row>
    <row r="19" spans="1:12" s="592" customFormat="1" ht="29.25" customHeight="1" thickBot="1">
      <c r="A19" s="577" t="s">
        <v>1963</v>
      </c>
      <c r="B19" s="576">
        <v>10373.960000000001</v>
      </c>
      <c r="C19" s="576">
        <v>10987.200000000003</v>
      </c>
      <c r="D19" s="553">
        <v>105.91133954632564</v>
      </c>
      <c r="E19" s="576">
        <v>10987.200000000003</v>
      </c>
      <c r="F19" s="553">
        <v>100</v>
      </c>
      <c r="G19" s="576">
        <v>10988.298720000003</v>
      </c>
      <c r="H19" s="553">
        <v>100.01</v>
      </c>
      <c r="I19" s="576">
        <v>10990.496379744003</v>
      </c>
      <c r="J19" s="553">
        <v>100.02</v>
      </c>
      <c r="K19" s="576">
        <v>10993.793528657925</v>
      </c>
      <c r="L19" s="553">
        <v>100.03</v>
      </c>
    </row>
    <row r="20" spans="1:12" s="592" customFormat="1" ht="29.25" customHeight="1" thickBot="1">
      <c r="A20" s="577" t="s">
        <v>1964</v>
      </c>
      <c r="B20" s="576">
        <v>8991.8100000000013</v>
      </c>
      <c r="C20" s="576">
        <v>8782.5999999999985</v>
      </c>
      <c r="D20" s="553">
        <v>97.673327172171085</v>
      </c>
      <c r="E20" s="576">
        <v>8782.5999999999985</v>
      </c>
      <c r="F20" s="553">
        <v>100</v>
      </c>
      <c r="G20" s="576">
        <v>8800.1651999999995</v>
      </c>
      <c r="H20" s="553">
        <v>100.2</v>
      </c>
      <c r="I20" s="576">
        <v>8801.9252330399995</v>
      </c>
      <c r="J20" s="553">
        <v>100.02</v>
      </c>
      <c r="K20" s="576">
        <v>8804.5658106099108</v>
      </c>
      <c r="L20" s="553">
        <v>100.03</v>
      </c>
    </row>
    <row r="21" spans="1:12" s="592" customFormat="1" ht="29.25" customHeight="1" thickBot="1">
      <c r="A21" s="577" t="s">
        <v>1965</v>
      </c>
      <c r="B21" s="576">
        <v>504.5</v>
      </c>
      <c r="C21" s="576">
        <v>425.2</v>
      </c>
      <c r="D21" s="553">
        <v>84.281466798810698</v>
      </c>
      <c r="E21" s="576">
        <v>425.2</v>
      </c>
      <c r="F21" s="553">
        <v>100</v>
      </c>
      <c r="G21" s="576">
        <v>426.47559999999999</v>
      </c>
      <c r="H21" s="553">
        <v>100.3</v>
      </c>
      <c r="I21" s="576">
        <v>426.64619024000001</v>
      </c>
      <c r="J21" s="553">
        <v>100.04</v>
      </c>
      <c r="K21" s="576">
        <v>426.85951333511997</v>
      </c>
      <c r="L21" s="553">
        <v>100.05</v>
      </c>
    </row>
    <row r="22" spans="1:12" s="592" customFormat="1" ht="29.25" customHeight="1" thickBot="1">
      <c r="A22" s="577" t="s">
        <v>1966</v>
      </c>
      <c r="B22" s="576">
        <v>1249.1300000000003</v>
      </c>
      <c r="C22" s="576">
        <v>1229.9999999999998</v>
      </c>
      <c r="D22" s="553">
        <v>98.468534099733375</v>
      </c>
      <c r="E22" s="576">
        <v>1229.9999999999998</v>
      </c>
      <c r="F22" s="553">
        <v>100</v>
      </c>
      <c r="G22" s="576">
        <v>1236.1499999999996</v>
      </c>
      <c r="H22" s="553">
        <v>100.5</v>
      </c>
      <c r="I22" s="576">
        <v>1236.5208449999998</v>
      </c>
      <c r="J22" s="553">
        <v>100.03</v>
      </c>
      <c r="K22" s="576">
        <v>1237.0154533379998</v>
      </c>
      <c r="L22" s="553">
        <v>100.04</v>
      </c>
    </row>
    <row r="23" spans="1:12" s="592" customFormat="1" ht="29.25" customHeight="1" thickBot="1">
      <c r="A23" s="577" t="s">
        <v>1967</v>
      </c>
      <c r="B23" s="576">
        <v>102.89999999999991</v>
      </c>
      <c r="C23" s="576">
        <v>72.699999999999989</v>
      </c>
      <c r="D23" s="553">
        <v>70.651117589893147</v>
      </c>
      <c r="E23" s="576">
        <v>72.699999999999989</v>
      </c>
      <c r="F23" s="553">
        <v>100</v>
      </c>
      <c r="G23" s="576">
        <v>72.707269999999994</v>
      </c>
      <c r="H23" s="553">
        <v>100.01</v>
      </c>
      <c r="I23" s="576">
        <v>72.72181145399999</v>
      </c>
      <c r="J23" s="553">
        <v>100.02</v>
      </c>
      <c r="K23" s="576">
        <v>72.743627997436192</v>
      </c>
      <c r="L23" s="553">
        <v>100.03</v>
      </c>
    </row>
    <row r="24" spans="1:12" s="592" customFormat="1" ht="29.25" customHeight="1" thickBot="1">
      <c r="A24" s="577" t="s">
        <v>1968</v>
      </c>
      <c r="B24" s="576">
        <v>6698.7179999999998</v>
      </c>
      <c r="C24" s="576">
        <v>5673.0999999999985</v>
      </c>
      <c r="D24" s="553">
        <v>84.689339064579201</v>
      </c>
      <c r="E24" s="576">
        <v>5673.0999999999985</v>
      </c>
      <c r="F24" s="553">
        <v>100</v>
      </c>
      <c r="G24" s="576">
        <v>5690.1192999999985</v>
      </c>
      <c r="H24" s="553">
        <v>100.3</v>
      </c>
      <c r="I24" s="576">
        <v>5692.9643596499982</v>
      </c>
      <c r="J24" s="553">
        <v>100.05</v>
      </c>
      <c r="K24" s="576">
        <v>5696.3801382657884</v>
      </c>
      <c r="L24" s="553">
        <v>100.06</v>
      </c>
    </row>
    <row r="25" spans="1:12" s="592" customFormat="1" ht="29.25" customHeight="1" thickBot="1">
      <c r="A25" s="577" t="s">
        <v>1969</v>
      </c>
      <c r="B25" s="576">
        <v>21190.725999999999</v>
      </c>
      <c r="C25" s="576">
        <v>20962.949999999997</v>
      </c>
      <c r="D25" s="553">
        <v>98.925114694041156</v>
      </c>
      <c r="E25" s="576">
        <v>20967.142589999996</v>
      </c>
      <c r="F25" s="553">
        <v>100.02</v>
      </c>
      <c r="G25" s="576">
        <v>20975.529447035999</v>
      </c>
      <c r="H25" s="553">
        <v>100.04</v>
      </c>
      <c r="I25" s="576">
        <v>20986.017211759514</v>
      </c>
      <c r="J25" s="553">
        <v>100.05</v>
      </c>
      <c r="K25" s="576">
        <v>20996.510220365395</v>
      </c>
      <c r="L25" s="553">
        <v>100.05</v>
      </c>
    </row>
    <row r="26" spans="1:12" s="592" customFormat="1" ht="29.25" customHeight="1" thickBot="1">
      <c r="A26" s="577" t="s">
        <v>1970</v>
      </c>
      <c r="B26" s="576">
        <v>5574.8200000000006</v>
      </c>
      <c r="C26" s="576">
        <v>5650.72</v>
      </c>
      <c r="D26" s="553">
        <v>101.36147893564275</v>
      </c>
      <c r="E26" s="576">
        <v>5651.850144</v>
      </c>
      <c r="F26" s="553">
        <v>100.02</v>
      </c>
      <c r="G26" s="576">
        <v>5653.5456990432003</v>
      </c>
      <c r="H26" s="553">
        <v>100.03</v>
      </c>
      <c r="I26" s="576">
        <v>5655.2417627529139</v>
      </c>
      <c r="J26" s="553">
        <v>100.03</v>
      </c>
      <c r="K26" s="576">
        <v>5656.9383352817395</v>
      </c>
      <c r="L26" s="553">
        <v>100.03</v>
      </c>
    </row>
    <row r="27" spans="1:12" s="592" customFormat="1" ht="29.25" customHeight="1" thickBot="1">
      <c r="A27" s="577" t="s">
        <v>1971</v>
      </c>
      <c r="B27" s="576">
        <v>4532.9400000000005</v>
      </c>
      <c r="C27" s="576">
        <v>4542.9400000000005</v>
      </c>
      <c r="D27" s="553">
        <v>100.22060737622822</v>
      </c>
      <c r="E27" s="593">
        <v>4543.8485880000007</v>
      </c>
      <c r="F27" s="570">
        <v>100.02</v>
      </c>
      <c r="G27" s="593">
        <v>4545.2117425764009</v>
      </c>
      <c r="H27" s="570">
        <v>100.03</v>
      </c>
      <c r="I27" s="593">
        <v>4547.0298272734317</v>
      </c>
      <c r="J27" s="570">
        <v>100.04</v>
      </c>
      <c r="K27" s="593">
        <v>4549.3033421870678</v>
      </c>
      <c r="L27" s="570">
        <v>100.05</v>
      </c>
    </row>
    <row r="28" spans="1:12" s="592" customFormat="1" ht="29.25" customHeight="1" thickBot="1">
      <c r="A28" s="577" t="s">
        <v>1972</v>
      </c>
      <c r="B28" s="576">
        <v>12849.900000000003</v>
      </c>
      <c r="C28" s="576">
        <v>11495.299999999997</v>
      </c>
      <c r="D28" s="553">
        <v>89.458283722052272</v>
      </c>
      <c r="E28" s="576">
        <v>11498.748589999997</v>
      </c>
      <c r="F28" s="553">
        <v>100.03</v>
      </c>
      <c r="G28" s="576">
        <v>11503.348089436</v>
      </c>
      <c r="H28" s="553">
        <v>100.04</v>
      </c>
      <c r="I28" s="576">
        <v>11509.099763480719</v>
      </c>
      <c r="J28" s="553">
        <v>100.05</v>
      </c>
      <c r="K28" s="576">
        <v>11514.854313362459</v>
      </c>
      <c r="L28" s="553">
        <v>100.05</v>
      </c>
    </row>
    <row r="29" spans="1:12" s="592" customFormat="1" ht="29.25" customHeight="1" thickBot="1">
      <c r="A29" s="577" t="s">
        <v>1973</v>
      </c>
      <c r="B29" s="576">
        <v>7377.62</v>
      </c>
      <c r="C29" s="576">
        <v>7377.62</v>
      </c>
      <c r="D29" s="553">
        <v>100</v>
      </c>
      <c r="E29" s="576">
        <v>7379.0955239999994</v>
      </c>
      <c r="F29" s="553">
        <v>100.02</v>
      </c>
      <c r="G29" s="576">
        <v>7381.3092526572</v>
      </c>
      <c r="H29" s="553">
        <v>100.03</v>
      </c>
      <c r="I29" s="576">
        <v>7383.5236454329979</v>
      </c>
      <c r="J29" s="553">
        <v>100.03</v>
      </c>
      <c r="K29" s="576">
        <v>7385.738702526628</v>
      </c>
      <c r="L29" s="553">
        <v>100.03</v>
      </c>
    </row>
    <row r="30" spans="1:12" s="592" customFormat="1" ht="29.25" customHeight="1" thickBot="1">
      <c r="A30" s="577" t="s">
        <v>1974</v>
      </c>
      <c r="B30" s="576">
        <v>4041.924</v>
      </c>
      <c r="C30" s="576">
        <v>4041.924</v>
      </c>
      <c r="D30" s="553">
        <v>100</v>
      </c>
      <c r="E30" s="576">
        <v>4042.7323848000001</v>
      </c>
      <c r="F30" s="553">
        <v>100.02</v>
      </c>
      <c r="G30" s="576">
        <v>4043.9452045154403</v>
      </c>
      <c r="H30" s="553">
        <v>100.03</v>
      </c>
      <c r="I30" s="576">
        <v>4045.1583880767948</v>
      </c>
      <c r="J30" s="553">
        <v>100.03</v>
      </c>
      <c r="K30" s="576">
        <v>4046.371935593218</v>
      </c>
      <c r="L30" s="553">
        <v>100.03</v>
      </c>
    </row>
    <row r="31" spans="1:12" s="590" customFormat="1" ht="27.75" customHeight="1" thickBot="1">
      <c r="A31" s="749" t="s">
        <v>1975</v>
      </c>
      <c r="B31" s="749"/>
      <c r="C31" s="749"/>
      <c r="D31" s="749"/>
      <c r="E31" s="749"/>
      <c r="F31" s="749"/>
      <c r="G31" s="749"/>
      <c r="H31" s="749"/>
      <c r="I31" s="749"/>
      <c r="J31" s="749"/>
      <c r="K31" s="749"/>
      <c r="L31" s="742"/>
    </row>
    <row r="32" spans="1:12" s="594" customFormat="1" ht="30" customHeight="1" thickBot="1">
      <c r="A32" s="552" t="s">
        <v>1959</v>
      </c>
      <c r="B32" s="553">
        <v>33.4</v>
      </c>
      <c r="C32" s="553">
        <v>38.200000000000003</v>
      </c>
      <c r="D32" s="576">
        <v>114.37125748502996</v>
      </c>
      <c r="E32" s="553">
        <v>38.203820000000007</v>
      </c>
      <c r="F32" s="553">
        <v>100.01</v>
      </c>
      <c r="G32" s="553">
        <v>38.394839100000006</v>
      </c>
      <c r="H32" s="553">
        <v>100.5</v>
      </c>
      <c r="I32" s="553">
        <v>38.417876003460009</v>
      </c>
      <c r="J32" s="553">
        <v>100.06</v>
      </c>
      <c r="K32" s="553">
        <v>38.444768516662428</v>
      </c>
      <c r="L32" s="553">
        <v>100.07</v>
      </c>
    </row>
    <row r="33" spans="1:14" s="594" customFormat="1" ht="30" customHeight="1" thickBot="1">
      <c r="A33" s="552" t="s">
        <v>1960</v>
      </c>
      <c r="B33" s="553">
        <v>26.7</v>
      </c>
      <c r="C33" s="553">
        <v>34.450000000000003</v>
      </c>
      <c r="D33" s="576">
        <v>129.02621722846445</v>
      </c>
      <c r="E33" s="553">
        <v>34.453445000000009</v>
      </c>
      <c r="F33" s="553">
        <v>100.01</v>
      </c>
      <c r="G33" s="553">
        <v>34.625712225000008</v>
      </c>
      <c r="H33" s="553">
        <v>100.5</v>
      </c>
      <c r="I33" s="553">
        <v>34.646487652335011</v>
      </c>
      <c r="J33" s="553">
        <v>100.06</v>
      </c>
      <c r="K33" s="553">
        <v>34.670740193691643</v>
      </c>
      <c r="L33" s="553">
        <v>100.07</v>
      </c>
    </row>
    <row r="34" spans="1:14" s="594" customFormat="1" ht="30" customHeight="1" thickBot="1">
      <c r="A34" s="552" t="s">
        <v>1961</v>
      </c>
      <c r="B34" s="553" t="s">
        <v>1977</v>
      </c>
      <c r="C34" s="553"/>
      <c r="D34" s="553" t="s">
        <v>1977</v>
      </c>
      <c r="E34" s="553"/>
      <c r="F34" s="553" t="s">
        <v>1977</v>
      </c>
      <c r="G34" s="553"/>
      <c r="H34" s="553" t="s">
        <v>1977</v>
      </c>
      <c r="I34" s="553"/>
      <c r="J34" s="553" t="s">
        <v>1977</v>
      </c>
      <c r="K34" s="553"/>
      <c r="L34" s="553" t="s">
        <v>1977</v>
      </c>
    </row>
    <row r="35" spans="1:14" s="594" customFormat="1" ht="30" customHeight="1" thickBot="1">
      <c r="A35" s="552" t="s">
        <v>1976</v>
      </c>
      <c r="B35" s="553" t="s">
        <v>1977</v>
      </c>
      <c r="C35" s="553"/>
      <c r="D35" s="553" t="s">
        <v>1977</v>
      </c>
      <c r="E35" s="553"/>
      <c r="F35" s="553" t="s">
        <v>1977</v>
      </c>
      <c r="G35" s="553"/>
      <c r="H35" s="553" t="s">
        <v>1977</v>
      </c>
      <c r="I35" s="553"/>
      <c r="J35" s="553" t="s">
        <v>1977</v>
      </c>
      <c r="K35" s="553"/>
      <c r="L35" s="553" t="s">
        <v>1977</v>
      </c>
    </row>
    <row r="36" spans="1:14" s="594" customFormat="1" ht="30" customHeight="1" thickBot="1">
      <c r="A36" s="552" t="s">
        <v>1963</v>
      </c>
      <c r="B36" s="553">
        <v>109.9</v>
      </c>
      <c r="C36" s="553">
        <v>102.73</v>
      </c>
      <c r="D36" s="576">
        <v>93.475887170154678</v>
      </c>
      <c r="E36" s="553">
        <v>102.74027300000002</v>
      </c>
      <c r="F36" s="553">
        <v>100.01</v>
      </c>
      <c r="G36" s="553">
        <v>103.97315627600003</v>
      </c>
      <c r="H36" s="553">
        <v>101.2</v>
      </c>
      <c r="I36" s="553">
        <v>104.03554016976562</v>
      </c>
      <c r="J36" s="553">
        <v>100.06</v>
      </c>
      <c r="K36" s="553">
        <v>104.10836504788445</v>
      </c>
      <c r="L36" s="553">
        <v>100.07</v>
      </c>
    </row>
    <row r="37" spans="1:14" s="594" customFormat="1" ht="30" customHeight="1" thickBot="1">
      <c r="A37" s="552" t="s">
        <v>1964</v>
      </c>
      <c r="B37" s="553">
        <v>360.91</v>
      </c>
      <c r="C37" s="553">
        <v>243.47</v>
      </c>
      <c r="D37" s="576">
        <v>67.460031586822183</v>
      </c>
      <c r="E37" s="553">
        <v>243.494347</v>
      </c>
      <c r="F37" s="553">
        <v>100.01</v>
      </c>
      <c r="G37" s="553">
        <v>244.71181873500001</v>
      </c>
      <c r="H37" s="553">
        <v>100.5</v>
      </c>
      <c r="I37" s="553">
        <v>244.83417464436749</v>
      </c>
      <c r="J37" s="553">
        <v>100.05</v>
      </c>
      <c r="K37" s="553">
        <v>244.98107514915412</v>
      </c>
      <c r="L37" s="553">
        <v>100.06</v>
      </c>
    </row>
    <row r="38" spans="1:14" s="594" customFormat="1" ht="30" customHeight="1" thickBot="1">
      <c r="A38" s="552" t="s">
        <v>1965</v>
      </c>
      <c r="B38" s="553">
        <v>348.1</v>
      </c>
      <c r="C38" s="553">
        <v>344.55</v>
      </c>
      <c r="D38" s="576">
        <v>98.980178109738574</v>
      </c>
      <c r="E38" s="553">
        <v>348.1</v>
      </c>
      <c r="F38" s="553">
        <v>348.1</v>
      </c>
      <c r="G38" s="553">
        <v>348.1</v>
      </c>
      <c r="H38" s="553">
        <v>348.1</v>
      </c>
      <c r="I38" s="553">
        <v>348.1</v>
      </c>
      <c r="J38" s="553">
        <v>348.1</v>
      </c>
      <c r="K38" s="553">
        <v>348.1</v>
      </c>
      <c r="L38" s="553">
        <v>348.1</v>
      </c>
    </row>
    <row r="39" spans="1:14" s="594" customFormat="1" ht="30" customHeight="1" thickBot="1">
      <c r="A39" s="552" t="s">
        <v>1966</v>
      </c>
      <c r="B39" s="553">
        <v>273</v>
      </c>
      <c r="C39" s="553">
        <v>318.60000000000002</v>
      </c>
      <c r="D39" s="576">
        <v>116.70329670329672</v>
      </c>
      <c r="E39" s="553">
        <v>318.63186000000007</v>
      </c>
      <c r="F39" s="553">
        <v>100.01</v>
      </c>
      <c r="G39" s="553">
        <v>325.32312906000004</v>
      </c>
      <c r="H39" s="553">
        <v>102.1</v>
      </c>
      <c r="I39" s="553">
        <v>325.42072599871807</v>
      </c>
      <c r="J39" s="553">
        <v>100.03</v>
      </c>
      <c r="K39" s="553">
        <v>325.55089428911759</v>
      </c>
      <c r="L39" s="553">
        <v>100.04</v>
      </c>
    </row>
    <row r="40" spans="1:14" s="594" customFormat="1" ht="30" customHeight="1" thickBot="1">
      <c r="A40" s="552" t="s">
        <v>1967</v>
      </c>
      <c r="B40" s="553">
        <v>374.35</v>
      </c>
      <c r="C40" s="553">
        <v>471.1</v>
      </c>
      <c r="D40" s="576">
        <v>125.84479764925871</v>
      </c>
      <c r="E40" s="553">
        <v>471.14711000000005</v>
      </c>
      <c r="F40" s="553">
        <v>100.01</v>
      </c>
      <c r="G40" s="553">
        <v>473.50284555000007</v>
      </c>
      <c r="H40" s="553">
        <v>100.5</v>
      </c>
      <c r="I40" s="553">
        <v>473.88164782644009</v>
      </c>
      <c r="J40" s="553">
        <v>100.08</v>
      </c>
      <c r="K40" s="553">
        <v>474.30814130948391</v>
      </c>
      <c r="L40" s="553">
        <v>100.09</v>
      </c>
    </row>
    <row r="41" spans="1:14" s="594" customFormat="1" ht="30" customHeight="1" thickBot="1">
      <c r="A41" s="552" t="s">
        <v>1968</v>
      </c>
      <c r="B41" s="553" t="s">
        <v>1977</v>
      </c>
      <c r="C41" s="553"/>
      <c r="D41" s="553" t="s">
        <v>1977</v>
      </c>
      <c r="E41" s="553"/>
      <c r="F41" s="553" t="s">
        <v>1977</v>
      </c>
      <c r="G41" s="553"/>
      <c r="H41" s="553" t="s">
        <v>1977</v>
      </c>
      <c r="I41" s="553"/>
      <c r="J41" s="553" t="s">
        <v>1977</v>
      </c>
      <c r="K41" s="553"/>
      <c r="L41" s="553" t="s">
        <v>1977</v>
      </c>
    </row>
    <row r="42" spans="1:14" s="594" customFormat="1" ht="61.5" customHeight="1" thickBot="1">
      <c r="A42" s="552" t="s">
        <v>2695</v>
      </c>
      <c r="B42" s="553">
        <v>23.929854975237753</v>
      </c>
      <c r="C42" s="553">
        <v>28.445328543931087</v>
      </c>
      <c r="D42" s="576">
        <v>118.86962362858395</v>
      </c>
      <c r="E42" s="553">
        <v>28.496519897039541</v>
      </c>
      <c r="F42" s="553">
        <v>100.17996400719855</v>
      </c>
      <c r="G42" s="553">
        <v>28.713006853474464</v>
      </c>
      <c r="H42" s="553">
        <v>100.75969612155137</v>
      </c>
      <c r="I42" s="553">
        <v>28.784753497286246</v>
      </c>
      <c r="J42" s="553">
        <v>100.24987506246876</v>
      </c>
      <c r="K42" s="553">
        <v>28.827909049755934</v>
      </c>
      <c r="L42" s="553">
        <v>100.14992503748124</v>
      </c>
    </row>
    <row r="43" spans="1:14" s="594" customFormat="1" ht="30" customHeight="1" thickBot="1">
      <c r="A43" s="552" t="s">
        <v>1970</v>
      </c>
      <c r="B43" s="553">
        <v>37.260564466655424</v>
      </c>
      <c r="C43" s="553">
        <v>38.450183339468246</v>
      </c>
      <c r="D43" s="576">
        <v>103.19270223047054</v>
      </c>
      <c r="E43" s="553">
        <v>38.446339089984193</v>
      </c>
      <c r="F43" s="553">
        <v>99.990001999600082</v>
      </c>
      <c r="G43" s="553">
        <v>39.241939628985158</v>
      </c>
      <c r="H43" s="553">
        <v>102.06937918624411</v>
      </c>
      <c r="I43" s="553">
        <v>39.347861089545248</v>
      </c>
      <c r="J43" s="553">
        <v>100.2699190242927</v>
      </c>
      <c r="K43" s="553">
        <v>39.414732392006741</v>
      </c>
      <c r="L43" s="553">
        <v>100.16994901529543</v>
      </c>
      <c r="M43" s="595"/>
      <c r="N43" s="595"/>
    </row>
    <row r="44" spans="1:14" s="594" customFormat="1" ht="30" customHeight="1" thickBot="1">
      <c r="A44" s="552" t="s">
        <v>1971</v>
      </c>
      <c r="B44" s="553">
        <v>42.760786597660676</v>
      </c>
      <c r="C44" s="553">
        <v>46.888358639999659</v>
      </c>
      <c r="D44" s="576">
        <v>109.65270372871203</v>
      </c>
      <c r="E44" s="553">
        <v>46.888358639999637</v>
      </c>
      <c r="F44" s="553">
        <v>99.999999999999957</v>
      </c>
      <c r="G44" s="553">
        <v>47.436787907307462</v>
      </c>
      <c r="H44" s="553">
        <v>101.16964910526846</v>
      </c>
      <c r="I44" s="553">
        <v>47.560074241332842</v>
      </c>
      <c r="J44" s="553">
        <v>100.25989604158335</v>
      </c>
      <c r="K44" s="553">
        <v>47.631378700465277</v>
      </c>
      <c r="L44" s="553">
        <v>100.14992503748125</v>
      </c>
    </row>
    <row r="45" spans="1:14" s="594" customFormat="1" ht="30" customHeight="1" thickBot="1">
      <c r="A45" s="552" t="s">
        <v>1972</v>
      </c>
      <c r="B45" s="553">
        <v>17.29371123510688</v>
      </c>
      <c r="C45" s="553">
        <v>19.331592911885728</v>
      </c>
      <c r="D45" s="576">
        <v>111.78394648247551</v>
      </c>
      <c r="E45" s="553">
        <v>19.364446763680398</v>
      </c>
      <c r="F45" s="553">
        <v>100.16994901529543</v>
      </c>
      <c r="G45" s="553">
        <v>19.782551571852622</v>
      </c>
      <c r="H45" s="553">
        <v>102.15913634546179</v>
      </c>
      <c r="I45" s="553">
        <v>19.930846561146872</v>
      </c>
      <c r="J45" s="553">
        <v>100.74962518740631</v>
      </c>
      <c r="K45" s="553">
        <v>20.100174093150621</v>
      </c>
      <c r="L45" s="553">
        <v>100.84957521239382</v>
      </c>
      <c r="M45" s="596"/>
      <c r="N45" s="596"/>
    </row>
    <row r="46" spans="1:14" s="595" customFormat="1" ht="30" customHeight="1" thickBot="1">
      <c r="A46" s="552" t="s">
        <v>1973</v>
      </c>
      <c r="B46" s="553">
        <v>20.880609193750832</v>
      </c>
      <c r="C46" s="553">
        <v>24.247521558442973</v>
      </c>
      <c r="D46" s="576">
        <v>116.12458876774434</v>
      </c>
      <c r="E46" s="553">
        <v>24.291158369885885</v>
      </c>
      <c r="F46" s="553">
        <v>100.17996400719858</v>
      </c>
      <c r="G46" s="553">
        <v>24.842402291705742</v>
      </c>
      <c r="H46" s="553">
        <v>102.2693192042387</v>
      </c>
      <c r="I46" s="553">
        <v>24.934291613388545</v>
      </c>
      <c r="J46" s="553">
        <v>100.36988903329001</v>
      </c>
      <c r="K46" s="553">
        <v>25.001594010025705</v>
      </c>
      <c r="L46" s="553">
        <v>100.26991902429272</v>
      </c>
      <c r="M46" s="592"/>
      <c r="N46" s="592"/>
    </row>
    <row r="47" spans="1:14" s="594" customFormat="1" ht="30" customHeight="1" thickBot="1">
      <c r="A47" s="552" t="s">
        <v>2699</v>
      </c>
      <c r="B47" s="553">
        <v>34.142205543696519</v>
      </c>
      <c r="C47" s="553">
        <v>34.642907684558139</v>
      </c>
      <c r="D47" s="576">
        <v>101.46651961373966</v>
      </c>
      <c r="E47" s="553">
        <v>34.705252449437367</v>
      </c>
      <c r="F47" s="553">
        <v>100.17996400719855</v>
      </c>
      <c r="G47" s="553">
        <v>35.007097592204637</v>
      </c>
      <c r="H47" s="553">
        <v>100.8697390782765</v>
      </c>
      <c r="I47" s="553">
        <v>35.017596571788424</v>
      </c>
      <c r="J47" s="553">
        <v>100.02999100269918</v>
      </c>
      <c r="K47" s="553">
        <v>35.024597990677115</v>
      </c>
      <c r="L47" s="553">
        <v>100.01999400179946</v>
      </c>
      <c r="M47" s="592"/>
      <c r="N47" s="592"/>
    </row>
    <row r="48" spans="1:14" s="596" customFormat="1" ht="30" customHeight="1" thickBot="1">
      <c r="A48" s="749" t="s">
        <v>2698</v>
      </c>
      <c r="B48" s="749"/>
      <c r="C48" s="751"/>
      <c r="D48" s="751"/>
      <c r="E48" s="751"/>
      <c r="F48" s="751"/>
      <c r="G48" s="751"/>
      <c r="H48" s="751"/>
      <c r="I48" s="751"/>
      <c r="J48" s="751"/>
      <c r="K48" s="751"/>
      <c r="L48" s="772"/>
      <c r="M48" s="592"/>
      <c r="N48" s="592"/>
    </row>
    <row r="49" spans="1:16" s="592" customFormat="1" ht="30" customHeight="1" thickBot="1">
      <c r="A49" s="577" t="s">
        <v>1959</v>
      </c>
      <c r="B49" s="576">
        <v>65357.132999999994</v>
      </c>
      <c r="C49" s="553">
        <v>66795.200000000012</v>
      </c>
      <c r="D49" s="553">
        <v>102.20032142474795</v>
      </c>
      <c r="E49" s="553">
        <v>66928.790400000013</v>
      </c>
      <c r="F49" s="553">
        <v>100.2</v>
      </c>
      <c r="G49" s="553">
        <v>69070.511692800021</v>
      </c>
      <c r="H49" s="553">
        <v>103.2</v>
      </c>
      <c r="I49" s="553">
        <v>69105.046948646414</v>
      </c>
      <c r="J49" s="553">
        <v>100.05</v>
      </c>
      <c r="K49" s="553">
        <v>69132.688967425885</v>
      </c>
      <c r="L49" s="553">
        <v>100.04</v>
      </c>
    </row>
    <row r="50" spans="1:16" s="592" customFormat="1" ht="30" customHeight="1" thickBot="1">
      <c r="A50" s="577" t="s">
        <v>1960</v>
      </c>
      <c r="B50" s="576">
        <v>20869.904000000006</v>
      </c>
      <c r="C50" s="553">
        <v>24061.1</v>
      </c>
      <c r="D50" s="553">
        <v>115.29089927773501</v>
      </c>
      <c r="E50" s="553">
        <v>24831.055199999999</v>
      </c>
      <c r="F50" s="553">
        <v>103.2</v>
      </c>
      <c r="G50" s="553">
        <v>25923.621628800003</v>
      </c>
      <c r="H50" s="553">
        <v>104.4</v>
      </c>
      <c r="I50" s="553">
        <v>26131.010601830403</v>
      </c>
      <c r="J50" s="553">
        <v>100.8</v>
      </c>
      <c r="K50" s="553">
        <v>26366.189697246878</v>
      </c>
      <c r="L50" s="553">
        <v>100.9</v>
      </c>
    </row>
    <row r="51" spans="1:16" s="592" customFormat="1" ht="24.75" customHeight="1" thickBot="1">
      <c r="A51" s="577" t="s">
        <v>1961</v>
      </c>
      <c r="B51" s="576"/>
      <c r="C51" s="553"/>
      <c r="D51" s="553"/>
      <c r="E51" s="553"/>
      <c r="F51" s="553"/>
      <c r="G51" s="553"/>
      <c r="H51" s="553"/>
      <c r="I51" s="553"/>
      <c r="J51" s="553"/>
      <c r="K51" s="553"/>
      <c r="L51" s="553"/>
    </row>
    <row r="52" spans="1:16" s="592" customFormat="1" ht="27" customHeight="1" thickBot="1">
      <c r="A52" s="577" t="s">
        <v>1976</v>
      </c>
      <c r="B52" s="576">
        <v>1355.9264000000001</v>
      </c>
      <c r="C52" s="553">
        <v>751.2</v>
      </c>
      <c r="D52" s="553">
        <v>55.401237117294869</v>
      </c>
      <c r="E52" s="553">
        <v>751.3502400000001</v>
      </c>
      <c r="F52" s="553">
        <v>100.02</v>
      </c>
      <c r="G52" s="553">
        <v>751.57564507200004</v>
      </c>
      <c r="H52" s="553">
        <v>100.03</v>
      </c>
      <c r="I52" s="553">
        <v>751.87627533002888</v>
      </c>
      <c r="J52" s="553">
        <v>100.04</v>
      </c>
      <c r="K52" s="553">
        <v>752.25221346769376</v>
      </c>
      <c r="L52" s="553">
        <v>100.05</v>
      </c>
    </row>
    <row r="53" spans="1:16" s="592" customFormat="1" ht="30" customHeight="1" thickBot="1">
      <c r="A53" s="577" t="s">
        <v>1963</v>
      </c>
      <c r="B53" s="576">
        <v>115266.16</v>
      </c>
      <c r="C53" s="553">
        <v>114894.79999999997</v>
      </c>
      <c r="D53" s="553">
        <v>99.67782391640354</v>
      </c>
      <c r="E53" s="553">
        <v>115400</v>
      </c>
      <c r="F53" s="553">
        <v>100.4</v>
      </c>
      <c r="G53" s="553">
        <v>116273.5376</v>
      </c>
      <c r="H53" s="553">
        <v>100.8</v>
      </c>
      <c r="I53" s="553">
        <v>116622.35821279998</v>
      </c>
      <c r="J53" s="553">
        <v>100.3</v>
      </c>
      <c r="K53" s="553">
        <v>117088.8476456512</v>
      </c>
      <c r="L53" s="553">
        <v>100.4</v>
      </c>
    </row>
    <row r="54" spans="1:16" s="592" customFormat="1" ht="30" customHeight="1" thickBot="1">
      <c r="A54" s="577" t="s">
        <v>1964</v>
      </c>
      <c r="B54" s="576">
        <v>276177.67600000009</v>
      </c>
      <c r="C54" s="553">
        <v>300531.80000000005</v>
      </c>
      <c r="D54" s="553">
        <v>108.81828117056062</v>
      </c>
      <c r="E54" s="553">
        <v>300832.33180000004</v>
      </c>
      <c r="F54" s="553">
        <v>100.1</v>
      </c>
      <c r="G54" s="553">
        <v>310458.96641760005</v>
      </c>
      <c r="H54" s="553">
        <v>103.2</v>
      </c>
      <c r="I54" s="553">
        <v>310552.10410752537</v>
      </c>
      <c r="J54" s="553">
        <v>100.03</v>
      </c>
      <c r="K54" s="553">
        <v>310614.2145283469</v>
      </c>
      <c r="L54" s="553">
        <v>100.02</v>
      </c>
    </row>
    <row r="55" spans="1:16" s="592" customFormat="1" ht="30" customHeight="1" thickBot="1">
      <c r="A55" s="577" t="s">
        <v>1965</v>
      </c>
      <c r="B55" s="576">
        <v>17568.271000000004</v>
      </c>
      <c r="C55" s="553">
        <v>15433.999999999993</v>
      </c>
      <c r="D55" s="553">
        <v>87.851559211489786</v>
      </c>
      <c r="E55" s="553">
        <v>13967.769999999993</v>
      </c>
      <c r="F55" s="553">
        <v>90.5</v>
      </c>
      <c r="G55" s="553">
        <v>14694.094039999994</v>
      </c>
      <c r="H55" s="553">
        <v>105.2</v>
      </c>
      <c r="I55" s="553">
        <v>14698.502268211996</v>
      </c>
      <c r="J55" s="553">
        <v>100.03</v>
      </c>
      <c r="K55" s="553">
        <v>14701.441968665638</v>
      </c>
      <c r="L55" s="553">
        <v>100.02</v>
      </c>
    </row>
    <row r="56" spans="1:16" s="592" customFormat="1" ht="30" customHeight="1" thickBot="1">
      <c r="A56" s="577" t="s">
        <v>1966</v>
      </c>
      <c r="B56" s="576">
        <v>54390.175030000006</v>
      </c>
      <c r="C56" s="553">
        <v>60416.799999999996</v>
      </c>
      <c r="D56" s="553">
        <v>111.08035590375628</v>
      </c>
      <c r="E56" s="553">
        <v>60434.925039999995</v>
      </c>
      <c r="F56" s="553">
        <v>100.03</v>
      </c>
      <c r="G56" s="553">
        <v>60459.099010015998</v>
      </c>
      <c r="H56" s="570">
        <v>100.04</v>
      </c>
      <c r="I56" s="553">
        <v>60477.23673971901</v>
      </c>
      <c r="J56" s="570">
        <v>100.03</v>
      </c>
      <c r="K56" s="553">
        <v>60501.427634414897</v>
      </c>
      <c r="L56" s="570">
        <v>100.04</v>
      </c>
    </row>
    <row r="57" spans="1:16" s="592" customFormat="1" ht="30" customHeight="1" thickBot="1">
      <c r="A57" s="577" t="s">
        <v>1967</v>
      </c>
      <c r="B57" s="576">
        <v>3911.674</v>
      </c>
      <c r="C57" s="553">
        <v>4015.4000000000015</v>
      </c>
      <c r="D57" s="553">
        <v>102.65170359288635</v>
      </c>
      <c r="E57" s="553">
        <v>4023.4308000000015</v>
      </c>
      <c r="F57" s="553">
        <v>100.2</v>
      </c>
      <c r="G57" s="553">
        <v>4132.0634316000014</v>
      </c>
      <c r="H57" s="553">
        <v>102.7</v>
      </c>
      <c r="I57" s="553">
        <v>4133.7162569726415</v>
      </c>
      <c r="J57" s="553">
        <v>100.04</v>
      </c>
      <c r="K57" s="553">
        <v>4135.7831151011278</v>
      </c>
      <c r="L57" s="553">
        <v>100.05</v>
      </c>
    </row>
    <row r="58" spans="1:16" s="592" customFormat="1" ht="30" customHeight="1" thickBot="1">
      <c r="A58" s="577" t="s">
        <v>1968</v>
      </c>
      <c r="B58" s="576">
        <v>227211.40000000002</v>
      </c>
      <c r="C58" s="553">
        <v>252233.19999999998</v>
      </c>
      <c r="D58" s="553">
        <v>111.01256363016994</v>
      </c>
      <c r="E58" s="553">
        <v>252485.4332</v>
      </c>
      <c r="F58" s="553">
        <v>100.1</v>
      </c>
      <c r="G58" s="553">
        <v>253747.86036600001</v>
      </c>
      <c r="H58" s="553">
        <v>100.5</v>
      </c>
      <c r="I58" s="553">
        <v>253849.35951014643</v>
      </c>
      <c r="J58" s="553">
        <v>100.04</v>
      </c>
      <c r="K58" s="553">
        <v>253925.51431799948</v>
      </c>
      <c r="L58" s="553">
        <v>100.03</v>
      </c>
    </row>
    <row r="59" spans="1:16" s="592" customFormat="1" ht="30" customHeight="1" thickBot="1">
      <c r="A59" s="597" t="s">
        <v>1983</v>
      </c>
      <c r="B59" s="576">
        <v>50709.1</v>
      </c>
      <c r="C59" s="553">
        <v>59629.80000000001</v>
      </c>
      <c r="D59" s="553">
        <v>117.59191151095169</v>
      </c>
      <c r="E59" s="553">
        <v>59749.059600000008</v>
      </c>
      <c r="F59" s="553">
        <v>100.2</v>
      </c>
      <c r="G59" s="553">
        <v>60227.052076800006</v>
      </c>
      <c r="H59" s="553">
        <v>100.8</v>
      </c>
      <c r="I59" s="553">
        <v>60407.733233030398</v>
      </c>
      <c r="J59" s="553">
        <v>100.3</v>
      </c>
      <c r="K59" s="553">
        <v>60528.548699496459</v>
      </c>
      <c r="L59" s="553">
        <v>100.2</v>
      </c>
    </row>
    <row r="60" spans="1:16" s="592" customFormat="1" ht="30" customHeight="1" thickBot="1">
      <c r="A60" s="577" t="s">
        <v>1970</v>
      </c>
      <c r="B60" s="576">
        <v>20772.094000000001</v>
      </c>
      <c r="C60" s="553">
        <v>21727.122000000003</v>
      </c>
      <c r="D60" s="553">
        <v>104.59764913445898</v>
      </c>
      <c r="E60" s="553">
        <v>21729.294712200001</v>
      </c>
      <c r="F60" s="553">
        <v>100.01</v>
      </c>
      <c r="G60" s="553">
        <v>22185.609901156196</v>
      </c>
      <c r="H60" s="553">
        <v>102.1</v>
      </c>
      <c r="I60" s="553">
        <v>22252.166730859666</v>
      </c>
      <c r="J60" s="553">
        <v>100.3</v>
      </c>
      <c r="K60" s="553">
        <v>22296.671064321385</v>
      </c>
      <c r="L60" s="553">
        <v>100.2</v>
      </c>
      <c r="P60" s="592" t="s">
        <v>32</v>
      </c>
    </row>
    <row r="61" spans="1:16" s="592" customFormat="1" ht="30" customHeight="1" thickBot="1">
      <c r="A61" s="577" t="s">
        <v>1971</v>
      </c>
      <c r="B61" s="576">
        <v>19383.208000000002</v>
      </c>
      <c r="C61" s="553">
        <v>21301.100000000006</v>
      </c>
      <c r="D61" s="553">
        <v>109.89460568137123</v>
      </c>
      <c r="E61" s="553">
        <v>21305.360220000002</v>
      </c>
      <c r="F61" s="553">
        <v>100.02</v>
      </c>
      <c r="G61" s="553">
        <v>21561.024542640007</v>
      </c>
      <c r="H61" s="553">
        <v>101.2</v>
      </c>
      <c r="I61" s="553">
        <v>21625.707616267926</v>
      </c>
      <c r="J61" s="553">
        <v>100.3</v>
      </c>
      <c r="K61" s="553">
        <v>21668.959031500461</v>
      </c>
      <c r="L61" s="553">
        <v>100.2</v>
      </c>
      <c r="M61" s="598"/>
      <c r="N61" s="598"/>
    </row>
    <row r="62" spans="1:16" s="592" customFormat="1" ht="30" customHeight="1" thickBot="1">
      <c r="A62" s="577" t="s">
        <v>1972</v>
      </c>
      <c r="B62" s="576">
        <v>22222.245999999996</v>
      </c>
      <c r="C62" s="553">
        <v>22222.245999999996</v>
      </c>
      <c r="D62" s="553">
        <v>100</v>
      </c>
      <c r="E62" s="553">
        <v>22266.690491999998</v>
      </c>
      <c r="F62" s="553">
        <v>100.2</v>
      </c>
      <c r="G62" s="553">
        <v>22756.557682824001</v>
      </c>
      <c r="H62" s="553">
        <v>102.2</v>
      </c>
      <c r="I62" s="553">
        <v>22938.610144286595</v>
      </c>
      <c r="J62" s="553">
        <v>100.8</v>
      </c>
      <c r="K62" s="553">
        <v>23145.057635585177</v>
      </c>
      <c r="L62" s="553">
        <v>100.9</v>
      </c>
      <c r="M62" s="590"/>
      <c r="N62" s="590"/>
    </row>
    <row r="63" spans="1:16" s="592" customFormat="1" ht="30" customHeight="1" thickBot="1">
      <c r="A63" s="577" t="s">
        <v>1973</v>
      </c>
      <c r="B63" s="576">
        <v>15404.920000000002</v>
      </c>
      <c r="C63" s="553">
        <v>17888.900000000005</v>
      </c>
      <c r="D63" s="553">
        <v>116.12458876774434</v>
      </c>
      <c r="E63" s="553">
        <v>17924.677800000005</v>
      </c>
      <c r="F63" s="553">
        <v>100.2</v>
      </c>
      <c r="G63" s="553">
        <v>18336.945389400003</v>
      </c>
      <c r="H63" s="553">
        <v>102.3</v>
      </c>
      <c r="I63" s="553">
        <v>18410.293170957604</v>
      </c>
      <c r="J63" s="553">
        <v>100.4</v>
      </c>
      <c r="K63" s="553">
        <v>18465.524050470478</v>
      </c>
      <c r="L63" s="553">
        <v>100.3</v>
      </c>
      <c r="M63" s="599"/>
      <c r="N63" s="599"/>
    </row>
    <row r="64" spans="1:16" s="598" customFormat="1" ht="30" customHeight="1" thickBot="1">
      <c r="A64" s="577" t="s">
        <v>1979</v>
      </c>
      <c r="B64" s="576">
        <v>13800.02</v>
      </c>
      <c r="C64" s="553">
        <v>14002.399999999998</v>
      </c>
      <c r="D64" s="553">
        <v>101.46651961373966</v>
      </c>
      <c r="E64" s="553">
        <v>14030.404799999997</v>
      </c>
      <c r="F64" s="553">
        <v>100.2</v>
      </c>
      <c r="G64" s="553">
        <v>14156.678443199997</v>
      </c>
      <c r="H64" s="553">
        <v>100.9</v>
      </c>
      <c r="I64" s="553">
        <v>14165.172450265916</v>
      </c>
      <c r="J64" s="553">
        <v>100.06</v>
      </c>
      <c r="K64" s="553">
        <v>14172.255036491049</v>
      </c>
      <c r="L64" s="553">
        <v>100.05</v>
      </c>
      <c r="M64" s="599"/>
      <c r="N64" s="599"/>
    </row>
    <row r="65" spans="1:14" s="590" customFormat="1" ht="30" customHeight="1" thickBot="1">
      <c r="A65" s="749" t="s">
        <v>2002</v>
      </c>
      <c r="B65" s="749"/>
      <c r="C65" s="749"/>
      <c r="D65" s="749"/>
      <c r="E65" s="749"/>
      <c r="F65" s="749"/>
      <c r="G65" s="749"/>
      <c r="H65" s="749"/>
      <c r="I65" s="749"/>
      <c r="J65" s="749"/>
      <c r="K65" s="749"/>
      <c r="L65" s="742"/>
      <c r="M65" s="599"/>
      <c r="N65" s="599"/>
    </row>
    <row r="66" spans="1:14" s="599" customFormat="1" ht="30" customHeight="1" thickBot="1">
      <c r="A66" s="600" t="s">
        <v>1986</v>
      </c>
      <c r="B66" s="601">
        <v>734235</v>
      </c>
      <c r="C66" s="602">
        <v>770127</v>
      </c>
      <c r="D66" s="603">
        <v>104.88835318392613</v>
      </c>
      <c r="E66" s="602">
        <v>770127</v>
      </c>
      <c r="F66" s="603">
        <v>100</v>
      </c>
      <c r="G66" s="602">
        <v>825576.14400000009</v>
      </c>
      <c r="H66" s="603">
        <v>107.2</v>
      </c>
      <c r="I66" s="602">
        <v>829704.02471999999</v>
      </c>
      <c r="J66" s="603">
        <v>100.5</v>
      </c>
      <c r="K66" s="602">
        <v>834267.3968559599</v>
      </c>
      <c r="L66" s="603">
        <v>100.55</v>
      </c>
    </row>
    <row r="67" spans="1:14" s="599" customFormat="1" ht="30" customHeight="1" thickBot="1">
      <c r="A67" s="600" t="s">
        <v>1987</v>
      </c>
      <c r="B67" s="601">
        <v>411081</v>
      </c>
      <c r="C67" s="602">
        <v>430556</v>
      </c>
      <c r="D67" s="603">
        <v>104.7375091526974</v>
      </c>
      <c r="E67" s="602">
        <v>430556</v>
      </c>
      <c r="F67" s="603">
        <v>100</v>
      </c>
      <c r="G67" s="602">
        <v>461556.03200000001</v>
      </c>
      <c r="H67" s="603">
        <v>107.2</v>
      </c>
      <c r="I67" s="602">
        <v>463863.81215999997</v>
      </c>
      <c r="J67" s="603">
        <v>100.5</v>
      </c>
      <c r="K67" s="602">
        <v>466415.06312687992</v>
      </c>
      <c r="L67" s="603">
        <v>100.55</v>
      </c>
    </row>
    <row r="68" spans="1:14" s="599" customFormat="1" ht="30" customHeight="1" thickBot="1">
      <c r="A68" s="600" t="s">
        <v>1988</v>
      </c>
      <c r="B68" s="601">
        <v>1655137</v>
      </c>
      <c r="C68" s="602">
        <v>1742896</v>
      </c>
      <c r="D68" s="603">
        <v>105.30221969540889</v>
      </c>
      <c r="E68" s="602">
        <v>1744638.8959999997</v>
      </c>
      <c r="F68" s="603">
        <v>100.1</v>
      </c>
      <c r="G68" s="602">
        <v>1880720.7298879996</v>
      </c>
      <c r="H68" s="603">
        <v>107.8</v>
      </c>
      <c r="I68" s="602">
        <v>1895766.4957271037</v>
      </c>
      <c r="J68" s="603">
        <v>100.8</v>
      </c>
      <c r="K68" s="602">
        <v>1916619.9271801016</v>
      </c>
      <c r="L68" s="603">
        <v>101.1</v>
      </c>
    </row>
    <row r="69" spans="1:14" s="599" customFormat="1" ht="30" customHeight="1" thickBot="1">
      <c r="A69" s="600" t="s">
        <v>2003</v>
      </c>
      <c r="B69" s="601">
        <v>924552</v>
      </c>
      <c r="C69" s="602">
        <v>1262627</v>
      </c>
      <c r="D69" s="603">
        <v>136.56635862558301</v>
      </c>
      <c r="E69" s="602">
        <v>1303031.064</v>
      </c>
      <c r="F69" s="603">
        <v>103.2</v>
      </c>
      <c r="G69" s="602">
        <v>1389031.1142239999</v>
      </c>
      <c r="H69" s="603">
        <v>106.6</v>
      </c>
      <c r="I69" s="602">
        <v>1400143.3631377919</v>
      </c>
      <c r="J69" s="603">
        <v>100.8</v>
      </c>
      <c r="K69" s="602">
        <v>1416945.0834954455</v>
      </c>
      <c r="L69" s="603">
        <v>101.2</v>
      </c>
      <c r="M69" s="604"/>
      <c r="N69" s="604"/>
    </row>
    <row r="70" spans="1:14" s="599" customFormat="1" ht="30" customHeight="1" thickBot="1">
      <c r="A70" s="600" t="s">
        <v>1990</v>
      </c>
      <c r="B70" s="601">
        <v>7193</v>
      </c>
      <c r="C70" s="602">
        <v>7808</v>
      </c>
      <c r="D70" s="603">
        <v>108.54997914639233</v>
      </c>
      <c r="E70" s="602">
        <v>7932.927999999999</v>
      </c>
      <c r="F70" s="603">
        <v>101.6</v>
      </c>
      <c r="G70" s="602">
        <v>8013.8438655999989</v>
      </c>
      <c r="H70" s="603">
        <v>101.02</v>
      </c>
      <c r="I70" s="602">
        <v>8053.9130849279991</v>
      </c>
      <c r="J70" s="603">
        <v>100.5</v>
      </c>
      <c r="K70" s="602">
        <v>8102.2365634375674</v>
      </c>
      <c r="L70" s="603">
        <v>100.6</v>
      </c>
      <c r="M70" s="604"/>
      <c r="N70" s="604"/>
    </row>
    <row r="71" spans="1:14" s="599" customFormat="1" ht="30" customHeight="1" thickBot="1">
      <c r="A71" s="600" t="s">
        <v>2703</v>
      </c>
      <c r="B71" s="601">
        <v>78287</v>
      </c>
      <c r="C71" s="602">
        <v>62418</v>
      </c>
      <c r="D71" s="603">
        <v>79.729712468225884</v>
      </c>
      <c r="E71" s="602">
        <v>62430.483599999992</v>
      </c>
      <c r="F71" s="603">
        <v>100.02</v>
      </c>
      <c r="G71" s="602">
        <v>63366.940853999993</v>
      </c>
      <c r="H71" s="603">
        <v>101.5</v>
      </c>
      <c r="I71" s="602">
        <v>63873.876380831993</v>
      </c>
      <c r="J71" s="603">
        <v>100.8</v>
      </c>
      <c r="K71" s="602">
        <v>64640.362897401981</v>
      </c>
      <c r="L71" s="603">
        <v>101.2</v>
      </c>
      <c r="M71" s="604"/>
      <c r="N71" s="604"/>
    </row>
    <row r="72" spans="1:14" s="604" customFormat="1" ht="35.25" customHeight="1" thickBot="1">
      <c r="A72" s="774" t="s">
        <v>2005</v>
      </c>
      <c r="B72" s="774"/>
      <c r="C72" s="774"/>
      <c r="D72" s="774"/>
      <c r="E72" s="774"/>
      <c r="F72" s="774"/>
      <c r="G72" s="774"/>
      <c r="H72" s="774"/>
      <c r="I72" s="774"/>
      <c r="J72" s="774"/>
      <c r="K72" s="774"/>
      <c r="L72" s="775"/>
    </row>
    <row r="73" spans="1:14" s="604" customFormat="1" ht="54.75" customHeight="1" thickBot="1">
      <c r="A73" s="605" t="s">
        <v>2006</v>
      </c>
      <c r="B73" s="555">
        <v>69206.399999999994</v>
      </c>
      <c r="C73" s="606">
        <v>76864.499999999985</v>
      </c>
      <c r="D73" s="606">
        <v>111.06559508947149</v>
      </c>
      <c r="E73" s="606">
        <v>81168.911999999982</v>
      </c>
      <c r="F73" s="606">
        <v>105.6</v>
      </c>
      <c r="G73" s="606">
        <v>88230.607343999989</v>
      </c>
      <c r="H73" s="606">
        <v>108.7</v>
      </c>
      <c r="I73" s="607">
        <v>90171.680705567996</v>
      </c>
      <c r="J73" s="606">
        <v>102.2</v>
      </c>
      <c r="K73" s="607">
        <v>92335.801042501625</v>
      </c>
      <c r="L73" s="606">
        <v>102.4</v>
      </c>
    </row>
    <row r="74" spans="1:14" s="604" customFormat="1" ht="30" customHeight="1" thickBot="1">
      <c r="A74" s="605" t="s">
        <v>2007</v>
      </c>
      <c r="B74" s="576">
        <v>649.29999999999961</v>
      </c>
      <c r="C74" s="608">
        <v>863.70000000000039</v>
      </c>
      <c r="D74" s="608">
        <v>133.02017557369487</v>
      </c>
      <c r="E74" s="609">
        <v>922.43160000000034</v>
      </c>
      <c r="F74" s="608">
        <v>106.8</v>
      </c>
      <c r="G74" s="608">
        <v>998.99342280000042</v>
      </c>
      <c r="H74" s="608">
        <v>108.3</v>
      </c>
      <c r="I74" s="608">
        <v>1011.9803372964004</v>
      </c>
      <c r="J74" s="608">
        <v>101.3</v>
      </c>
      <c r="K74" s="608">
        <v>1026.14806201855</v>
      </c>
      <c r="L74" s="608">
        <v>101.4</v>
      </c>
    </row>
    <row r="75" spans="1:14" s="604" customFormat="1" ht="30" customHeight="1" thickBot="1">
      <c r="A75" s="605" t="s">
        <v>1995</v>
      </c>
      <c r="B75" s="576">
        <v>36.199999999999989</v>
      </c>
      <c r="C75" s="610">
        <v>0</v>
      </c>
      <c r="D75" s="608">
        <v>0</v>
      </c>
      <c r="E75" s="608">
        <v>0</v>
      </c>
      <c r="F75" s="608"/>
      <c r="G75" s="608"/>
      <c r="H75" s="608"/>
      <c r="I75" s="608"/>
      <c r="J75" s="608"/>
      <c r="K75" s="608"/>
      <c r="L75" s="608"/>
    </row>
    <row r="76" spans="1:14" s="604" customFormat="1" ht="30" customHeight="1" thickBot="1">
      <c r="A76" s="605" t="s">
        <v>1996</v>
      </c>
      <c r="B76" s="576">
        <v>285252.80000000005</v>
      </c>
      <c r="C76" s="608">
        <v>310472.40000000002</v>
      </c>
      <c r="D76" s="608">
        <v>108.84114020966665</v>
      </c>
      <c r="E76" s="609">
        <v>311093.34480000002</v>
      </c>
      <c r="F76" s="608">
        <v>100.2</v>
      </c>
      <c r="G76" s="608">
        <v>333492.06562560005</v>
      </c>
      <c r="H76" s="608">
        <v>107.2</v>
      </c>
      <c r="I76" s="608">
        <v>335826.51008497924</v>
      </c>
      <c r="J76" s="608">
        <v>100.7</v>
      </c>
      <c r="K76" s="609">
        <v>338513.12216565909</v>
      </c>
      <c r="L76" s="608">
        <v>100.8</v>
      </c>
    </row>
    <row r="77" spans="1:14" s="604" customFormat="1" ht="30" customHeight="1" thickBot="1">
      <c r="A77" s="605" t="s">
        <v>2008</v>
      </c>
      <c r="B77" s="576">
        <v>77.747399999999999</v>
      </c>
      <c r="C77" s="608">
        <v>83.9251</v>
      </c>
      <c r="D77" s="608">
        <v>107.9458605689708</v>
      </c>
      <c r="E77" s="611">
        <v>84.009025100000002</v>
      </c>
      <c r="F77" s="608">
        <v>100.10000000000001</v>
      </c>
      <c r="G77" s="611">
        <v>84.429070225499999</v>
      </c>
      <c r="H77" s="608">
        <v>100.49999999999999</v>
      </c>
      <c r="I77" s="611">
        <v>84.766786506401985</v>
      </c>
      <c r="J77" s="608">
        <v>100.39999999999998</v>
      </c>
      <c r="K77" s="611">
        <v>85.021086865921191</v>
      </c>
      <c r="L77" s="608">
        <v>100.29999999999998</v>
      </c>
    </row>
    <row r="78" spans="1:14" s="604" customFormat="1" ht="30" customHeight="1" thickBot="1">
      <c r="A78" s="605" t="s">
        <v>1998</v>
      </c>
      <c r="B78" s="576">
        <v>1384.5000000000002</v>
      </c>
      <c r="C78" s="608">
        <v>1426.6</v>
      </c>
      <c r="D78" s="608">
        <v>103.0408089563019</v>
      </c>
      <c r="E78" s="608">
        <v>1428.0265999999997</v>
      </c>
      <c r="F78" s="608">
        <v>100.1</v>
      </c>
      <c r="G78" s="608">
        <v>1435.1667329999996</v>
      </c>
      <c r="H78" s="608">
        <v>100.5</v>
      </c>
      <c r="I78" s="608">
        <v>1446.6480668639995</v>
      </c>
      <c r="J78" s="608">
        <v>100.8</v>
      </c>
      <c r="K78" s="608">
        <v>1456.7746033320475</v>
      </c>
      <c r="L78" s="608">
        <v>100.7</v>
      </c>
      <c r="M78" s="612"/>
      <c r="N78" s="612"/>
    </row>
    <row r="79" spans="1:14" s="604" customFormat="1" ht="30" customHeight="1" thickBot="1">
      <c r="A79" s="605" t="s">
        <v>1999</v>
      </c>
      <c r="B79" s="553"/>
      <c r="C79" s="608"/>
      <c r="D79" s="608"/>
      <c r="E79" s="608"/>
      <c r="F79" s="608"/>
      <c r="G79" s="608"/>
      <c r="H79" s="608"/>
      <c r="I79" s="608"/>
      <c r="J79" s="608"/>
      <c r="K79" s="608"/>
      <c r="L79" s="608"/>
      <c r="M79" s="613"/>
      <c r="N79" s="613"/>
    </row>
    <row r="80" spans="1:14" s="604" customFormat="1" ht="30" customHeight="1" thickBot="1">
      <c r="A80" s="605" t="s">
        <v>2000</v>
      </c>
      <c r="B80" s="576">
        <v>1556.7</v>
      </c>
      <c r="C80" s="608">
        <v>1032</v>
      </c>
      <c r="D80" s="608">
        <v>66.294083638465978</v>
      </c>
      <c r="E80" s="608">
        <v>1033.0319999999999</v>
      </c>
      <c r="F80" s="608">
        <v>100.1</v>
      </c>
      <c r="G80" s="608">
        <v>1044.3953519999998</v>
      </c>
      <c r="H80" s="608">
        <v>101.1</v>
      </c>
      <c r="I80" s="608">
        <v>1044.9175496759997</v>
      </c>
      <c r="J80" s="608">
        <v>100.05</v>
      </c>
      <c r="K80" s="608">
        <v>1045.5445002058052</v>
      </c>
      <c r="L80" s="608">
        <v>100.06</v>
      </c>
      <c r="M80" s="612"/>
      <c r="N80" s="612"/>
    </row>
    <row r="81" spans="1:14" ht="15.6" customHeight="1">
      <c r="A81" s="614"/>
      <c r="B81" s="614"/>
      <c r="C81" s="615"/>
      <c r="D81" s="616"/>
      <c r="E81" s="617"/>
      <c r="F81" s="616"/>
      <c r="G81" s="615"/>
      <c r="H81" s="616"/>
      <c r="I81" s="615"/>
      <c r="J81" s="616"/>
      <c r="K81" s="615"/>
      <c r="L81" s="616"/>
    </row>
    <row r="82" spans="1:14" s="613" customFormat="1" ht="19.899999999999999" customHeight="1">
      <c r="A82" s="614"/>
      <c r="B82" s="614"/>
      <c r="C82" s="615"/>
      <c r="D82" s="616"/>
      <c r="E82" s="617"/>
      <c r="F82" s="616"/>
      <c r="G82" s="615"/>
      <c r="H82" s="616"/>
      <c r="I82" s="615"/>
      <c r="J82" s="616"/>
      <c r="K82" s="615"/>
      <c r="L82" s="616"/>
      <c r="M82" s="612"/>
      <c r="N82" s="612"/>
    </row>
    <row r="83" spans="1:14" ht="19.899999999999999" customHeight="1">
      <c r="A83" s="614"/>
      <c r="B83" s="614"/>
      <c r="C83" s="615"/>
      <c r="D83" s="616"/>
      <c r="E83" s="617"/>
      <c r="F83" s="616"/>
      <c r="G83" s="615"/>
      <c r="H83" s="616"/>
      <c r="I83" s="615"/>
      <c r="J83" s="616"/>
      <c r="K83" s="615"/>
      <c r="L83" s="616"/>
    </row>
    <row r="84" spans="1:14" ht="19.899999999999999" customHeight="1">
      <c r="A84" s="618"/>
      <c r="B84" s="618"/>
      <c r="C84" s="615"/>
      <c r="D84" s="616"/>
      <c r="E84" s="617"/>
      <c r="F84" s="616"/>
      <c r="G84" s="615"/>
      <c r="H84" s="616"/>
      <c r="I84" s="615"/>
      <c r="J84" s="616"/>
      <c r="K84" s="615"/>
      <c r="L84" s="616"/>
    </row>
    <row r="85" spans="1:14" ht="19.899999999999999" customHeight="1">
      <c r="A85" s="618"/>
      <c r="B85" s="618"/>
      <c r="C85" s="615"/>
      <c r="D85" s="616"/>
      <c r="E85" s="617"/>
      <c r="F85" s="616"/>
      <c r="G85" s="615"/>
      <c r="H85" s="616"/>
      <c r="I85" s="615"/>
      <c r="J85" s="616"/>
      <c r="K85" s="615"/>
      <c r="L85" s="616"/>
      <c r="M85" s="613"/>
      <c r="N85" s="613"/>
    </row>
    <row r="86" spans="1:14" ht="210" customHeight="1">
      <c r="A86" s="618"/>
      <c r="B86" s="618"/>
      <c r="C86" s="615"/>
      <c r="D86" s="616"/>
      <c r="E86" s="617"/>
      <c r="F86" s="616"/>
      <c r="G86" s="615"/>
      <c r="H86" s="616"/>
      <c r="I86" s="615"/>
      <c r="J86" s="616"/>
      <c r="K86" s="615"/>
      <c r="L86" s="616"/>
    </row>
    <row r="87" spans="1:14" ht="19.899999999999999" customHeight="1">
      <c r="A87" s="618"/>
      <c r="B87" s="618"/>
      <c r="C87" s="615"/>
      <c r="D87" s="616"/>
      <c r="E87" s="617"/>
      <c r="F87" s="616"/>
      <c r="G87" s="615"/>
      <c r="H87" s="616"/>
      <c r="I87" s="615"/>
      <c r="J87" s="616"/>
      <c r="K87" s="615"/>
      <c r="L87" s="616"/>
    </row>
    <row r="88" spans="1:14" s="613" customFormat="1" ht="19.899999999999999" customHeight="1">
      <c r="A88" s="618"/>
      <c r="B88" s="618"/>
      <c r="C88" s="615"/>
      <c r="D88" s="616"/>
      <c r="E88" s="617"/>
      <c r="F88" s="616"/>
      <c r="G88" s="615"/>
      <c r="H88" s="616"/>
      <c r="I88" s="615"/>
      <c r="J88" s="616"/>
      <c r="K88" s="615"/>
      <c r="L88" s="616"/>
      <c r="M88" s="612"/>
      <c r="N88" s="612"/>
    </row>
    <row r="89" spans="1:14" ht="19.899999999999999" customHeight="1">
      <c r="A89" s="618"/>
      <c r="B89" s="618"/>
      <c r="C89" s="615"/>
      <c r="D89" s="616"/>
      <c r="E89" s="617"/>
      <c r="F89" s="616"/>
      <c r="G89" s="615"/>
      <c r="H89" s="616"/>
      <c r="I89" s="615"/>
      <c r="J89" s="616"/>
      <c r="K89" s="615"/>
      <c r="L89" s="616"/>
    </row>
    <row r="90" spans="1:14" ht="19.899999999999999" customHeight="1">
      <c r="A90" s="618"/>
      <c r="B90" s="618"/>
      <c r="C90" s="615"/>
      <c r="D90" s="616"/>
      <c r="E90" s="617"/>
      <c r="F90" s="616"/>
      <c r="G90" s="615"/>
      <c r="H90" s="616"/>
      <c r="I90" s="615"/>
      <c r="J90" s="616"/>
      <c r="K90" s="615"/>
      <c r="L90" s="616"/>
    </row>
    <row r="91" spans="1:14" ht="19.899999999999999" customHeight="1">
      <c r="A91" s="618"/>
      <c r="B91" s="618"/>
      <c r="C91" s="615"/>
      <c r="D91" s="616"/>
      <c r="E91" s="617"/>
      <c r="F91" s="616"/>
      <c r="G91" s="615"/>
      <c r="H91" s="616"/>
      <c r="I91" s="615"/>
      <c r="J91" s="616"/>
      <c r="K91" s="615"/>
      <c r="L91" s="616"/>
    </row>
    <row r="92" spans="1:14" ht="19.899999999999999" customHeight="1">
      <c r="A92" s="618"/>
      <c r="B92" s="618"/>
      <c r="C92" s="615"/>
      <c r="D92" s="616"/>
      <c r="E92" s="617"/>
      <c r="F92" s="616"/>
      <c r="G92" s="615"/>
      <c r="H92" s="616"/>
      <c r="I92" s="615"/>
      <c r="J92" s="616"/>
      <c r="K92" s="615"/>
      <c r="L92" s="616"/>
    </row>
    <row r="93" spans="1:14" ht="19.899999999999999" customHeight="1">
      <c r="A93" s="618"/>
      <c r="B93" s="618"/>
      <c r="C93" s="615"/>
      <c r="D93" s="616"/>
      <c r="E93" s="617"/>
      <c r="F93" s="616"/>
      <c r="G93" s="615"/>
      <c r="H93" s="616"/>
      <c r="I93" s="615"/>
      <c r="J93" s="616"/>
      <c r="K93" s="615"/>
      <c r="L93" s="616"/>
      <c r="M93" s="619"/>
      <c r="N93" s="619"/>
    </row>
    <row r="94" spans="1:14" ht="19.899999999999999" customHeight="1">
      <c r="A94" s="618"/>
      <c r="B94" s="618"/>
      <c r="C94" s="615"/>
      <c r="D94" s="616"/>
      <c r="E94" s="617"/>
      <c r="F94" s="616"/>
      <c r="G94" s="615"/>
      <c r="H94" s="616"/>
      <c r="I94" s="615"/>
      <c r="J94" s="616"/>
      <c r="K94" s="615"/>
      <c r="L94" s="616"/>
      <c r="M94" s="619"/>
      <c r="N94" s="619"/>
    </row>
    <row r="95" spans="1:14" ht="19.899999999999999" customHeight="1">
      <c r="A95" s="618"/>
      <c r="B95" s="618"/>
      <c r="C95" s="615"/>
      <c r="D95" s="616"/>
      <c r="E95" s="617"/>
      <c r="F95" s="616"/>
      <c r="G95" s="615"/>
      <c r="H95" s="616"/>
      <c r="I95" s="615"/>
      <c r="J95" s="616"/>
      <c r="K95" s="615"/>
      <c r="L95" s="616"/>
    </row>
    <row r="96" spans="1:14" s="619" customFormat="1" ht="19.899999999999999" customHeight="1">
      <c r="A96" s="620"/>
      <c r="B96" s="620"/>
      <c r="C96" s="612"/>
      <c r="D96" s="621"/>
      <c r="E96" s="622"/>
      <c r="F96" s="621"/>
      <c r="G96" s="612"/>
      <c r="H96" s="621"/>
      <c r="I96" s="612"/>
      <c r="J96" s="621"/>
      <c r="K96" s="612"/>
      <c r="L96" s="621"/>
      <c r="M96" s="612"/>
      <c r="N96" s="612"/>
    </row>
    <row r="97" spans="1:14" s="619" customFormat="1" ht="19.5" customHeight="1">
      <c r="A97" s="623"/>
      <c r="B97" s="623"/>
      <c r="D97" s="624"/>
      <c r="E97" s="625"/>
      <c r="F97" s="624"/>
      <c r="H97" s="624"/>
      <c r="J97" s="624"/>
      <c r="K97" s="612"/>
      <c r="L97" s="621"/>
      <c r="M97" s="612"/>
      <c r="N97" s="612"/>
    </row>
    <row r="99" spans="1:14" ht="15.75" customHeight="1">
      <c r="C99" s="626"/>
    </row>
  </sheetData>
  <mergeCells count="22">
    <mergeCell ref="A1:L1"/>
    <mergeCell ref="A2:L2"/>
    <mergeCell ref="A3:L3"/>
    <mergeCell ref="A5:A7"/>
    <mergeCell ref="C5:D5"/>
    <mergeCell ref="E5:F5"/>
    <mergeCell ref="G5:H5"/>
    <mergeCell ref="I5:L5"/>
    <mergeCell ref="B6:B7"/>
    <mergeCell ref="C6:C7"/>
    <mergeCell ref="A72:L72"/>
    <mergeCell ref="D6:D7"/>
    <mergeCell ref="E6:E7"/>
    <mergeCell ref="F6:F7"/>
    <mergeCell ref="G6:G7"/>
    <mergeCell ref="H6:H7"/>
    <mergeCell ref="I6:J6"/>
    <mergeCell ref="K6:L6"/>
    <mergeCell ref="A8:L8"/>
    <mergeCell ref="A31:L31"/>
    <mergeCell ref="A48:L48"/>
    <mergeCell ref="A65:L65"/>
  </mergeCells>
  <printOptions horizontalCentered="1" verticalCentered="1"/>
  <pageMargins left="0.11811023622047245" right="0.11811023622047245" top="0.23622047244094491" bottom="1.63" header="0.19685039370078741" footer="0.19685039370078741"/>
  <pageSetup paperSize="9" scale="52" orientation="landscape" r:id="rId1"/>
  <rowBreaks count="3" manualBreakCount="3">
    <brk id="30" max="248" man="1"/>
    <brk id="47" max="248" man="1"/>
    <brk id="64" max="248"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3"/>
  <sheetViews>
    <sheetView view="pageBreakPreview" zoomScale="89" zoomScaleNormal="100" zoomScaleSheetLayoutView="89" workbookViewId="0">
      <selection activeCell="S15" sqref="S15"/>
    </sheetView>
  </sheetViews>
  <sheetFormatPr defaultRowHeight="12.75"/>
  <cols>
    <col min="1" max="1" width="26.7109375" style="126" customWidth="1"/>
    <col min="2" max="2" width="12.5703125" style="126" customWidth="1"/>
    <col min="3" max="3" width="11" style="126" customWidth="1"/>
    <col min="4" max="4" width="12.5703125" style="126" customWidth="1"/>
    <col min="5" max="5" width="11" style="126" customWidth="1"/>
    <col min="6" max="6" width="12.5703125" style="126" customWidth="1"/>
    <col min="7" max="7" width="11" style="126" customWidth="1"/>
    <col min="8" max="8" width="12.5703125" style="126" customWidth="1"/>
    <col min="9" max="9" width="11" style="126" customWidth="1"/>
    <col min="10" max="10" width="12.5703125" style="126" customWidth="1"/>
    <col min="11" max="11" width="11" style="126" customWidth="1"/>
    <col min="12" max="256" width="9.140625" style="126"/>
    <col min="257" max="257" width="28" style="126" customWidth="1"/>
    <col min="258" max="258" width="14.28515625" style="126" customWidth="1"/>
    <col min="259" max="259" width="12.28515625" style="126" customWidth="1"/>
    <col min="260" max="260" width="13" style="126" customWidth="1"/>
    <col min="261" max="261" width="12.7109375" style="126" customWidth="1"/>
    <col min="262" max="262" width="12.140625" style="126" customWidth="1"/>
    <col min="263" max="263" width="12" style="126" customWidth="1"/>
    <col min="264" max="264" width="13.140625" style="126" customWidth="1"/>
    <col min="265" max="266" width="11.85546875" style="126" customWidth="1"/>
    <col min="267" max="267" width="13.7109375" style="126" customWidth="1"/>
    <col min="268" max="512" width="9.140625" style="126"/>
    <col min="513" max="513" width="28" style="126" customWidth="1"/>
    <col min="514" max="514" width="14.28515625" style="126" customWidth="1"/>
    <col min="515" max="515" width="12.28515625" style="126" customWidth="1"/>
    <col min="516" max="516" width="13" style="126" customWidth="1"/>
    <col min="517" max="517" width="12.7109375" style="126" customWidth="1"/>
    <col min="518" max="518" width="12.140625" style="126" customWidth="1"/>
    <col min="519" max="519" width="12" style="126" customWidth="1"/>
    <col min="520" max="520" width="13.140625" style="126" customWidth="1"/>
    <col min="521" max="522" width="11.85546875" style="126" customWidth="1"/>
    <col min="523" max="523" width="13.7109375" style="126" customWidth="1"/>
    <col min="524" max="768" width="9.140625" style="126"/>
    <col min="769" max="769" width="28" style="126" customWidth="1"/>
    <col min="770" max="770" width="14.28515625" style="126" customWidth="1"/>
    <col min="771" max="771" width="12.28515625" style="126" customWidth="1"/>
    <col min="772" max="772" width="13" style="126" customWidth="1"/>
    <col min="773" max="773" width="12.7109375" style="126" customWidth="1"/>
    <col min="774" max="774" width="12.140625" style="126" customWidth="1"/>
    <col min="775" max="775" width="12" style="126" customWidth="1"/>
    <col min="776" max="776" width="13.140625" style="126" customWidth="1"/>
    <col min="777" max="778" width="11.85546875" style="126" customWidth="1"/>
    <col min="779" max="779" width="13.7109375" style="126" customWidth="1"/>
    <col min="780" max="1024" width="9.140625" style="126"/>
    <col min="1025" max="1025" width="28" style="126" customWidth="1"/>
    <col min="1026" max="1026" width="14.28515625" style="126" customWidth="1"/>
    <col min="1027" max="1027" width="12.28515625" style="126" customWidth="1"/>
    <col min="1028" max="1028" width="13" style="126" customWidth="1"/>
    <col min="1029" max="1029" width="12.7109375" style="126" customWidth="1"/>
    <col min="1030" max="1030" width="12.140625" style="126" customWidth="1"/>
    <col min="1031" max="1031" width="12" style="126" customWidth="1"/>
    <col min="1032" max="1032" width="13.140625" style="126" customWidth="1"/>
    <col min="1033" max="1034" width="11.85546875" style="126" customWidth="1"/>
    <col min="1035" max="1035" width="13.7109375" style="126" customWidth="1"/>
    <col min="1036" max="1280" width="9.140625" style="126"/>
    <col min="1281" max="1281" width="28" style="126" customWidth="1"/>
    <col min="1282" max="1282" width="14.28515625" style="126" customWidth="1"/>
    <col min="1283" max="1283" width="12.28515625" style="126" customWidth="1"/>
    <col min="1284" max="1284" width="13" style="126" customWidth="1"/>
    <col min="1285" max="1285" width="12.7109375" style="126" customWidth="1"/>
    <col min="1286" max="1286" width="12.140625" style="126" customWidth="1"/>
    <col min="1287" max="1287" width="12" style="126" customWidth="1"/>
    <col min="1288" max="1288" width="13.140625" style="126" customWidth="1"/>
    <col min="1289" max="1290" width="11.85546875" style="126" customWidth="1"/>
    <col min="1291" max="1291" width="13.7109375" style="126" customWidth="1"/>
    <col min="1292" max="1536" width="9.140625" style="126"/>
    <col min="1537" max="1537" width="28" style="126" customWidth="1"/>
    <col min="1538" max="1538" width="14.28515625" style="126" customWidth="1"/>
    <col min="1539" max="1539" width="12.28515625" style="126" customWidth="1"/>
    <col min="1540" max="1540" width="13" style="126" customWidth="1"/>
    <col min="1541" max="1541" width="12.7109375" style="126" customWidth="1"/>
    <col min="1542" max="1542" width="12.140625" style="126" customWidth="1"/>
    <col min="1543" max="1543" width="12" style="126" customWidth="1"/>
    <col min="1544" max="1544" width="13.140625" style="126" customWidth="1"/>
    <col min="1545" max="1546" width="11.85546875" style="126" customWidth="1"/>
    <col min="1547" max="1547" width="13.7109375" style="126" customWidth="1"/>
    <col min="1548" max="1792" width="9.140625" style="126"/>
    <col min="1793" max="1793" width="28" style="126" customWidth="1"/>
    <col min="1794" max="1794" width="14.28515625" style="126" customWidth="1"/>
    <col min="1795" max="1795" width="12.28515625" style="126" customWidth="1"/>
    <col min="1796" max="1796" width="13" style="126" customWidth="1"/>
    <col min="1797" max="1797" width="12.7109375" style="126" customWidth="1"/>
    <col min="1798" max="1798" width="12.140625" style="126" customWidth="1"/>
    <col min="1799" max="1799" width="12" style="126" customWidth="1"/>
    <col min="1800" max="1800" width="13.140625" style="126" customWidth="1"/>
    <col min="1801" max="1802" width="11.85546875" style="126" customWidth="1"/>
    <col min="1803" max="1803" width="13.7109375" style="126" customWidth="1"/>
    <col min="1804" max="2048" width="9.140625" style="126"/>
    <col min="2049" max="2049" width="28" style="126" customWidth="1"/>
    <col min="2050" max="2050" width="14.28515625" style="126" customWidth="1"/>
    <col min="2051" max="2051" width="12.28515625" style="126" customWidth="1"/>
    <col min="2052" max="2052" width="13" style="126" customWidth="1"/>
    <col min="2053" max="2053" width="12.7109375" style="126" customWidth="1"/>
    <col min="2054" max="2054" width="12.140625" style="126" customWidth="1"/>
    <col min="2055" max="2055" width="12" style="126" customWidth="1"/>
    <col min="2056" max="2056" width="13.140625" style="126" customWidth="1"/>
    <col min="2057" max="2058" width="11.85546875" style="126" customWidth="1"/>
    <col min="2059" max="2059" width="13.7109375" style="126" customWidth="1"/>
    <col min="2060" max="2304" width="9.140625" style="126"/>
    <col min="2305" max="2305" width="28" style="126" customWidth="1"/>
    <col min="2306" max="2306" width="14.28515625" style="126" customWidth="1"/>
    <col min="2307" max="2307" width="12.28515625" style="126" customWidth="1"/>
    <col min="2308" max="2308" width="13" style="126" customWidth="1"/>
    <col min="2309" max="2309" width="12.7109375" style="126" customWidth="1"/>
    <col min="2310" max="2310" width="12.140625" style="126" customWidth="1"/>
    <col min="2311" max="2311" width="12" style="126" customWidth="1"/>
    <col min="2312" max="2312" width="13.140625" style="126" customWidth="1"/>
    <col min="2313" max="2314" width="11.85546875" style="126" customWidth="1"/>
    <col min="2315" max="2315" width="13.7109375" style="126" customWidth="1"/>
    <col min="2316" max="2560" width="9.140625" style="126"/>
    <col min="2561" max="2561" width="28" style="126" customWidth="1"/>
    <col min="2562" max="2562" width="14.28515625" style="126" customWidth="1"/>
    <col min="2563" max="2563" width="12.28515625" style="126" customWidth="1"/>
    <col min="2564" max="2564" width="13" style="126" customWidth="1"/>
    <col min="2565" max="2565" width="12.7109375" style="126" customWidth="1"/>
    <col min="2566" max="2566" width="12.140625" style="126" customWidth="1"/>
    <col min="2567" max="2567" width="12" style="126" customWidth="1"/>
    <col min="2568" max="2568" width="13.140625" style="126" customWidth="1"/>
    <col min="2569" max="2570" width="11.85546875" style="126" customWidth="1"/>
    <col min="2571" max="2571" width="13.7109375" style="126" customWidth="1"/>
    <col min="2572" max="2816" width="9.140625" style="126"/>
    <col min="2817" max="2817" width="28" style="126" customWidth="1"/>
    <col min="2818" max="2818" width="14.28515625" style="126" customWidth="1"/>
    <col min="2819" max="2819" width="12.28515625" style="126" customWidth="1"/>
    <col min="2820" max="2820" width="13" style="126" customWidth="1"/>
    <col min="2821" max="2821" width="12.7109375" style="126" customWidth="1"/>
    <col min="2822" max="2822" width="12.140625" style="126" customWidth="1"/>
    <col min="2823" max="2823" width="12" style="126" customWidth="1"/>
    <col min="2824" max="2824" width="13.140625" style="126" customWidth="1"/>
    <col min="2825" max="2826" width="11.85546875" style="126" customWidth="1"/>
    <col min="2827" max="2827" width="13.7109375" style="126" customWidth="1"/>
    <col min="2828" max="3072" width="9.140625" style="126"/>
    <col min="3073" max="3073" width="28" style="126" customWidth="1"/>
    <col min="3074" max="3074" width="14.28515625" style="126" customWidth="1"/>
    <col min="3075" max="3075" width="12.28515625" style="126" customWidth="1"/>
    <col min="3076" max="3076" width="13" style="126" customWidth="1"/>
    <col min="3077" max="3077" width="12.7109375" style="126" customWidth="1"/>
    <col min="3078" max="3078" width="12.140625" style="126" customWidth="1"/>
    <col min="3079" max="3079" width="12" style="126" customWidth="1"/>
    <col min="3080" max="3080" width="13.140625" style="126" customWidth="1"/>
    <col min="3081" max="3082" width="11.85546875" style="126" customWidth="1"/>
    <col min="3083" max="3083" width="13.7109375" style="126" customWidth="1"/>
    <col min="3084" max="3328" width="9.140625" style="126"/>
    <col min="3329" max="3329" width="28" style="126" customWidth="1"/>
    <col min="3330" max="3330" width="14.28515625" style="126" customWidth="1"/>
    <col min="3331" max="3331" width="12.28515625" style="126" customWidth="1"/>
    <col min="3332" max="3332" width="13" style="126" customWidth="1"/>
    <col min="3333" max="3333" width="12.7109375" style="126" customWidth="1"/>
    <col min="3334" max="3334" width="12.140625" style="126" customWidth="1"/>
    <col min="3335" max="3335" width="12" style="126" customWidth="1"/>
    <col min="3336" max="3336" width="13.140625" style="126" customWidth="1"/>
    <col min="3337" max="3338" width="11.85546875" style="126" customWidth="1"/>
    <col min="3339" max="3339" width="13.7109375" style="126" customWidth="1"/>
    <col min="3340" max="3584" width="9.140625" style="126"/>
    <col min="3585" max="3585" width="28" style="126" customWidth="1"/>
    <col min="3586" max="3586" width="14.28515625" style="126" customWidth="1"/>
    <col min="3587" max="3587" width="12.28515625" style="126" customWidth="1"/>
    <col min="3588" max="3588" width="13" style="126" customWidth="1"/>
    <col min="3589" max="3589" width="12.7109375" style="126" customWidth="1"/>
    <col min="3590" max="3590" width="12.140625" style="126" customWidth="1"/>
    <col min="3591" max="3591" width="12" style="126" customWidth="1"/>
    <col min="3592" max="3592" width="13.140625" style="126" customWidth="1"/>
    <col min="3593" max="3594" width="11.85546875" style="126" customWidth="1"/>
    <col min="3595" max="3595" width="13.7109375" style="126" customWidth="1"/>
    <col min="3596" max="3840" width="9.140625" style="126"/>
    <col min="3841" max="3841" width="28" style="126" customWidth="1"/>
    <col min="3842" max="3842" width="14.28515625" style="126" customWidth="1"/>
    <col min="3843" max="3843" width="12.28515625" style="126" customWidth="1"/>
    <col min="3844" max="3844" width="13" style="126" customWidth="1"/>
    <col min="3845" max="3845" width="12.7109375" style="126" customWidth="1"/>
    <col min="3846" max="3846" width="12.140625" style="126" customWidth="1"/>
    <col min="3847" max="3847" width="12" style="126" customWidth="1"/>
    <col min="3848" max="3848" width="13.140625" style="126" customWidth="1"/>
    <col min="3849" max="3850" width="11.85546875" style="126" customWidth="1"/>
    <col min="3851" max="3851" width="13.7109375" style="126" customWidth="1"/>
    <col min="3852" max="4096" width="9.140625" style="126"/>
    <col min="4097" max="4097" width="28" style="126" customWidth="1"/>
    <col min="4098" max="4098" width="14.28515625" style="126" customWidth="1"/>
    <col min="4099" max="4099" width="12.28515625" style="126" customWidth="1"/>
    <col min="4100" max="4100" width="13" style="126" customWidth="1"/>
    <col min="4101" max="4101" width="12.7109375" style="126" customWidth="1"/>
    <col min="4102" max="4102" width="12.140625" style="126" customWidth="1"/>
    <col min="4103" max="4103" width="12" style="126" customWidth="1"/>
    <col min="4104" max="4104" width="13.140625" style="126" customWidth="1"/>
    <col min="4105" max="4106" width="11.85546875" style="126" customWidth="1"/>
    <col min="4107" max="4107" width="13.7109375" style="126" customWidth="1"/>
    <col min="4108" max="4352" width="9.140625" style="126"/>
    <col min="4353" max="4353" width="28" style="126" customWidth="1"/>
    <col min="4354" max="4354" width="14.28515625" style="126" customWidth="1"/>
    <col min="4355" max="4355" width="12.28515625" style="126" customWidth="1"/>
    <col min="4356" max="4356" width="13" style="126" customWidth="1"/>
    <col min="4357" max="4357" width="12.7109375" style="126" customWidth="1"/>
    <col min="4358" max="4358" width="12.140625" style="126" customWidth="1"/>
    <col min="4359" max="4359" width="12" style="126" customWidth="1"/>
    <col min="4360" max="4360" width="13.140625" style="126" customWidth="1"/>
    <col min="4361" max="4362" width="11.85546875" style="126" customWidth="1"/>
    <col min="4363" max="4363" width="13.7109375" style="126" customWidth="1"/>
    <col min="4364" max="4608" width="9.140625" style="126"/>
    <col min="4609" max="4609" width="28" style="126" customWidth="1"/>
    <col min="4610" max="4610" width="14.28515625" style="126" customWidth="1"/>
    <col min="4611" max="4611" width="12.28515625" style="126" customWidth="1"/>
    <col min="4612" max="4612" width="13" style="126" customWidth="1"/>
    <col min="4613" max="4613" width="12.7109375" style="126" customWidth="1"/>
    <col min="4614" max="4614" width="12.140625" style="126" customWidth="1"/>
    <col min="4615" max="4615" width="12" style="126" customWidth="1"/>
    <col min="4616" max="4616" width="13.140625" style="126" customWidth="1"/>
    <col min="4617" max="4618" width="11.85546875" style="126" customWidth="1"/>
    <col min="4619" max="4619" width="13.7109375" style="126" customWidth="1"/>
    <col min="4620" max="4864" width="9.140625" style="126"/>
    <col min="4865" max="4865" width="28" style="126" customWidth="1"/>
    <col min="4866" max="4866" width="14.28515625" style="126" customWidth="1"/>
    <col min="4867" max="4867" width="12.28515625" style="126" customWidth="1"/>
    <col min="4868" max="4868" width="13" style="126" customWidth="1"/>
    <col min="4869" max="4869" width="12.7109375" style="126" customWidth="1"/>
    <col min="4870" max="4870" width="12.140625" style="126" customWidth="1"/>
    <col min="4871" max="4871" width="12" style="126" customWidth="1"/>
    <col min="4872" max="4872" width="13.140625" style="126" customWidth="1"/>
    <col min="4873" max="4874" width="11.85546875" style="126" customWidth="1"/>
    <col min="4875" max="4875" width="13.7109375" style="126" customWidth="1"/>
    <col min="4876" max="5120" width="9.140625" style="126"/>
    <col min="5121" max="5121" width="28" style="126" customWidth="1"/>
    <col min="5122" max="5122" width="14.28515625" style="126" customWidth="1"/>
    <col min="5123" max="5123" width="12.28515625" style="126" customWidth="1"/>
    <col min="5124" max="5124" width="13" style="126" customWidth="1"/>
    <col min="5125" max="5125" width="12.7109375" style="126" customWidth="1"/>
    <col min="5126" max="5126" width="12.140625" style="126" customWidth="1"/>
    <col min="5127" max="5127" width="12" style="126" customWidth="1"/>
    <col min="5128" max="5128" width="13.140625" style="126" customWidth="1"/>
    <col min="5129" max="5130" width="11.85546875" style="126" customWidth="1"/>
    <col min="5131" max="5131" width="13.7109375" style="126" customWidth="1"/>
    <col min="5132" max="5376" width="9.140625" style="126"/>
    <col min="5377" max="5377" width="28" style="126" customWidth="1"/>
    <col min="5378" max="5378" width="14.28515625" style="126" customWidth="1"/>
    <col min="5379" max="5379" width="12.28515625" style="126" customWidth="1"/>
    <col min="5380" max="5380" width="13" style="126" customWidth="1"/>
    <col min="5381" max="5381" width="12.7109375" style="126" customWidth="1"/>
    <col min="5382" max="5382" width="12.140625" style="126" customWidth="1"/>
    <col min="5383" max="5383" width="12" style="126" customWidth="1"/>
    <col min="5384" max="5384" width="13.140625" style="126" customWidth="1"/>
    <col min="5385" max="5386" width="11.85546875" style="126" customWidth="1"/>
    <col min="5387" max="5387" width="13.7109375" style="126" customWidth="1"/>
    <col min="5388" max="5632" width="9.140625" style="126"/>
    <col min="5633" max="5633" width="28" style="126" customWidth="1"/>
    <col min="5634" max="5634" width="14.28515625" style="126" customWidth="1"/>
    <col min="5635" max="5635" width="12.28515625" style="126" customWidth="1"/>
    <col min="5636" max="5636" width="13" style="126" customWidth="1"/>
    <col min="5637" max="5637" width="12.7109375" style="126" customWidth="1"/>
    <col min="5638" max="5638" width="12.140625" style="126" customWidth="1"/>
    <col min="5639" max="5639" width="12" style="126" customWidth="1"/>
    <col min="5640" max="5640" width="13.140625" style="126" customWidth="1"/>
    <col min="5641" max="5642" width="11.85546875" style="126" customWidth="1"/>
    <col min="5643" max="5643" width="13.7109375" style="126" customWidth="1"/>
    <col min="5644" max="5888" width="9.140625" style="126"/>
    <col min="5889" max="5889" width="28" style="126" customWidth="1"/>
    <col min="5890" max="5890" width="14.28515625" style="126" customWidth="1"/>
    <col min="5891" max="5891" width="12.28515625" style="126" customWidth="1"/>
    <col min="5892" max="5892" width="13" style="126" customWidth="1"/>
    <col min="5893" max="5893" width="12.7109375" style="126" customWidth="1"/>
    <col min="5894" max="5894" width="12.140625" style="126" customWidth="1"/>
    <col min="5895" max="5895" width="12" style="126" customWidth="1"/>
    <col min="5896" max="5896" width="13.140625" style="126" customWidth="1"/>
    <col min="5897" max="5898" width="11.85546875" style="126" customWidth="1"/>
    <col min="5899" max="5899" width="13.7109375" style="126" customWidth="1"/>
    <col min="5900" max="6144" width="9.140625" style="126"/>
    <col min="6145" max="6145" width="28" style="126" customWidth="1"/>
    <col min="6146" max="6146" width="14.28515625" style="126" customWidth="1"/>
    <col min="6147" max="6147" width="12.28515625" style="126" customWidth="1"/>
    <col min="6148" max="6148" width="13" style="126" customWidth="1"/>
    <col min="6149" max="6149" width="12.7109375" style="126" customWidth="1"/>
    <col min="6150" max="6150" width="12.140625" style="126" customWidth="1"/>
    <col min="6151" max="6151" width="12" style="126" customWidth="1"/>
    <col min="6152" max="6152" width="13.140625" style="126" customWidth="1"/>
    <col min="6153" max="6154" width="11.85546875" style="126" customWidth="1"/>
    <col min="6155" max="6155" width="13.7109375" style="126" customWidth="1"/>
    <col min="6156" max="6400" width="9.140625" style="126"/>
    <col min="6401" max="6401" width="28" style="126" customWidth="1"/>
    <col min="6402" max="6402" width="14.28515625" style="126" customWidth="1"/>
    <col min="6403" max="6403" width="12.28515625" style="126" customWidth="1"/>
    <col min="6404" max="6404" width="13" style="126" customWidth="1"/>
    <col min="6405" max="6405" width="12.7109375" style="126" customWidth="1"/>
    <col min="6406" max="6406" width="12.140625" style="126" customWidth="1"/>
    <col min="6407" max="6407" width="12" style="126" customWidth="1"/>
    <col min="6408" max="6408" width="13.140625" style="126" customWidth="1"/>
    <col min="6409" max="6410" width="11.85546875" style="126" customWidth="1"/>
    <col min="6411" max="6411" width="13.7109375" style="126" customWidth="1"/>
    <col min="6412" max="6656" width="9.140625" style="126"/>
    <col min="6657" max="6657" width="28" style="126" customWidth="1"/>
    <col min="6658" max="6658" width="14.28515625" style="126" customWidth="1"/>
    <col min="6659" max="6659" width="12.28515625" style="126" customWidth="1"/>
    <col min="6660" max="6660" width="13" style="126" customWidth="1"/>
    <col min="6661" max="6661" width="12.7109375" style="126" customWidth="1"/>
    <col min="6662" max="6662" width="12.140625" style="126" customWidth="1"/>
    <col min="6663" max="6663" width="12" style="126" customWidth="1"/>
    <col min="6664" max="6664" width="13.140625" style="126" customWidth="1"/>
    <col min="6665" max="6666" width="11.85546875" style="126" customWidth="1"/>
    <col min="6667" max="6667" width="13.7109375" style="126" customWidth="1"/>
    <col min="6668" max="6912" width="9.140625" style="126"/>
    <col min="6913" max="6913" width="28" style="126" customWidth="1"/>
    <col min="6914" max="6914" width="14.28515625" style="126" customWidth="1"/>
    <col min="6915" max="6915" width="12.28515625" style="126" customWidth="1"/>
    <col min="6916" max="6916" width="13" style="126" customWidth="1"/>
    <col min="6917" max="6917" width="12.7109375" style="126" customWidth="1"/>
    <col min="6918" max="6918" width="12.140625" style="126" customWidth="1"/>
    <col min="6919" max="6919" width="12" style="126" customWidth="1"/>
    <col min="6920" max="6920" width="13.140625" style="126" customWidth="1"/>
    <col min="6921" max="6922" width="11.85546875" style="126" customWidth="1"/>
    <col min="6923" max="6923" width="13.7109375" style="126" customWidth="1"/>
    <col min="6924" max="7168" width="9.140625" style="126"/>
    <col min="7169" max="7169" width="28" style="126" customWidth="1"/>
    <col min="7170" max="7170" width="14.28515625" style="126" customWidth="1"/>
    <col min="7171" max="7171" width="12.28515625" style="126" customWidth="1"/>
    <col min="7172" max="7172" width="13" style="126" customWidth="1"/>
    <col min="7173" max="7173" width="12.7109375" style="126" customWidth="1"/>
    <col min="7174" max="7174" width="12.140625" style="126" customWidth="1"/>
    <col min="7175" max="7175" width="12" style="126" customWidth="1"/>
    <col min="7176" max="7176" width="13.140625" style="126" customWidth="1"/>
    <col min="7177" max="7178" width="11.85546875" style="126" customWidth="1"/>
    <col min="7179" max="7179" width="13.7109375" style="126" customWidth="1"/>
    <col min="7180" max="7424" width="9.140625" style="126"/>
    <col min="7425" max="7425" width="28" style="126" customWidth="1"/>
    <col min="7426" max="7426" width="14.28515625" style="126" customWidth="1"/>
    <col min="7427" max="7427" width="12.28515625" style="126" customWidth="1"/>
    <col min="7428" max="7428" width="13" style="126" customWidth="1"/>
    <col min="7429" max="7429" width="12.7109375" style="126" customWidth="1"/>
    <col min="7430" max="7430" width="12.140625" style="126" customWidth="1"/>
    <col min="7431" max="7431" width="12" style="126" customWidth="1"/>
    <col min="7432" max="7432" width="13.140625" style="126" customWidth="1"/>
    <col min="7433" max="7434" width="11.85546875" style="126" customWidth="1"/>
    <col min="7435" max="7435" width="13.7109375" style="126" customWidth="1"/>
    <col min="7436" max="7680" width="9.140625" style="126"/>
    <col min="7681" max="7681" width="28" style="126" customWidth="1"/>
    <col min="7682" max="7682" width="14.28515625" style="126" customWidth="1"/>
    <col min="7683" max="7683" width="12.28515625" style="126" customWidth="1"/>
    <col min="7684" max="7684" width="13" style="126" customWidth="1"/>
    <col min="7685" max="7685" width="12.7109375" style="126" customWidth="1"/>
    <col min="7686" max="7686" width="12.140625" style="126" customWidth="1"/>
    <col min="7687" max="7687" width="12" style="126" customWidth="1"/>
    <col min="7688" max="7688" width="13.140625" style="126" customWidth="1"/>
    <col min="7689" max="7690" width="11.85546875" style="126" customWidth="1"/>
    <col min="7691" max="7691" width="13.7109375" style="126" customWidth="1"/>
    <col min="7692" max="7936" width="9.140625" style="126"/>
    <col min="7937" max="7937" width="28" style="126" customWidth="1"/>
    <col min="7938" max="7938" width="14.28515625" style="126" customWidth="1"/>
    <col min="7939" max="7939" width="12.28515625" style="126" customWidth="1"/>
    <col min="7940" max="7940" width="13" style="126" customWidth="1"/>
    <col min="7941" max="7941" width="12.7109375" style="126" customWidth="1"/>
    <col min="7942" max="7942" width="12.140625" style="126" customWidth="1"/>
    <col min="7943" max="7943" width="12" style="126" customWidth="1"/>
    <col min="7944" max="7944" width="13.140625" style="126" customWidth="1"/>
    <col min="7945" max="7946" width="11.85546875" style="126" customWidth="1"/>
    <col min="7947" max="7947" width="13.7109375" style="126" customWidth="1"/>
    <col min="7948" max="8192" width="9.140625" style="126"/>
    <col min="8193" max="8193" width="28" style="126" customWidth="1"/>
    <col min="8194" max="8194" width="14.28515625" style="126" customWidth="1"/>
    <col min="8195" max="8195" width="12.28515625" style="126" customWidth="1"/>
    <col min="8196" max="8196" width="13" style="126" customWidth="1"/>
    <col min="8197" max="8197" width="12.7109375" style="126" customWidth="1"/>
    <col min="8198" max="8198" width="12.140625" style="126" customWidth="1"/>
    <col min="8199" max="8199" width="12" style="126" customWidth="1"/>
    <col min="8200" max="8200" width="13.140625" style="126" customWidth="1"/>
    <col min="8201" max="8202" width="11.85546875" style="126" customWidth="1"/>
    <col min="8203" max="8203" width="13.7109375" style="126" customWidth="1"/>
    <col min="8204" max="8448" width="9.140625" style="126"/>
    <col min="8449" max="8449" width="28" style="126" customWidth="1"/>
    <col min="8450" max="8450" width="14.28515625" style="126" customWidth="1"/>
    <col min="8451" max="8451" width="12.28515625" style="126" customWidth="1"/>
    <col min="8452" max="8452" width="13" style="126" customWidth="1"/>
    <col min="8453" max="8453" width="12.7109375" style="126" customWidth="1"/>
    <col min="8454" max="8454" width="12.140625" style="126" customWidth="1"/>
    <col min="8455" max="8455" width="12" style="126" customWidth="1"/>
    <col min="8456" max="8456" width="13.140625" style="126" customWidth="1"/>
    <col min="8457" max="8458" width="11.85546875" style="126" customWidth="1"/>
    <col min="8459" max="8459" width="13.7109375" style="126" customWidth="1"/>
    <col min="8460" max="8704" width="9.140625" style="126"/>
    <col min="8705" max="8705" width="28" style="126" customWidth="1"/>
    <col min="8706" max="8706" width="14.28515625" style="126" customWidth="1"/>
    <col min="8707" max="8707" width="12.28515625" style="126" customWidth="1"/>
    <col min="8708" max="8708" width="13" style="126" customWidth="1"/>
    <col min="8709" max="8709" width="12.7109375" style="126" customWidth="1"/>
    <col min="8710" max="8710" width="12.140625" style="126" customWidth="1"/>
    <col min="8711" max="8711" width="12" style="126" customWidth="1"/>
    <col min="8712" max="8712" width="13.140625" style="126" customWidth="1"/>
    <col min="8713" max="8714" width="11.85546875" style="126" customWidth="1"/>
    <col min="8715" max="8715" width="13.7109375" style="126" customWidth="1"/>
    <col min="8716" max="8960" width="9.140625" style="126"/>
    <col min="8961" max="8961" width="28" style="126" customWidth="1"/>
    <col min="8962" max="8962" width="14.28515625" style="126" customWidth="1"/>
    <col min="8963" max="8963" width="12.28515625" style="126" customWidth="1"/>
    <col min="8964" max="8964" width="13" style="126" customWidth="1"/>
    <col min="8965" max="8965" width="12.7109375" style="126" customWidth="1"/>
    <col min="8966" max="8966" width="12.140625" style="126" customWidth="1"/>
    <col min="8967" max="8967" width="12" style="126" customWidth="1"/>
    <col min="8968" max="8968" width="13.140625" style="126" customWidth="1"/>
    <col min="8969" max="8970" width="11.85546875" style="126" customWidth="1"/>
    <col min="8971" max="8971" width="13.7109375" style="126" customWidth="1"/>
    <col min="8972" max="9216" width="9.140625" style="126"/>
    <col min="9217" max="9217" width="28" style="126" customWidth="1"/>
    <col min="9218" max="9218" width="14.28515625" style="126" customWidth="1"/>
    <col min="9219" max="9219" width="12.28515625" style="126" customWidth="1"/>
    <col min="9220" max="9220" width="13" style="126" customWidth="1"/>
    <col min="9221" max="9221" width="12.7109375" style="126" customWidth="1"/>
    <col min="9222" max="9222" width="12.140625" style="126" customWidth="1"/>
    <col min="9223" max="9223" width="12" style="126" customWidth="1"/>
    <col min="9224" max="9224" width="13.140625" style="126" customWidth="1"/>
    <col min="9225" max="9226" width="11.85546875" style="126" customWidth="1"/>
    <col min="9227" max="9227" width="13.7109375" style="126" customWidth="1"/>
    <col min="9228" max="9472" width="9.140625" style="126"/>
    <col min="9473" max="9473" width="28" style="126" customWidth="1"/>
    <col min="9474" max="9474" width="14.28515625" style="126" customWidth="1"/>
    <col min="9475" max="9475" width="12.28515625" style="126" customWidth="1"/>
    <col min="9476" max="9476" width="13" style="126" customWidth="1"/>
    <col min="9477" max="9477" width="12.7109375" style="126" customWidth="1"/>
    <col min="9478" max="9478" width="12.140625" style="126" customWidth="1"/>
    <col min="9479" max="9479" width="12" style="126" customWidth="1"/>
    <col min="9480" max="9480" width="13.140625" style="126" customWidth="1"/>
    <col min="9481" max="9482" width="11.85546875" style="126" customWidth="1"/>
    <col min="9483" max="9483" width="13.7109375" style="126" customWidth="1"/>
    <col min="9484" max="9728" width="9.140625" style="126"/>
    <col min="9729" max="9729" width="28" style="126" customWidth="1"/>
    <col min="9730" max="9730" width="14.28515625" style="126" customWidth="1"/>
    <col min="9731" max="9731" width="12.28515625" style="126" customWidth="1"/>
    <col min="9732" max="9732" width="13" style="126" customWidth="1"/>
    <col min="9733" max="9733" width="12.7109375" style="126" customWidth="1"/>
    <col min="9734" max="9734" width="12.140625" style="126" customWidth="1"/>
    <col min="9735" max="9735" width="12" style="126" customWidth="1"/>
    <col min="9736" max="9736" width="13.140625" style="126" customWidth="1"/>
    <col min="9737" max="9738" width="11.85546875" style="126" customWidth="1"/>
    <col min="9739" max="9739" width="13.7109375" style="126" customWidth="1"/>
    <col min="9740" max="9984" width="9.140625" style="126"/>
    <col min="9985" max="9985" width="28" style="126" customWidth="1"/>
    <col min="9986" max="9986" width="14.28515625" style="126" customWidth="1"/>
    <col min="9987" max="9987" width="12.28515625" style="126" customWidth="1"/>
    <col min="9988" max="9988" width="13" style="126" customWidth="1"/>
    <col min="9989" max="9989" width="12.7109375" style="126" customWidth="1"/>
    <col min="9990" max="9990" width="12.140625" style="126" customWidth="1"/>
    <col min="9991" max="9991" width="12" style="126" customWidth="1"/>
    <col min="9992" max="9992" width="13.140625" style="126" customWidth="1"/>
    <col min="9993" max="9994" width="11.85546875" style="126" customWidth="1"/>
    <col min="9995" max="9995" width="13.7109375" style="126" customWidth="1"/>
    <col min="9996" max="10240" width="9.140625" style="126"/>
    <col min="10241" max="10241" width="28" style="126" customWidth="1"/>
    <col min="10242" max="10242" width="14.28515625" style="126" customWidth="1"/>
    <col min="10243" max="10243" width="12.28515625" style="126" customWidth="1"/>
    <col min="10244" max="10244" width="13" style="126" customWidth="1"/>
    <col min="10245" max="10245" width="12.7109375" style="126" customWidth="1"/>
    <col min="10246" max="10246" width="12.140625" style="126" customWidth="1"/>
    <col min="10247" max="10247" width="12" style="126" customWidth="1"/>
    <col min="10248" max="10248" width="13.140625" style="126" customWidth="1"/>
    <col min="10249" max="10250" width="11.85546875" style="126" customWidth="1"/>
    <col min="10251" max="10251" width="13.7109375" style="126" customWidth="1"/>
    <col min="10252" max="10496" width="9.140625" style="126"/>
    <col min="10497" max="10497" width="28" style="126" customWidth="1"/>
    <col min="10498" max="10498" width="14.28515625" style="126" customWidth="1"/>
    <col min="10499" max="10499" width="12.28515625" style="126" customWidth="1"/>
    <col min="10500" max="10500" width="13" style="126" customWidth="1"/>
    <col min="10501" max="10501" width="12.7109375" style="126" customWidth="1"/>
    <col min="10502" max="10502" width="12.140625" style="126" customWidth="1"/>
    <col min="10503" max="10503" width="12" style="126" customWidth="1"/>
    <col min="10504" max="10504" width="13.140625" style="126" customWidth="1"/>
    <col min="10505" max="10506" width="11.85546875" style="126" customWidth="1"/>
    <col min="10507" max="10507" width="13.7109375" style="126" customWidth="1"/>
    <col min="10508" max="10752" width="9.140625" style="126"/>
    <col min="10753" max="10753" width="28" style="126" customWidth="1"/>
    <col min="10754" max="10754" width="14.28515625" style="126" customWidth="1"/>
    <col min="10755" max="10755" width="12.28515625" style="126" customWidth="1"/>
    <col min="10756" max="10756" width="13" style="126" customWidth="1"/>
    <col min="10757" max="10757" width="12.7109375" style="126" customWidth="1"/>
    <col min="10758" max="10758" width="12.140625" style="126" customWidth="1"/>
    <col min="10759" max="10759" width="12" style="126" customWidth="1"/>
    <col min="10760" max="10760" width="13.140625" style="126" customWidth="1"/>
    <col min="10761" max="10762" width="11.85546875" style="126" customWidth="1"/>
    <col min="10763" max="10763" width="13.7109375" style="126" customWidth="1"/>
    <col min="10764" max="11008" width="9.140625" style="126"/>
    <col min="11009" max="11009" width="28" style="126" customWidth="1"/>
    <col min="11010" max="11010" width="14.28515625" style="126" customWidth="1"/>
    <col min="11011" max="11011" width="12.28515625" style="126" customWidth="1"/>
    <col min="11012" max="11012" width="13" style="126" customWidth="1"/>
    <col min="11013" max="11013" width="12.7109375" style="126" customWidth="1"/>
    <col min="11014" max="11014" width="12.140625" style="126" customWidth="1"/>
    <col min="11015" max="11015" width="12" style="126" customWidth="1"/>
    <col min="11016" max="11016" width="13.140625" style="126" customWidth="1"/>
    <col min="11017" max="11018" width="11.85546875" style="126" customWidth="1"/>
    <col min="11019" max="11019" width="13.7109375" style="126" customWidth="1"/>
    <col min="11020" max="11264" width="9.140625" style="126"/>
    <col min="11265" max="11265" width="28" style="126" customWidth="1"/>
    <col min="11266" max="11266" width="14.28515625" style="126" customWidth="1"/>
    <col min="11267" max="11267" width="12.28515625" style="126" customWidth="1"/>
    <col min="11268" max="11268" width="13" style="126" customWidth="1"/>
    <col min="11269" max="11269" width="12.7109375" style="126" customWidth="1"/>
    <col min="11270" max="11270" width="12.140625" style="126" customWidth="1"/>
    <col min="11271" max="11271" width="12" style="126" customWidth="1"/>
    <col min="11272" max="11272" width="13.140625" style="126" customWidth="1"/>
    <col min="11273" max="11274" width="11.85546875" style="126" customWidth="1"/>
    <col min="11275" max="11275" width="13.7109375" style="126" customWidth="1"/>
    <col min="11276" max="11520" width="9.140625" style="126"/>
    <col min="11521" max="11521" width="28" style="126" customWidth="1"/>
    <col min="11522" max="11522" width="14.28515625" style="126" customWidth="1"/>
    <col min="11523" max="11523" width="12.28515625" style="126" customWidth="1"/>
    <col min="11524" max="11524" width="13" style="126" customWidth="1"/>
    <col min="11525" max="11525" width="12.7109375" style="126" customWidth="1"/>
    <col min="11526" max="11526" width="12.140625" style="126" customWidth="1"/>
    <col min="11527" max="11527" width="12" style="126" customWidth="1"/>
    <col min="11528" max="11528" width="13.140625" style="126" customWidth="1"/>
    <col min="11529" max="11530" width="11.85546875" style="126" customWidth="1"/>
    <col min="11531" max="11531" width="13.7109375" style="126" customWidth="1"/>
    <col min="11532" max="11776" width="9.140625" style="126"/>
    <col min="11777" max="11777" width="28" style="126" customWidth="1"/>
    <col min="11778" max="11778" width="14.28515625" style="126" customWidth="1"/>
    <col min="11779" max="11779" width="12.28515625" style="126" customWidth="1"/>
    <col min="11780" max="11780" width="13" style="126" customWidth="1"/>
    <col min="11781" max="11781" width="12.7109375" style="126" customWidth="1"/>
    <col min="11782" max="11782" width="12.140625" style="126" customWidth="1"/>
    <col min="11783" max="11783" width="12" style="126" customWidth="1"/>
    <col min="11784" max="11784" width="13.140625" style="126" customWidth="1"/>
    <col min="11785" max="11786" width="11.85546875" style="126" customWidth="1"/>
    <col min="11787" max="11787" width="13.7109375" style="126" customWidth="1"/>
    <col min="11788" max="12032" width="9.140625" style="126"/>
    <col min="12033" max="12033" width="28" style="126" customWidth="1"/>
    <col min="12034" max="12034" width="14.28515625" style="126" customWidth="1"/>
    <col min="12035" max="12035" width="12.28515625" style="126" customWidth="1"/>
    <col min="12036" max="12036" width="13" style="126" customWidth="1"/>
    <col min="12037" max="12037" width="12.7109375" style="126" customWidth="1"/>
    <col min="12038" max="12038" width="12.140625" style="126" customWidth="1"/>
    <col min="12039" max="12039" width="12" style="126" customWidth="1"/>
    <col min="12040" max="12040" width="13.140625" style="126" customWidth="1"/>
    <col min="12041" max="12042" width="11.85546875" style="126" customWidth="1"/>
    <col min="12043" max="12043" width="13.7109375" style="126" customWidth="1"/>
    <col min="12044" max="12288" width="9.140625" style="126"/>
    <col min="12289" max="12289" width="28" style="126" customWidth="1"/>
    <col min="12290" max="12290" width="14.28515625" style="126" customWidth="1"/>
    <col min="12291" max="12291" width="12.28515625" style="126" customWidth="1"/>
    <col min="12292" max="12292" width="13" style="126" customWidth="1"/>
    <col min="12293" max="12293" width="12.7109375" style="126" customWidth="1"/>
    <col min="12294" max="12294" width="12.140625" style="126" customWidth="1"/>
    <col min="12295" max="12295" width="12" style="126" customWidth="1"/>
    <col min="12296" max="12296" width="13.140625" style="126" customWidth="1"/>
    <col min="12297" max="12298" width="11.85546875" style="126" customWidth="1"/>
    <col min="12299" max="12299" width="13.7109375" style="126" customWidth="1"/>
    <col min="12300" max="12544" width="9.140625" style="126"/>
    <col min="12545" max="12545" width="28" style="126" customWidth="1"/>
    <col min="12546" max="12546" width="14.28515625" style="126" customWidth="1"/>
    <col min="12547" max="12547" width="12.28515625" style="126" customWidth="1"/>
    <col min="12548" max="12548" width="13" style="126" customWidth="1"/>
    <col min="12549" max="12549" width="12.7109375" style="126" customWidth="1"/>
    <col min="12550" max="12550" width="12.140625" style="126" customWidth="1"/>
    <col min="12551" max="12551" width="12" style="126" customWidth="1"/>
    <col min="12552" max="12552" width="13.140625" style="126" customWidth="1"/>
    <col min="12553" max="12554" width="11.85546875" style="126" customWidth="1"/>
    <col min="12555" max="12555" width="13.7109375" style="126" customWidth="1"/>
    <col min="12556" max="12800" width="9.140625" style="126"/>
    <col min="12801" max="12801" width="28" style="126" customWidth="1"/>
    <col min="12802" max="12802" width="14.28515625" style="126" customWidth="1"/>
    <col min="12803" max="12803" width="12.28515625" style="126" customWidth="1"/>
    <col min="12804" max="12804" width="13" style="126" customWidth="1"/>
    <col min="12805" max="12805" width="12.7109375" style="126" customWidth="1"/>
    <col min="12806" max="12806" width="12.140625" style="126" customWidth="1"/>
    <col min="12807" max="12807" width="12" style="126" customWidth="1"/>
    <col min="12808" max="12808" width="13.140625" style="126" customWidth="1"/>
    <col min="12809" max="12810" width="11.85546875" style="126" customWidth="1"/>
    <col min="12811" max="12811" width="13.7109375" style="126" customWidth="1"/>
    <col min="12812" max="13056" width="9.140625" style="126"/>
    <col min="13057" max="13057" width="28" style="126" customWidth="1"/>
    <col min="13058" max="13058" width="14.28515625" style="126" customWidth="1"/>
    <col min="13059" max="13059" width="12.28515625" style="126" customWidth="1"/>
    <col min="13060" max="13060" width="13" style="126" customWidth="1"/>
    <col min="13061" max="13061" width="12.7109375" style="126" customWidth="1"/>
    <col min="13062" max="13062" width="12.140625" style="126" customWidth="1"/>
    <col min="13063" max="13063" width="12" style="126" customWidth="1"/>
    <col min="13064" max="13064" width="13.140625" style="126" customWidth="1"/>
    <col min="13065" max="13066" width="11.85546875" style="126" customWidth="1"/>
    <col min="13067" max="13067" width="13.7109375" style="126" customWidth="1"/>
    <col min="13068" max="13312" width="9.140625" style="126"/>
    <col min="13313" max="13313" width="28" style="126" customWidth="1"/>
    <col min="13314" max="13314" width="14.28515625" style="126" customWidth="1"/>
    <col min="13315" max="13315" width="12.28515625" style="126" customWidth="1"/>
    <col min="13316" max="13316" width="13" style="126" customWidth="1"/>
    <col min="13317" max="13317" width="12.7109375" style="126" customWidth="1"/>
    <col min="13318" max="13318" width="12.140625" style="126" customWidth="1"/>
    <col min="13319" max="13319" width="12" style="126" customWidth="1"/>
    <col min="13320" max="13320" width="13.140625" style="126" customWidth="1"/>
    <col min="13321" max="13322" width="11.85546875" style="126" customWidth="1"/>
    <col min="13323" max="13323" width="13.7109375" style="126" customWidth="1"/>
    <col min="13324" max="13568" width="9.140625" style="126"/>
    <col min="13569" max="13569" width="28" style="126" customWidth="1"/>
    <col min="13570" max="13570" width="14.28515625" style="126" customWidth="1"/>
    <col min="13571" max="13571" width="12.28515625" style="126" customWidth="1"/>
    <col min="13572" max="13572" width="13" style="126" customWidth="1"/>
    <col min="13573" max="13573" width="12.7109375" style="126" customWidth="1"/>
    <col min="13574" max="13574" width="12.140625" style="126" customWidth="1"/>
    <col min="13575" max="13575" width="12" style="126" customWidth="1"/>
    <col min="13576" max="13576" width="13.140625" style="126" customWidth="1"/>
    <col min="13577" max="13578" width="11.85546875" style="126" customWidth="1"/>
    <col min="13579" max="13579" width="13.7109375" style="126" customWidth="1"/>
    <col min="13580" max="13824" width="9.140625" style="126"/>
    <col min="13825" max="13825" width="28" style="126" customWidth="1"/>
    <col min="13826" max="13826" width="14.28515625" style="126" customWidth="1"/>
    <col min="13827" max="13827" width="12.28515625" style="126" customWidth="1"/>
    <col min="13828" max="13828" width="13" style="126" customWidth="1"/>
    <col min="13829" max="13829" width="12.7109375" style="126" customWidth="1"/>
    <col min="13830" max="13830" width="12.140625" style="126" customWidth="1"/>
    <col min="13831" max="13831" width="12" style="126" customWidth="1"/>
    <col min="13832" max="13832" width="13.140625" style="126" customWidth="1"/>
    <col min="13833" max="13834" width="11.85546875" style="126" customWidth="1"/>
    <col min="13835" max="13835" width="13.7109375" style="126" customWidth="1"/>
    <col min="13836" max="14080" width="9.140625" style="126"/>
    <col min="14081" max="14081" width="28" style="126" customWidth="1"/>
    <col min="14082" max="14082" width="14.28515625" style="126" customWidth="1"/>
    <col min="14083" max="14083" width="12.28515625" style="126" customWidth="1"/>
    <col min="14084" max="14084" width="13" style="126" customWidth="1"/>
    <col min="14085" max="14085" width="12.7109375" style="126" customWidth="1"/>
    <col min="14086" max="14086" width="12.140625" style="126" customWidth="1"/>
    <col min="14087" max="14087" width="12" style="126" customWidth="1"/>
    <col min="14088" max="14088" width="13.140625" style="126" customWidth="1"/>
    <col min="14089" max="14090" width="11.85546875" style="126" customWidth="1"/>
    <col min="14091" max="14091" width="13.7109375" style="126" customWidth="1"/>
    <col min="14092" max="14336" width="9.140625" style="126"/>
    <col min="14337" max="14337" width="28" style="126" customWidth="1"/>
    <col min="14338" max="14338" width="14.28515625" style="126" customWidth="1"/>
    <col min="14339" max="14339" width="12.28515625" style="126" customWidth="1"/>
    <col min="14340" max="14340" width="13" style="126" customWidth="1"/>
    <col min="14341" max="14341" width="12.7109375" style="126" customWidth="1"/>
    <col min="14342" max="14342" width="12.140625" style="126" customWidth="1"/>
    <col min="14343" max="14343" width="12" style="126" customWidth="1"/>
    <col min="14344" max="14344" width="13.140625" style="126" customWidth="1"/>
    <col min="14345" max="14346" width="11.85546875" style="126" customWidth="1"/>
    <col min="14347" max="14347" width="13.7109375" style="126" customWidth="1"/>
    <col min="14348" max="14592" width="9.140625" style="126"/>
    <col min="14593" max="14593" width="28" style="126" customWidth="1"/>
    <col min="14594" max="14594" width="14.28515625" style="126" customWidth="1"/>
    <col min="14595" max="14595" width="12.28515625" style="126" customWidth="1"/>
    <col min="14596" max="14596" width="13" style="126" customWidth="1"/>
    <col min="14597" max="14597" width="12.7109375" style="126" customWidth="1"/>
    <col min="14598" max="14598" width="12.140625" style="126" customWidth="1"/>
    <col min="14599" max="14599" width="12" style="126" customWidth="1"/>
    <col min="14600" max="14600" width="13.140625" style="126" customWidth="1"/>
    <col min="14601" max="14602" width="11.85546875" style="126" customWidth="1"/>
    <col min="14603" max="14603" width="13.7109375" style="126" customWidth="1"/>
    <col min="14604" max="14848" width="9.140625" style="126"/>
    <col min="14849" max="14849" width="28" style="126" customWidth="1"/>
    <col min="14850" max="14850" width="14.28515625" style="126" customWidth="1"/>
    <col min="14851" max="14851" width="12.28515625" style="126" customWidth="1"/>
    <col min="14852" max="14852" width="13" style="126" customWidth="1"/>
    <col min="14853" max="14853" width="12.7109375" style="126" customWidth="1"/>
    <col min="14854" max="14854" width="12.140625" style="126" customWidth="1"/>
    <col min="14855" max="14855" width="12" style="126" customWidth="1"/>
    <col min="14856" max="14856" width="13.140625" style="126" customWidth="1"/>
    <col min="14857" max="14858" width="11.85546875" style="126" customWidth="1"/>
    <col min="14859" max="14859" width="13.7109375" style="126" customWidth="1"/>
    <col min="14860" max="15104" width="9.140625" style="126"/>
    <col min="15105" max="15105" width="28" style="126" customWidth="1"/>
    <col min="15106" max="15106" width="14.28515625" style="126" customWidth="1"/>
    <col min="15107" max="15107" width="12.28515625" style="126" customWidth="1"/>
    <col min="15108" max="15108" width="13" style="126" customWidth="1"/>
    <col min="15109" max="15109" width="12.7109375" style="126" customWidth="1"/>
    <col min="15110" max="15110" width="12.140625" style="126" customWidth="1"/>
    <col min="15111" max="15111" width="12" style="126" customWidth="1"/>
    <col min="15112" max="15112" width="13.140625" style="126" customWidth="1"/>
    <col min="15113" max="15114" width="11.85546875" style="126" customWidth="1"/>
    <col min="15115" max="15115" width="13.7109375" style="126" customWidth="1"/>
    <col min="15116" max="15360" width="9.140625" style="126"/>
    <col min="15361" max="15361" width="28" style="126" customWidth="1"/>
    <col min="15362" max="15362" width="14.28515625" style="126" customWidth="1"/>
    <col min="15363" max="15363" width="12.28515625" style="126" customWidth="1"/>
    <col min="15364" max="15364" width="13" style="126" customWidth="1"/>
    <col min="15365" max="15365" width="12.7109375" style="126" customWidth="1"/>
    <col min="15366" max="15366" width="12.140625" style="126" customWidth="1"/>
    <col min="15367" max="15367" width="12" style="126" customWidth="1"/>
    <col min="15368" max="15368" width="13.140625" style="126" customWidth="1"/>
    <col min="15369" max="15370" width="11.85546875" style="126" customWidth="1"/>
    <col min="15371" max="15371" width="13.7109375" style="126" customWidth="1"/>
    <col min="15372" max="15616" width="9.140625" style="126"/>
    <col min="15617" max="15617" width="28" style="126" customWidth="1"/>
    <col min="15618" max="15618" width="14.28515625" style="126" customWidth="1"/>
    <col min="15619" max="15619" width="12.28515625" style="126" customWidth="1"/>
    <col min="15620" max="15620" width="13" style="126" customWidth="1"/>
    <col min="15621" max="15621" width="12.7109375" style="126" customWidth="1"/>
    <col min="15622" max="15622" width="12.140625" style="126" customWidth="1"/>
    <col min="15623" max="15623" width="12" style="126" customWidth="1"/>
    <col min="15624" max="15624" width="13.140625" style="126" customWidth="1"/>
    <col min="15625" max="15626" width="11.85546875" style="126" customWidth="1"/>
    <col min="15627" max="15627" width="13.7109375" style="126" customWidth="1"/>
    <col min="15628" max="15872" width="9.140625" style="126"/>
    <col min="15873" max="15873" width="28" style="126" customWidth="1"/>
    <col min="15874" max="15874" width="14.28515625" style="126" customWidth="1"/>
    <col min="15875" max="15875" width="12.28515625" style="126" customWidth="1"/>
    <col min="15876" max="15876" width="13" style="126" customWidth="1"/>
    <col min="15877" max="15877" width="12.7109375" style="126" customWidth="1"/>
    <col min="15878" max="15878" width="12.140625" style="126" customWidth="1"/>
    <col min="15879" max="15879" width="12" style="126" customWidth="1"/>
    <col min="15880" max="15880" width="13.140625" style="126" customWidth="1"/>
    <col min="15881" max="15882" width="11.85546875" style="126" customWidth="1"/>
    <col min="15883" max="15883" width="13.7109375" style="126" customWidth="1"/>
    <col min="15884" max="16128" width="9.140625" style="126"/>
    <col min="16129" max="16129" width="28" style="126" customWidth="1"/>
    <col min="16130" max="16130" width="14.28515625" style="126" customWidth="1"/>
    <col min="16131" max="16131" width="12.28515625" style="126" customWidth="1"/>
    <col min="16132" max="16132" width="13" style="126" customWidth="1"/>
    <col min="16133" max="16133" width="12.7109375" style="126" customWidth="1"/>
    <col min="16134" max="16134" width="12.140625" style="126" customWidth="1"/>
    <col min="16135" max="16135" width="12" style="126" customWidth="1"/>
    <col min="16136" max="16136" width="13.140625" style="126" customWidth="1"/>
    <col min="16137" max="16138" width="11.85546875" style="126" customWidth="1"/>
    <col min="16139" max="16139" width="13.7109375" style="126" customWidth="1"/>
    <col min="16140" max="16384" width="9.140625" style="126"/>
  </cols>
  <sheetData>
    <row r="1" spans="1:16" ht="72" customHeight="1">
      <c r="A1" s="779" t="s">
        <v>2013</v>
      </c>
      <c r="B1" s="780"/>
      <c r="C1" s="780"/>
      <c r="D1" s="780"/>
      <c r="E1" s="780"/>
      <c r="F1" s="780"/>
      <c r="G1" s="780"/>
      <c r="H1" s="780"/>
      <c r="I1" s="780"/>
      <c r="J1" s="780"/>
      <c r="K1" s="780"/>
    </row>
    <row r="2" spans="1:16" ht="12.75" customHeight="1">
      <c r="A2" s="781" t="s">
        <v>2014</v>
      </c>
      <c r="B2" s="781"/>
      <c r="C2" s="781"/>
      <c r="D2" s="781"/>
      <c r="E2" s="781"/>
      <c r="F2" s="781"/>
      <c r="G2" s="781"/>
      <c r="H2" s="781"/>
      <c r="I2" s="781"/>
      <c r="J2" s="781"/>
      <c r="K2" s="781"/>
    </row>
    <row r="3" spans="1:16" ht="18" customHeight="1">
      <c r="A3" s="782" t="s">
        <v>49</v>
      </c>
      <c r="B3" s="782" t="s">
        <v>1896</v>
      </c>
      <c r="C3" s="782"/>
      <c r="D3" s="782" t="s">
        <v>1897</v>
      </c>
      <c r="E3" s="782"/>
      <c r="F3" s="783" t="s">
        <v>1898</v>
      </c>
      <c r="G3" s="784"/>
      <c r="H3" s="782" t="s">
        <v>53</v>
      </c>
      <c r="I3" s="782"/>
      <c r="J3" s="782"/>
      <c r="K3" s="782"/>
    </row>
    <row r="4" spans="1:16" ht="15.75" customHeight="1">
      <c r="A4" s="782"/>
      <c r="B4" s="782"/>
      <c r="C4" s="782"/>
      <c r="D4" s="782"/>
      <c r="E4" s="782"/>
      <c r="F4" s="785"/>
      <c r="G4" s="786"/>
      <c r="H4" s="782" t="s">
        <v>11</v>
      </c>
      <c r="I4" s="782"/>
      <c r="J4" s="782" t="s">
        <v>12</v>
      </c>
      <c r="K4" s="782"/>
    </row>
    <row r="5" spans="1:16" ht="16.5" customHeight="1">
      <c r="A5" s="782"/>
      <c r="B5" s="191" t="s">
        <v>1529</v>
      </c>
      <c r="C5" s="191" t="s">
        <v>1530</v>
      </c>
      <c r="D5" s="191" t="s">
        <v>1529</v>
      </c>
      <c r="E5" s="191" t="s">
        <v>1530</v>
      </c>
      <c r="F5" s="191" t="s">
        <v>1529</v>
      </c>
      <c r="G5" s="191" t="s">
        <v>1530</v>
      </c>
      <c r="H5" s="191" t="s">
        <v>1529</v>
      </c>
      <c r="I5" s="191" t="s">
        <v>1530</v>
      </c>
      <c r="J5" s="191" t="s">
        <v>1529</v>
      </c>
      <c r="K5" s="191" t="s">
        <v>1530</v>
      </c>
      <c r="N5" s="192"/>
      <c r="O5" s="192"/>
      <c r="P5" s="192"/>
    </row>
    <row r="6" spans="1:16" ht="36.75" customHeight="1">
      <c r="A6" s="193" t="s">
        <v>2015</v>
      </c>
      <c r="B6" s="194">
        <v>388977.69999999995</v>
      </c>
      <c r="C6" s="194">
        <v>89.641793556733873</v>
      </c>
      <c r="D6" s="194">
        <v>365712.78075099998</v>
      </c>
      <c r="E6" s="194">
        <v>94.018958092199128</v>
      </c>
      <c r="F6" s="194">
        <v>368700.05641014903</v>
      </c>
      <c r="G6" s="194">
        <v>100.81683654944041</v>
      </c>
      <c r="H6" s="194">
        <v>368824.48052941059</v>
      </c>
      <c r="I6" s="194">
        <v>100.03374670469893</v>
      </c>
      <c r="J6" s="194">
        <v>368912.06643490621</v>
      </c>
      <c r="K6" s="194">
        <v>100.0237473134565</v>
      </c>
    </row>
    <row r="7" spans="1:16" ht="24.75" customHeight="1">
      <c r="A7" s="195" t="s">
        <v>2016</v>
      </c>
      <c r="B7" s="197">
        <v>3820.4</v>
      </c>
      <c r="C7" s="197">
        <v>102.37262574637775</v>
      </c>
      <c r="D7" s="197">
        <v>3746.0893599999999</v>
      </c>
      <c r="E7" s="197">
        <v>98.054898963459323</v>
      </c>
      <c r="F7" s="197">
        <v>3812.8727450400002</v>
      </c>
      <c r="G7" s="197">
        <v>101.78274938534835</v>
      </c>
      <c r="H7" s="197">
        <v>3814.4006582331122</v>
      </c>
      <c r="I7" s="197">
        <v>100.04007249376731</v>
      </c>
      <c r="J7" s="197">
        <v>3815.5477817600431</v>
      </c>
      <c r="K7" s="197">
        <v>100.03007349331421</v>
      </c>
    </row>
    <row r="8" spans="1:16" ht="21.75" customHeight="1">
      <c r="A8" s="195" t="s">
        <v>2017</v>
      </c>
      <c r="B8" s="197">
        <v>5824.3</v>
      </c>
      <c r="C8" s="197">
        <v>72.167020379194369</v>
      </c>
      <c r="D8" s="199">
        <v>5648.0918799999999</v>
      </c>
      <c r="E8" s="199">
        <v>96.974604330134085</v>
      </c>
      <c r="F8" s="199">
        <v>5730.1370839199999</v>
      </c>
      <c r="G8" s="199">
        <v>101.4526180817016</v>
      </c>
      <c r="H8" s="199">
        <v>5732.3059222038955</v>
      </c>
      <c r="I8" s="199">
        <v>100.03784967535911</v>
      </c>
      <c r="J8" s="199">
        <v>5733.9024054456358</v>
      </c>
      <c r="K8" s="199">
        <v>100.0278506287593</v>
      </c>
    </row>
    <row r="9" spans="1:16" ht="19.5" customHeight="1">
      <c r="A9" s="195" t="s">
        <v>2018</v>
      </c>
      <c r="B9" s="197">
        <v>40996.600000000006</v>
      </c>
      <c r="C9" s="197">
        <v>77.207195441083172</v>
      </c>
      <c r="D9" s="197">
        <v>39219.383691000003</v>
      </c>
      <c r="E9" s="197">
        <v>95.664966585033866</v>
      </c>
      <c r="F9" s="197">
        <v>39581.450184609006</v>
      </c>
      <c r="G9" s="197">
        <v>100.92318251725125</v>
      </c>
      <c r="H9" s="201">
        <v>39594.974944445828</v>
      </c>
      <c r="I9" s="201">
        <v>100.03416943991124</v>
      </c>
      <c r="J9" s="201">
        <v>39604.545089378546</v>
      </c>
      <c r="K9" s="201">
        <v>100.02417009973146</v>
      </c>
    </row>
    <row r="10" spans="1:16" ht="21.75" customHeight="1">
      <c r="A10" s="195" t="s">
        <v>2019</v>
      </c>
      <c r="B10" s="197">
        <v>56246.799999999996</v>
      </c>
      <c r="C10" s="197">
        <v>100.42805138444952</v>
      </c>
      <c r="D10" s="197">
        <v>51903.077333999994</v>
      </c>
      <c r="E10" s="197">
        <v>92.277387040684971</v>
      </c>
      <c r="F10" s="197">
        <v>52085.399287265995</v>
      </c>
      <c r="G10" s="197">
        <v>100.35127387937473</v>
      </c>
      <c r="H10" s="201">
        <v>52101.354504611532</v>
      </c>
      <c r="I10" s="201">
        <v>100.03063280221302</v>
      </c>
      <c r="J10" s="201">
        <v>52112.104537870589</v>
      </c>
      <c r="K10" s="201">
        <v>100.02063292473156</v>
      </c>
    </row>
    <row r="11" spans="1:16" ht="18.75">
      <c r="A11" s="195" t="s">
        <v>2020</v>
      </c>
      <c r="B11" s="197">
        <v>33471.599999999999</v>
      </c>
      <c r="C11" s="197">
        <v>83.506558955756347</v>
      </c>
      <c r="D11" s="197">
        <v>31541.472903000002</v>
      </c>
      <c r="E11" s="197">
        <v>94.233537993403374</v>
      </c>
      <c r="F11" s="197">
        <v>31919.153569796999</v>
      </c>
      <c r="G11" s="197">
        <v>101.19740973403013</v>
      </c>
      <c r="H11" s="201">
        <v>31930.823295467941</v>
      </c>
      <c r="I11" s="201">
        <v>100.03656026042616</v>
      </c>
      <c r="J11" s="201">
        <v>31939.304486716832</v>
      </c>
      <c r="K11" s="201">
        <v>100.02656114178583</v>
      </c>
    </row>
    <row r="12" spans="1:16" ht="18.75">
      <c r="A12" s="195" t="s">
        <v>2021</v>
      </c>
      <c r="B12" s="201">
        <v>13206.4</v>
      </c>
      <c r="C12" s="201">
        <v>64.0365816925123</v>
      </c>
      <c r="D12" s="201">
        <v>12010.004730000001</v>
      </c>
      <c r="E12" s="201">
        <v>90.940791813060343</v>
      </c>
      <c r="F12" s="201">
        <v>12049.919162670001</v>
      </c>
      <c r="G12" s="201">
        <v>100.33234318859424</v>
      </c>
      <c r="H12" s="201">
        <v>12053.633056981042</v>
      </c>
      <c r="I12" s="201">
        <v>100.03082090643849</v>
      </c>
      <c r="J12" s="201">
        <v>12056.142751613957</v>
      </c>
      <c r="K12" s="201">
        <v>100.02082106383239</v>
      </c>
    </row>
    <row r="13" spans="1:16" ht="18.75">
      <c r="A13" s="195" t="s">
        <v>2022</v>
      </c>
      <c r="B13" s="203">
        <v>67218.600000000006</v>
      </c>
      <c r="C13" s="203">
        <v>95.906362393946864</v>
      </c>
      <c r="D13" s="203">
        <v>61788.880180000007</v>
      </c>
      <c r="E13" s="203">
        <v>91.922295584853003</v>
      </c>
      <c r="F13" s="203">
        <v>62195.739189420019</v>
      </c>
      <c r="G13" s="203">
        <v>100.65846639109621</v>
      </c>
      <c r="H13" s="214">
        <v>62216.296907669006</v>
      </c>
      <c r="I13" s="203">
        <v>100.03305325817638</v>
      </c>
      <c r="J13" s="203">
        <v>62230.640113040943</v>
      </c>
      <c r="K13" s="203">
        <v>100.0230537754332</v>
      </c>
    </row>
    <row r="14" spans="1:16" ht="18.75">
      <c r="A14" s="195" t="s">
        <v>2023</v>
      </c>
      <c r="B14" s="205">
        <v>16945.8</v>
      </c>
      <c r="C14" s="205">
        <v>95.369702940073381</v>
      </c>
      <c r="D14" s="632">
        <v>15775.912062999996</v>
      </c>
      <c r="E14" s="205">
        <v>93.096295618973414</v>
      </c>
      <c r="F14" s="205">
        <v>15900.061275836997</v>
      </c>
      <c r="G14" s="205">
        <v>100.78695426509236</v>
      </c>
      <c r="H14" s="203">
        <v>15905.425943063588</v>
      </c>
      <c r="I14" s="203">
        <v>100.03373991542249</v>
      </c>
      <c r="J14" s="203">
        <v>15909.201974420464</v>
      </c>
      <c r="K14" s="203">
        <v>100.0237405233308</v>
      </c>
    </row>
    <row r="15" spans="1:16" ht="18.75">
      <c r="A15" s="195" t="s">
        <v>2024</v>
      </c>
      <c r="B15" s="205">
        <v>19600.3</v>
      </c>
      <c r="C15" s="205">
        <v>79.762247030885618</v>
      </c>
      <c r="D15" s="632">
        <v>18604.324970000001</v>
      </c>
      <c r="E15" s="205">
        <v>94.918572521849171</v>
      </c>
      <c r="F15" s="205">
        <v>18897.90881583</v>
      </c>
      <c r="G15" s="205">
        <v>101.57804083890929</v>
      </c>
      <c r="H15" s="203">
        <v>18905.32534300915</v>
      </c>
      <c r="I15" s="203">
        <v>100.03924522682075</v>
      </c>
      <c r="J15" s="203">
        <v>18910.854436189424</v>
      </c>
      <c r="K15" s="203">
        <v>100.02924622073388</v>
      </c>
    </row>
    <row r="16" spans="1:16" ht="18.75">
      <c r="A16" s="195" t="s">
        <v>2025</v>
      </c>
      <c r="B16" s="197">
        <v>1094.5</v>
      </c>
      <c r="C16" s="197">
        <v>119.86993372928561</v>
      </c>
      <c r="D16" s="197">
        <v>1010.109</v>
      </c>
      <c r="E16" s="201">
        <v>92.289538602101416</v>
      </c>
      <c r="F16" s="197">
        <v>1019.0039400000001</v>
      </c>
      <c r="G16" s="201">
        <v>100.88059209451654</v>
      </c>
      <c r="H16" s="197">
        <v>1019.3569392693601</v>
      </c>
      <c r="I16" s="201">
        <v>100.03464160004721</v>
      </c>
      <c r="J16" s="197">
        <v>1019.6081323936176</v>
      </c>
      <c r="K16" s="201">
        <v>100.02464231267582</v>
      </c>
    </row>
    <row r="17" spans="1:11" ht="18.75">
      <c r="A17" s="195" t="s">
        <v>2026</v>
      </c>
      <c r="B17" s="205">
        <v>11459.2</v>
      </c>
      <c r="C17" s="205">
        <v>59.724804744627889</v>
      </c>
      <c r="D17" s="205">
        <v>10720.329350000002</v>
      </c>
      <c r="E17" s="205">
        <v>93.552162018290986</v>
      </c>
      <c r="F17" s="205">
        <v>10799.070020850002</v>
      </c>
      <c r="G17" s="205">
        <v>100.73449861733958</v>
      </c>
      <c r="H17" s="203">
        <v>10802.659048675458</v>
      </c>
      <c r="I17" s="203">
        <v>100.03323460092884</v>
      </c>
      <c r="J17" s="203">
        <v>10805.169061957802</v>
      </c>
      <c r="K17" s="203">
        <v>100.02323514304241</v>
      </c>
    </row>
    <row r="18" spans="1:11" ht="18.75">
      <c r="A18" s="195" t="s">
        <v>2027</v>
      </c>
      <c r="B18" s="205">
        <v>21000.699999999997</v>
      </c>
      <c r="C18" s="205">
        <v>81.617581675489333</v>
      </c>
      <c r="D18" s="632">
        <v>20261.601449999998</v>
      </c>
      <c r="E18" s="205">
        <v>96.480600408557819</v>
      </c>
      <c r="F18" s="205">
        <v>20452.850853749995</v>
      </c>
      <c r="G18" s="205">
        <v>100.94390072878467</v>
      </c>
      <c r="H18" s="203">
        <v>20459.833938322605</v>
      </c>
      <c r="I18" s="203">
        <v>100.03414235317385</v>
      </c>
      <c r="J18" s="203">
        <v>20464.773558041405</v>
      </c>
      <c r="K18" s="203">
        <v>100.02414300982936</v>
      </c>
    </row>
    <row r="19" spans="1:11" ht="18.75">
      <c r="A19" s="195" t="s">
        <v>2028</v>
      </c>
      <c r="B19" s="205">
        <v>65054.7</v>
      </c>
      <c r="C19" s="205">
        <v>106.26654873701571</v>
      </c>
      <c r="D19" s="632">
        <v>62701.27863999999</v>
      </c>
      <c r="E19" s="205">
        <v>96.382396106660991</v>
      </c>
      <c r="F19" s="205">
        <v>63241.097743559993</v>
      </c>
      <c r="G19" s="205">
        <v>100.86093795097766</v>
      </c>
      <c r="H19" s="203">
        <v>63262.30770465394</v>
      </c>
      <c r="I19" s="203">
        <v>100.03353825573988</v>
      </c>
      <c r="J19" s="203">
        <v>63277.198916781635</v>
      </c>
      <c r="K19" s="203">
        <v>100.02353883800322</v>
      </c>
    </row>
    <row r="20" spans="1:11" ht="18.75">
      <c r="A20" s="206" t="s">
        <v>2029</v>
      </c>
      <c r="B20" s="205">
        <v>33037.600000000006</v>
      </c>
      <c r="C20" s="205">
        <v>100.63746769939257</v>
      </c>
      <c r="D20" s="632">
        <v>30782.024799999999</v>
      </c>
      <c r="E20" s="205">
        <v>93.172702617623543</v>
      </c>
      <c r="F20" s="205">
        <v>31015.185724800005</v>
      </c>
      <c r="G20" s="205">
        <v>100.75745804999808</v>
      </c>
      <c r="H20" s="203">
        <v>31025.57540659776</v>
      </c>
      <c r="I20" s="203">
        <v>100.03349869283372</v>
      </c>
      <c r="J20" s="203">
        <v>31032.866190322442</v>
      </c>
      <c r="K20" s="203">
        <v>100.02349926997044</v>
      </c>
    </row>
    <row r="21" spans="1:11" ht="18.75">
      <c r="A21" s="195" t="s">
        <v>2030</v>
      </c>
      <c r="B21" s="205"/>
      <c r="C21" s="205"/>
      <c r="D21" s="205"/>
      <c r="E21" s="205"/>
      <c r="F21" s="205"/>
      <c r="G21" s="205"/>
      <c r="H21" s="203"/>
      <c r="I21" s="203"/>
      <c r="J21" s="203"/>
      <c r="K21" s="203"/>
    </row>
    <row r="22" spans="1:11" ht="18.75">
      <c r="A22" s="195" t="s">
        <v>2031</v>
      </c>
      <c r="B22" s="205">
        <v>0.1</v>
      </c>
      <c r="C22" s="205" t="e">
        <v>#DIV/0!</v>
      </c>
      <c r="D22" s="205">
        <v>0.10020000000000001</v>
      </c>
      <c r="E22" s="205">
        <v>100.2</v>
      </c>
      <c r="F22" s="205">
        <v>0.10340640000000002</v>
      </c>
      <c r="G22" s="205">
        <v>103.2</v>
      </c>
      <c r="H22" s="205">
        <v>0.10345810320000001</v>
      </c>
      <c r="I22" s="203">
        <v>100.05</v>
      </c>
      <c r="J22" s="205">
        <v>0.10349948644128001</v>
      </c>
      <c r="K22" s="203">
        <v>100.03999999999999</v>
      </c>
    </row>
    <row r="23" spans="1:11" ht="18.75">
      <c r="A23" s="207" t="s">
        <v>2032</v>
      </c>
      <c r="B23" s="205">
        <v>0</v>
      </c>
      <c r="C23" s="205">
        <v>0</v>
      </c>
      <c r="D23" s="205">
        <v>0</v>
      </c>
      <c r="E23" s="205" t="e">
        <v>#DIV/0!</v>
      </c>
      <c r="F23" s="205">
        <v>0</v>
      </c>
      <c r="G23" s="205" t="e">
        <v>#DIV/0!</v>
      </c>
      <c r="H23" s="205">
        <v>0</v>
      </c>
      <c r="I23" s="203" t="e">
        <v>#DIV/0!</v>
      </c>
      <c r="J23" s="205">
        <v>0</v>
      </c>
      <c r="K23" s="203" t="e">
        <v>#DIV/0!</v>
      </c>
    </row>
    <row r="24" spans="1:11" s="210" customFormat="1" ht="17.25" customHeight="1">
      <c r="A24" s="195" t="s">
        <v>2033</v>
      </c>
      <c r="B24" s="208">
        <v>0.1</v>
      </c>
      <c r="C24" s="208" t="e">
        <v>#DIV/0!</v>
      </c>
      <c r="D24" s="208">
        <v>0.10020000000000001</v>
      </c>
      <c r="E24" s="208">
        <v>100.2</v>
      </c>
      <c r="F24" s="208">
        <v>0.10340640000000002</v>
      </c>
      <c r="G24" s="208">
        <v>103.2</v>
      </c>
      <c r="H24" s="208">
        <v>0.10345810320000001</v>
      </c>
      <c r="I24" s="209">
        <v>100.05</v>
      </c>
      <c r="J24" s="208">
        <v>0.10349948644128001</v>
      </c>
      <c r="K24" s="209">
        <v>100.03999999999999</v>
      </c>
    </row>
    <row r="25" spans="1:11" s="210" customFormat="1" ht="17.25" hidden="1" customHeight="1">
      <c r="A25" s="195"/>
      <c r="B25" s="208"/>
      <c r="C25" s="208"/>
      <c r="D25" s="208"/>
      <c r="E25" s="208"/>
      <c r="F25" s="208"/>
      <c r="G25" s="208"/>
      <c r="H25" s="208"/>
      <c r="I25" s="209"/>
      <c r="J25" s="208"/>
      <c r="K25" s="209"/>
    </row>
    <row r="26" spans="1:11" s="210" customFormat="1" ht="17.25" hidden="1" customHeight="1">
      <c r="A26" s="212"/>
      <c r="B26" s="208"/>
      <c r="C26" s="208"/>
      <c r="D26" s="208"/>
      <c r="E26" s="208"/>
      <c r="F26" s="208"/>
      <c r="G26" s="208"/>
      <c r="H26" s="208"/>
      <c r="I26" s="209"/>
      <c r="J26" s="208"/>
      <c r="K26" s="209"/>
    </row>
    <row r="27" spans="1:11" s="210" customFormat="1" ht="17.25" hidden="1" customHeight="1">
      <c r="A27" s="212"/>
      <c r="B27" s="208"/>
      <c r="C27" s="208"/>
      <c r="D27" s="208"/>
      <c r="E27" s="208"/>
      <c r="F27" s="208"/>
      <c r="G27" s="208"/>
      <c r="H27" s="208"/>
      <c r="I27" s="209"/>
      <c r="J27" s="208"/>
      <c r="K27" s="209"/>
    </row>
    <row r="28" spans="1:11" s="210" customFormat="1" ht="17.25" hidden="1" customHeight="1">
      <c r="A28" s="212"/>
      <c r="B28" s="208"/>
      <c r="C28" s="208"/>
      <c r="D28" s="208"/>
      <c r="E28" s="208"/>
      <c r="F28" s="208"/>
      <c r="G28" s="208"/>
      <c r="H28" s="208"/>
      <c r="I28" s="209"/>
      <c r="J28" s="208"/>
      <c r="K28" s="209"/>
    </row>
    <row r="29" spans="1:11" s="210" customFormat="1" ht="17.25" hidden="1" customHeight="1">
      <c r="A29" s="213"/>
      <c r="B29" s="208"/>
      <c r="C29" s="208"/>
      <c r="D29" s="208"/>
      <c r="E29" s="208"/>
      <c r="F29" s="208"/>
      <c r="G29" s="208"/>
      <c r="H29" s="208"/>
      <c r="I29" s="209"/>
      <c r="J29" s="208"/>
      <c r="K29" s="209"/>
    </row>
    <row r="30" spans="1:11" s="210" customFormat="1" ht="17.25" hidden="1" customHeight="1">
      <c r="A30" s="212"/>
      <c r="B30" s="208"/>
      <c r="C30" s="208"/>
      <c r="D30" s="208"/>
      <c r="E30" s="208"/>
      <c r="F30" s="208"/>
      <c r="G30" s="208"/>
      <c r="H30" s="208"/>
      <c r="I30" s="209"/>
      <c r="J30" s="208"/>
      <c r="K30" s="209"/>
    </row>
    <row r="31" spans="1:11" s="210" customFormat="1" ht="17.25" hidden="1" customHeight="1">
      <c r="A31" s="212"/>
      <c r="B31" s="208"/>
      <c r="C31" s="208"/>
      <c r="D31" s="208"/>
      <c r="E31" s="208"/>
      <c r="F31" s="208"/>
      <c r="G31" s="208"/>
      <c r="H31" s="208"/>
      <c r="I31" s="209"/>
      <c r="J31" s="208"/>
      <c r="K31" s="209"/>
    </row>
    <row r="32" spans="1:11" s="210" customFormat="1" ht="17.25" hidden="1" customHeight="1">
      <c r="A32" s="212"/>
      <c r="B32" s="208"/>
      <c r="C32" s="208"/>
      <c r="D32" s="208"/>
      <c r="E32" s="208"/>
      <c r="F32" s="208"/>
      <c r="G32" s="208"/>
      <c r="H32" s="208"/>
      <c r="I32" s="209"/>
      <c r="J32" s="208"/>
      <c r="K32" s="209"/>
    </row>
    <row r="33" spans="1:15" s="210" customFormat="1" ht="17.25" hidden="1" customHeight="1">
      <c r="A33" s="212"/>
      <c r="B33" s="208"/>
      <c r="C33" s="208"/>
      <c r="D33" s="208"/>
      <c r="E33" s="208"/>
      <c r="F33" s="208"/>
      <c r="G33" s="208"/>
      <c r="H33" s="208"/>
      <c r="I33" s="209"/>
      <c r="J33" s="208"/>
      <c r="K33" s="209"/>
    </row>
    <row r="34" spans="1:15" ht="14.25" hidden="1" customHeight="1">
      <c r="A34" s="212"/>
      <c r="B34" s="197"/>
      <c r="C34" s="197"/>
      <c r="D34" s="199"/>
      <c r="E34" s="199"/>
      <c r="F34" s="199"/>
      <c r="G34" s="199"/>
      <c r="H34" s="199"/>
      <c r="I34" s="199"/>
      <c r="J34" s="199"/>
      <c r="K34" s="199"/>
    </row>
    <row r="35" spans="1:15" ht="13.5" hidden="1" customHeight="1">
      <c r="A35" s="212"/>
      <c r="B35" s="201"/>
      <c r="C35" s="201"/>
      <c r="D35" s="201"/>
      <c r="E35" s="201"/>
      <c r="F35" s="201"/>
      <c r="G35" s="201"/>
      <c r="H35" s="201"/>
      <c r="I35" s="201"/>
      <c r="J35" s="201"/>
      <c r="K35" s="201"/>
    </row>
    <row r="36" spans="1:15" ht="13.5" hidden="1" customHeight="1">
      <c r="A36" s="212"/>
      <c r="B36" s="201"/>
      <c r="C36" s="201"/>
      <c r="D36" s="201"/>
      <c r="E36" s="201"/>
      <c r="F36" s="201"/>
      <c r="G36" s="201"/>
      <c r="H36" s="201"/>
      <c r="I36" s="201"/>
      <c r="J36" s="201"/>
      <c r="K36" s="201"/>
    </row>
    <row r="37" spans="1:15" ht="13.5" hidden="1" customHeight="1">
      <c r="A37" s="212"/>
      <c r="B37" s="201"/>
      <c r="C37" s="201"/>
      <c r="D37" s="201"/>
      <c r="E37" s="201"/>
      <c r="F37" s="201"/>
      <c r="G37" s="201"/>
      <c r="H37" s="201"/>
      <c r="I37" s="201"/>
      <c r="J37" s="201"/>
      <c r="K37" s="201"/>
    </row>
    <row r="38" spans="1:15" ht="18.75" hidden="1">
      <c r="A38" s="212"/>
      <c r="B38" s="203"/>
      <c r="C38" s="203"/>
      <c r="D38" s="203"/>
      <c r="E38" s="203"/>
      <c r="F38" s="203"/>
      <c r="G38" s="203"/>
      <c r="H38" s="214"/>
      <c r="I38" s="203"/>
      <c r="J38" s="203"/>
      <c r="K38" s="215"/>
    </row>
    <row r="39" spans="1:15" ht="18.75" hidden="1">
      <c r="A39" s="212"/>
      <c r="B39" s="197"/>
      <c r="C39" s="201"/>
      <c r="D39" s="201"/>
      <c r="E39" s="201"/>
      <c r="F39" s="201"/>
      <c r="G39" s="201"/>
      <c r="H39" s="201"/>
      <c r="I39" s="201"/>
      <c r="J39" s="201"/>
      <c r="K39" s="216"/>
    </row>
    <row r="40" spans="1:15" ht="14.25" hidden="1" customHeight="1">
      <c r="A40" s="212"/>
      <c r="B40" s="201"/>
      <c r="C40" s="201"/>
      <c r="D40" s="201"/>
      <c r="E40" s="201"/>
      <c r="F40" s="201"/>
      <c r="G40" s="201"/>
      <c r="H40" s="201"/>
      <c r="I40" s="201"/>
      <c r="J40" s="201"/>
      <c r="K40" s="216"/>
    </row>
    <row r="41" spans="1:15" ht="15" hidden="1" customHeight="1">
      <c r="A41" s="212"/>
      <c r="B41" s="197"/>
      <c r="C41" s="201"/>
      <c r="D41" s="201"/>
      <c r="E41" s="201"/>
      <c r="F41" s="201"/>
      <c r="G41" s="201"/>
      <c r="H41" s="201"/>
      <c r="I41" s="201"/>
      <c r="J41" s="201"/>
      <c r="K41" s="216"/>
    </row>
    <row r="42" spans="1:15" ht="15" hidden="1" customHeight="1">
      <c r="A42" s="212"/>
      <c r="B42" s="197"/>
      <c r="C42" s="201"/>
      <c r="D42" s="201"/>
      <c r="E42" s="201"/>
      <c r="F42" s="201"/>
      <c r="G42" s="201"/>
      <c r="H42" s="201"/>
      <c r="I42" s="201"/>
      <c r="J42" s="201"/>
      <c r="K42" s="216"/>
    </row>
    <row r="43" spans="1:15" ht="15" customHeight="1">
      <c r="A43" s="212"/>
      <c r="B43" s="197"/>
      <c r="C43" s="201"/>
      <c r="D43" s="201"/>
      <c r="E43" s="201"/>
      <c r="F43" s="201"/>
      <c r="G43" s="201"/>
      <c r="H43" s="201"/>
      <c r="I43" s="201"/>
      <c r="J43" s="201"/>
      <c r="K43" s="216"/>
    </row>
    <row r="44" spans="1:15" ht="37.5">
      <c r="A44" s="217" t="s">
        <v>2034</v>
      </c>
      <c r="B44" s="208">
        <v>158606.39999999999</v>
      </c>
      <c r="C44" s="208">
        <v>84.24584563369541</v>
      </c>
      <c r="D44" s="208">
        <v>170162.59171099999</v>
      </c>
      <c r="E44" s="208">
        <v>107.28608159002411</v>
      </c>
      <c r="F44" s="208">
        <v>174035.67341282201</v>
      </c>
      <c r="G44" s="208">
        <v>102.27610643613139</v>
      </c>
      <c r="H44" s="208">
        <v>175411.6289713876</v>
      </c>
      <c r="I44" s="208">
        <v>100.79061696466202</v>
      </c>
      <c r="J44" s="208">
        <v>176823.65439047798</v>
      </c>
      <c r="K44" s="208">
        <v>100.80497822599932</v>
      </c>
      <c r="L44" s="218"/>
      <c r="M44" s="218"/>
      <c r="N44" s="218"/>
      <c r="O44" s="218"/>
    </row>
    <row r="45" spans="1:15" ht="18.75">
      <c r="A45" s="195" t="s">
        <v>2016</v>
      </c>
      <c r="B45" s="201">
        <v>1708.8000000000002</v>
      </c>
      <c r="C45" s="201">
        <v>109.77348939395888</v>
      </c>
      <c r="D45" s="201">
        <v>1689.5777</v>
      </c>
      <c r="E45" s="201">
        <v>98.875099485018708</v>
      </c>
      <c r="F45" s="201">
        <v>1728.7569006000003</v>
      </c>
      <c r="G45" s="201">
        <v>102.3188753379025</v>
      </c>
      <c r="H45" s="201">
        <v>1734.8287559821802</v>
      </c>
      <c r="I45" s="201">
        <v>100.3512266750792</v>
      </c>
      <c r="J45" s="201">
        <v>1741.6394087621006</v>
      </c>
      <c r="K45" s="201">
        <v>100.39258357670377</v>
      </c>
    </row>
    <row r="46" spans="1:15" ht="18.75">
      <c r="A46" s="195" t="s">
        <v>2017</v>
      </c>
      <c r="B46" s="197">
        <v>1636.7</v>
      </c>
      <c r="C46" s="197">
        <v>44.236976349826456</v>
      </c>
      <c r="D46" s="201">
        <v>1551.0575000000001</v>
      </c>
      <c r="E46" s="201">
        <v>94.767367263395869</v>
      </c>
      <c r="F46" s="201">
        <v>1573.8429234</v>
      </c>
      <c r="G46" s="201">
        <v>101.46902506193354</v>
      </c>
      <c r="H46" s="201">
        <v>1575.2533913554203</v>
      </c>
      <c r="I46" s="201">
        <v>100.08961936000406</v>
      </c>
      <c r="J46" s="201">
        <v>1576.7939338689357</v>
      </c>
      <c r="K46" s="201">
        <v>100.09779648924861</v>
      </c>
    </row>
    <row r="47" spans="1:15" ht="18.75">
      <c r="A47" s="195" t="s">
        <v>2018</v>
      </c>
      <c r="B47" s="201">
        <v>13808.2</v>
      </c>
      <c r="C47" s="201">
        <v>70.917982702282174</v>
      </c>
      <c r="D47" s="201">
        <v>12999.348612000002</v>
      </c>
      <c r="E47" s="201">
        <v>94.142238756680825</v>
      </c>
      <c r="F47" s="201">
        <v>13198.048344276</v>
      </c>
      <c r="G47" s="201">
        <v>101.52853606905022</v>
      </c>
      <c r="H47" s="201">
        <v>13208.653075113645</v>
      </c>
      <c r="I47" s="201">
        <v>100.08035075005802</v>
      </c>
      <c r="J47" s="201">
        <v>13220.299626056292</v>
      </c>
      <c r="K47" s="201">
        <v>100.08817364553688</v>
      </c>
    </row>
    <row r="48" spans="1:15" ht="18.75">
      <c r="A48" s="195" t="s">
        <v>2019</v>
      </c>
      <c r="B48" s="201">
        <v>26210.6</v>
      </c>
      <c r="C48" s="201">
        <v>99.167173715496673</v>
      </c>
      <c r="D48" s="201">
        <v>23704.6963</v>
      </c>
      <c r="E48" s="201">
        <v>90.439350110260747</v>
      </c>
      <c r="F48" s="201">
        <v>24174.835097700001</v>
      </c>
      <c r="G48" s="201">
        <v>101.98331500117131</v>
      </c>
      <c r="H48" s="201">
        <v>24183.882755621311</v>
      </c>
      <c r="I48" s="201">
        <v>100.03742593438486</v>
      </c>
      <c r="J48" s="201">
        <v>24194.830044934875</v>
      </c>
      <c r="K48" s="201">
        <v>100.04526688052613</v>
      </c>
    </row>
    <row r="49" spans="1:21" ht="18.75">
      <c r="A49" s="206" t="s">
        <v>2020</v>
      </c>
      <c r="B49" s="201">
        <v>11940.100000000002</v>
      </c>
      <c r="C49" s="201">
        <v>89.421020219391238</v>
      </c>
      <c r="D49" s="201">
        <v>11184.026834000002</v>
      </c>
      <c r="E49" s="201">
        <v>93.66778196162511</v>
      </c>
      <c r="F49" s="201">
        <v>11522.267404482001</v>
      </c>
      <c r="G49" s="201">
        <v>103.02431830236432</v>
      </c>
      <c r="H49" s="201">
        <v>11558.439593938918</v>
      </c>
      <c r="I49" s="201">
        <v>100.31393291083354</v>
      </c>
      <c r="J49" s="201">
        <v>11599.857066009117</v>
      </c>
      <c r="K49" s="201">
        <v>100.3583309990383</v>
      </c>
    </row>
    <row r="50" spans="1:21" ht="18.75">
      <c r="A50" s="195" t="s">
        <v>2021</v>
      </c>
      <c r="B50" s="197">
        <v>5761.7</v>
      </c>
      <c r="C50" s="201">
        <v>42.31324032748423</v>
      </c>
      <c r="D50" s="201">
        <v>5122.2243800000006</v>
      </c>
      <c r="E50" s="201">
        <v>88.901268375653032</v>
      </c>
      <c r="F50" s="201">
        <v>5243.3341130400013</v>
      </c>
      <c r="G50" s="201">
        <v>102.36439726289383</v>
      </c>
      <c r="H50" s="201">
        <v>5245.9036920717372</v>
      </c>
      <c r="I50" s="201">
        <v>100.04900658581617</v>
      </c>
      <c r="J50" s="201">
        <v>5249.1342385467779</v>
      </c>
      <c r="K50" s="201">
        <v>100.06158226808326</v>
      </c>
    </row>
    <row r="51" spans="1:21" ht="18.75">
      <c r="A51" s="195" t="s">
        <v>2022</v>
      </c>
      <c r="B51" s="203">
        <v>31266.399999999998</v>
      </c>
      <c r="C51" s="203">
        <v>102.92472877017813</v>
      </c>
      <c r="D51" s="201">
        <v>28247.065840000003</v>
      </c>
      <c r="E51" s="201">
        <v>90.343198577386602</v>
      </c>
      <c r="F51" s="201">
        <v>28957.339218720001</v>
      </c>
      <c r="G51" s="201">
        <v>102.51450321510632</v>
      </c>
      <c r="H51" s="201">
        <v>28992.960172981486</v>
      </c>
      <c r="I51" s="201">
        <v>100.12301183472844</v>
      </c>
      <c r="J51" s="201">
        <v>29034.804009174222</v>
      </c>
      <c r="K51" s="201">
        <v>100.14432412538451</v>
      </c>
    </row>
    <row r="52" spans="1:21" ht="18.75">
      <c r="A52" s="195" t="s">
        <v>2023</v>
      </c>
      <c r="B52" s="197">
        <v>6619.9</v>
      </c>
      <c r="C52" s="201">
        <v>98.655640117863967</v>
      </c>
      <c r="D52" s="201">
        <v>6195.365475999999</v>
      </c>
      <c r="E52" s="201">
        <v>93.586994909288649</v>
      </c>
      <c r="F52" s="201">
        <v>6341.3228976480004</v>
      </c>
      <c r="G52" s="201">
        <v>102.35591301616378</v>
      </c>
      <c r="H52" s="201">
        <v>6354.089212839931</v>
      </c>
      <c r="I52" s="201">
        <v>100.2013194312604</v>
      </c>
      <c r="J52" s="201">
        <v>6368.6264071489204</v>
      </c>
      <c r="K52" s="201">
        <v>100.22878486313371</v>
      </c>
    </row>
    <row r="53" spans="1:21" ht="18.75">
      <c r="A53" s="195" t="s">
        <v>2024</v>
      </c>
      <c r="B53" s="201">
        <v>8218.2000000000007</v>
      </c>
      <c r="C53" s="201">
        <v>47.116182019519655</v>
      </c>
      <c r="D53" s="201">
        <v>7787.2591000000011</v>
      </c>
      <c r="E53" s="201">
        <v>94.756261711810367</v>
      </c>
      <c r="F53" s="201">
        <v>8025.9325479000017</v>
      </c>
      <c r="G53" s="201">
        <v>103.06492239227023</v>
      </c>
      <c r="H53" s="201">
        <v>8054.329968761971</v>
      </c>
      <c r="I53" s="201">
        <v>100.35382082633375</v>
      </c>
      <c r="J53" s="201">
        <v>8086.7347841005758</v>
      </c>
      <c r="K53" s="201">
        <v>100.40232788406091</v>
      </c>
    </row>
    <row r="54" spans="1:21" ht="18.75">
      <c r="A54" s="195" t="s">
        <v>2025</v>
      </c>
      <c r="B54" s="201">
        <v>752.7</v>
      </c>
      <c r="C54" s="201">
        <v>119.26473221288605</v>
      </c>
      <c r="D54" s="201">
        <v>690.93810000000008</v>
      </c>
      <c r="E54" s="201">
        <v>91.794619370267043</v>
      </c>
      <c r="F54" s="201">
        <v>711.47523840000008</v>
      </c>
      <c r="G54" s="201">
        <v>102.97235575806285</v>
      </c>
      <c r="H54" s="201">
        <v>713.2276981555201</v>
      </c>
      <c r="I54" s="201">
        <v>100.2463135272931</v>
      </c>
      <c r="J54" s="201">
        <v>715.25198703187357</v>
      </c>
      <c r="K54" s="201">
        <v>100.28382084453374</v>
      </c>
    </row>
    <row r="55" spans="1:21" ht="18.75">
      <c r="A55" s="195" t="s">
        <v>2026</v>
      </c>
      <c r="B55" s="201">
        <v>4377.5</v>
      </c>
      <c r="C55" s="201">
        <v>58.017109712839499</v>
      </c>
      <c r="D55" s="201">
        <v>4005.5962600000003</v>
      </c>
      <c r="E55" s="201">
        <v>91.504197829811545</v>
      </c>
      <c r="F55" s="201">
        <v>4075.5771370800003</v>
      </c>
      <c r="G55" s="201">
        <v>101.74707765180509</v>
      </c>
      <c r="H55" s="201">
        <v>4076.9209628996523</v>
      </c>
      <c r="I55" s="201">
        <v>100.03297265085295</v>
      </c>
      <c r="J55" s="201">
        <v>4078.4757686864277</v>
      </c>
      <c r="K55" s="201">
        <v>100.03813676548856</v>
      </c>
    </row>
    <row r="56" spans="1:21" ht="18.75">
      <c r="A56" s="195" t="s">
        <v>2027</v>
      </c>
      <c r="B56" s="201">
        <v>6246.2999999999993</v>
      </c>
      <c r="C56" s="201">
        <v>73.152907530312021</v>
      </c>
      <c r="D56" s="201">
        <v>6283.1257999999998</v>
      </c>
      <c r="E56" s="201">
        <v>100.58956182059779</v>
      </c>
      <c r="F56" s="201">
        <v>6416.5612253999989</v>
      </c>
      <c r="G56" s="201">
        <v>102.12371086697006</v>
      </c>
      <c r="H56" s="201">
        <v>6440.0611907912989</v>
      </c>
      <c r="I56" s="201">
        <v>100.36623924506907</v>
      </c>
      <c r="J56" s="201">
        <v>6466.2832760860547</v>
      </c>
      <c r="K56" s="201">
        <v>100.40717136868591</v>
      </c>
    </row>
    <row r="57" spans="1:21" ht="18.75">
      <c r="A57" s="195" t="s">
        <v>2028</v>
      </c>
      <c r="B57" s="197">
        <v>14155.2</v>
      </c>
      <c r="C57" s="201">
        <v>103.42017485397541</v>
      </c>
      <c r="D57" s="201">
        <v>13913.673540000002</v>
      </c>
      <c r="E57" s="201">
        <v>98.293726263140059</v>
      </c>
      <c r="F57" s="201">
        <v>14184.60010032</v>
      </c>
      <c r="G57" s="201">
        <v>101.94719647216905</v>
      </c>
      <c r="H57" s="201">
        <v>14223.395129615568</v>
      </c>
      <c r="I57" s="201">
        <v>100.27350104353448</v>
      </c>
      <c r="J57" s="201">
        <v>14266.642096614869</v>
      </c>
      <c r="K57" s="201">
        <v>100.30405516126915</v>
      </c>
    </row>
    <row r="58" spans="1:21" ht="18.75">
      <c r="A58" s="195" t="s">
        <v>2029</v>
      </c>
      <c r="B58" s="201">
        <v>25903</v>
      </c>
      <c r="C58" s="201">
        <v>102.76484770148799</v>
      </c>
      <c r="D58" s="201">
        <v>23640.595600000004</v>
      </c>
      <c r="E58" s="201">
        <v>91.265859552947546</v>
      </c>
      <c r="F58" s="201">
        <v>24178.137514800008</v>
      </c>
      <c r="G58" s="201">
        <v>102.27380868018403</v>
      </c>
      <c r="H58" s="201">
        <v>24205.568669492528</v>
      </c>
      <c r="I58" s="201">
        <v>100.11345437453869</v>
      </c>
      <c r="J58" s="201">
        <v>24237.418113999069</v>
      </c>
      <c r="K58" s="201">
        <v>100.13157899713664</v>
      </c>
    </row>
    <row r="59" spans="1:21" ht="18.75">
      <c r="A59" s="195" t="s">
        <v>2030</v>
      </c>
      <c r="B59" s="201">
        <v>0</v>
      </c>
      <c r="C59" s="201">
        <v>0</v>
      </c>
      <c r="D59" s="201">
        <v>0</v>
      </c>
      <c r="E59" s="201" t="e">
        <v>#DIV/0!</v>
      </c>
      <c r="F59" s="201">
        <v>0</v>
      </c>
      <c r="G59" s="201" t="e">
        <v>#DIV/0!</v>
      </c>
      <c r="H59" s="201">
        <v>0</v>
      </c>
      <c r="I59" s="201" t="e">
        <v>#DIV/0!</v>
      </c>
      <c r="J59" s="201">
        <v>0</v>
      </c>
      <c r="K59" s="201" t="e">
        <v>#DIV/0!</v>
      </c>
    </row>
    <row r="60" spans="1:21" ht="18.75">
      <c r="A60" s="195" t="s">
        <v>2031</v>
      </c>
      <c r="B60" s="201">
        <v>1</v>
      </c>
      <c r="C60" s="201" t="e">
        <v>#DIV/0!</v>
      </c>
      <c r="D60" s="201">
        <v>1.032</v>
      </c>
      <c r="E60" s="201">
        <v>103.2</v>
      </c>
      <c r="F60" s="201">
        <v>1.0774080000000001</v>
      </c>
      <c r="G60" s="201">
        <v>104.4</v>
      </c>
      <c r="H60" s="201">
        <v>1.0860272640000002</v>
      </c>
      <c r="I60" s="201">
        <v>100.8</v>
      </c>
      <c r="J60" s="201">
        <v>1.0958015093760003</v>
      </c>
      <c r="K60" s="201">
        <v>100.9</v>
      </c>
    </row>
    <row r="61" spans="1:21" ht="18.75">
      <c r="A61" s="195" t="s">
        <v>2032</v>
      </c>
      <c r="B61" s="201">
        <v>0</v>
      </c>
      <c r="C61" s="201" t="e">
        <v>#DIV/0!</v>
      </c>
      <c r="D61" s="201">
        <v>0</v>
      </c>
      <c r="E61" s="201" t="e">
        <v>#DIV/0!</v>
      </c>
      <c r="F61" s="201">
        <v>0</v>
      </c>
      <c r="G61" s="201" t="e">
        <v>#DIV/0!</v>
      </c>
      <c r="H61" s="201">
        <v>0</v>
      </c>
      <c r="I61" s="201" t="e">
        <v>#DIV/0!</v>
      </c>
      <c r="J61" s="201">
        <v>0</v>
      </c>
      <c r="K61" s="201" t="e">
        <v>#DIV/0!</v>
      </c>
    </row>
    <row r="62" spans="1:21" ht="18.75">
      <c r="A62" s="195" t="s">
        <v>2033</v>
      </c>
      <c r="B62" s="208">
        <v>0.1</v>
      </c>
      <c r="C62" s="208" t="e">
        <v>#DIV/0!</v>
      </c>
      <c r="D62" s="208">
        <v>0.1032</v>
      </c>
      <c r="E62" s="208">
        <v>103.2</v>
      </c>
      <c r="F62" s="208">
        <v>0.10774080000000001</v>
      </c>
      <c r="G62" s="208">
        <v>104.4</v>
      </c>
      <c r="H62" s="208">
        <v>0.10860272640000002</v>
      </c>
      <c r="I62" s="208">
        <v>100.8</v>
      </c>
      <c r="J62" s="208">
        <v>0.10958015093760003</v>
      </c>
      <c r="K62" s="208">
        <v>100.9</v>
      </c>
      <c r="L62" s="218"/>
      <c r="M62" s="218"/>
      <c r="N62" s="218"/>
      <c r="O62" s="218"/>
      <c r="P62" s="218"/>
      <c r="Q62" s="218"/>
      <c r="R62" s="218"/>
      <c r="S62" s="218"/>
      <c r="T62" s="218"/>
      <c r="U62" s="218"/>
    </row>
    <row r="63" spans="1:21" ht="18.75" hidden="1">
      <c r="A63" s="212"/>
      <c r="B63" s="201"/>
      <c r="C63" s="201"/>
      <c r="D63" s="201"/>
      <c r="E63" s="201"/>
      <c r="F63" s="201"/>
      <c r="G63" s="201"/>
      <c r="H63" s="201"/>
      <c r="I63" s="201"/>
      <c r="J63" s="201"/>
      <c r="K63" s="201"/>
    </row>
    <row r="64" spans="1:21" ht="18.75" hidden="1">
      <c r="A64" s="212"/>
      <c r="B64" s="197"/>
      <c r="C64" s="197"/>
      <c r="D64" s="201"/>
      <c r="E64" s="201"/>
      <c r="F64" s="201"/>
      <c r="G64" s="201"/>
      <c r="H64" s="201"/>
      <c r="I64" s="201"/>
      <c r="J64" s="201"/>
      <c r="K64" s="201"/>
    </row>
    <row r="65" spans="1:11" ht="18.75" hidden="1">
      <c r="A65" s="212"/>
      <c r="B65" s="201"/>
      <c r="C65" s="201"/>
      <c r="D65" s="201"/>
      <c r="E65" s="201"/>
      <c r="F65" s="201"/>
      <c r="G65" s="201"/>
      <c r="H65" s="201"/>
      <c r="I65" s="201"/>
      <c r="J65" s="201"/>
      <c r="K65" s="201"/>
    </row>
    <row r="66" spans="1:11" ht="18.75" hidden="1">
      <c r="A66" s="212"/>
      <c r="B66" s="201"/>
      <c r="C66" s="201"/>
      <c r="D66" s="201"/>
      <c r="E66" s="201"/>
      <c r="F66" s="201"/>
      <c r="G66" s="201"/>
      <c r="H66" s="201"/>
      <c r="I66" s="201"/>
      <c r="J66" s="201"/>
      <c r="K66" s="201"/>
    </row>
    <row r="67" spans="1:11" ht="18.75" hidden="1">
      <c r="A67" s="212"/>
      <c r="B67" s="201"/>
      <c r="C67" s="201"/>
      <c r="D67" s="201"/>
      <c r="E67" s="201"/>
      <c r="F67" s="201"/>
      <c r="G67" s="201"/>
      <c r="H67" s="201"/>
      <c r="I67" s="201"/>
      <c r="J67" s="201"/>
      <c r="K67" s="201"/>
    </row>
    <row r="68" spans="1:11" ht="18.75" hidden="1">
      <c r="A68" s="212"/>
      <c r="B68" s="197"/>
      <c r="C68" s="201"/>
      <c r="D68" s="201"/>
      <c r="E68" s="201"/>
      <c r="F68" s="201"/>
      <c r="G68" s="201"/>
      <c r="H68" s="201"/>
      <c r="I68" s="201"/>
      <c r="J68" s="201"/>
      <c r="K68" s="201"/>
    </row>
    <row r="69" spans="1:11" ht="18.75" hidden="1">
      <c r="A69" s="212"/>
      <c r="B69" s="203"/>
      <c r="C69" s="203"/>
      <c r="D69" s="201"/>
      <c r="E69" s="201"/>
      <c r="F69" s="201"/>
      <c r="G69" s="201"/>
      <c r="H69" s="201"/>
      <c r="I69" s="201"/>
      <c r="J69" s="201"/>
      <c r="K69" s="201"/>
    </row>
    <row r="70" spans="1:11" ht="18.75" hidden="1">
      <c r="A70" s="212"/>
      <c r="B70" s="197"/>
      <c r="C70" s="201"/>
      <c r="D70" s="201"/>
      <c r="E70" s="201"/>
      <c r="F70" s="201"/>
      <c r="G70" s="201"/>
      <c r="H70" s="201"/>
      <c r="I70" s="201"/>
      <c r="J70" s="201"/>
      <c r="K70" s="201"/>
    </row>
    <row r="71" spans="1:11" ht="18.75" hidden="1">
      <c r="A71" s="212"/>
      <c r="B71" s="201"/>
      <c r="C71" s="201"/>
      <c r="D71" s="201"/>
      <c r="E71" s="201"/>
      <c r="F71" s="201"/>
      <c r="G71" s="201"/>
      <c r="H71" s="201"/>
      <c r="I71" s="201"/>
      <c r="J71" s="201"/>
      <c r="K71" s="201"/>
    </row>
    <row r="72" spans="1:11" ht="18.75" hidden="1">
      <c r="A72" s="212"/>
      <c r="B72" s="201"/>
      <c r="C72" s="201"/>
      <c r="D72" s="201"/>
      <c r="E72" s="201"/>
      <c r="F72" s="201"/>
      <c r="G72" s="201"/>
      <c r="H72" s="201"/>
      <c r="I72" s="201"/>
      <c r="J72" s="201"/>
      <c r="K72" s="201"/>
    </row>
    <row r="73" spans="1:11" ht="18.75" hidden="1">
      <c r="A73" s="212"/>
      <c r="B73" s="201"/>
      <c r="C73" s="201"/>
      <c r="D73" s="201"/>
      <c r="E73" s="201"/>
      <c r="F73" s="201"/>
      <c r="G73" s="201"/>
      <c r="H73" s="201"/>
      <c r="I73" s="201"/>
      <c r="J73" s="201"/>
      <c r="K73" s="201"/>
    </row>
    <row r="74" spans="1:11" ht="18.75" hidden="1">
      <c r="A74" s="212"/>
      <c r="B74" s="201"/>
      <c r="C74" s="201"/>
      <c r="D74" s="201"/>
      <c r="E74" s="201"/>
      <c r="F74" s="201"/>
      <c r="G74" s="201"/>
      <c r="H74" s="201"/>
      <c r="I74" s="201"/>
      <c r="J74" s="201"/>
      <c r="K74" s="201"/>
    </row>
    <row r="75" spans="1:11" ht="18.75" hidden="1">
      <c r="A75" s="212"/>
      <c r="B75" s="201"/>
      <c r="C75" s="201"/>
      <c r="D75" s="201"/>
      <c r="E75" s="201"/>
      <c r="F75" s="201"/>
      <c r="G75" s="201"/>
      <c r="H75" s="201"/>
      <c r="I75" s="201"/>
      <c r="J75" s="201"/>
      <c r="K75" s="201"/>
    </row>
    <row r="76" spans="1:11" ht="18.75" hidden="1">
      <c r="A76" s="212"/>
      <c r="B76" s="201"/>
      <c r="C76" s="201"/>
      <c r="D76" s="201"/>
      <c r="E76" s="201"/>
      <c r="F76" s="201"/>
      <c r="G76" s="201"/>
      <c r="H76" s="201"/>
      <c r="I76" s="201"/>
      <c r="J76" s="201"/>
      <c r="K76" s="201"/>
    </row>
    <row r="77" spans="1:11" ht="18.75" hidden="1">
      <c r="A77" s="212"/>
      <c r="B77" s="201"/>
      <c r="C77" s="201"/>
      <c r="D77" s="201"/>
      <c r="E77" s="201"/>
      <c r="F77" s="201"/>
      <c r="G77" s="201"/>
      <c r="H77" s="201"/>
      <c r="I77" s="201"/>
      <c r="J77" s="201"/>
      <c r="K77" s="201"/>
    </row>
    <row r="78" spans="1:11" ht="18.75" hidden="1">
      <c r="A78" s="212"/>
      <c r="B78" s="201"/>
      <c r="C78" s="201"/>
      <c r="D78" s="201"/>
      <c r="E78" s="201"/>
      <c r="F78" s="201"/>
      <c r="G78" s="201"/>
      <c r="H78" s="201"/>
      <c r="I78" s="201"/>
      <c r="J78" s="201"/>
      <c r="K78" s="201"/>
    </row>
    <row r="79" spans="1:11" ht="18.75" hidden="1">
      <c r="A79" s="212"/>
      <c r="B79" s="201"/>
      <c r="C79" s="201"/>
      <c r="D79" s="201"/>
      <c r="E79" s="201"/>
      <c r="F79" s="201"/>
      <c r="G79" s="201"/>
      <c r="H79" s="201"/>
      <c r="I79" s="201"/>
      <c r="J79" s="201"/>
      <c r="K79" s="201"/>
    </row>
    <row r="80" spans="1:11" ht="18.75">
      <c r="A80" s="212"/>
      <c r="B80" s="201"/>
      <c r="C80" s="201"/>
      <c r="D80" s="201"/>
      <c r="E80" s="201"/>
      <c r="F80" s="201"/>
      <c r="G80" s="201"/>
      <c r="H80" s="201"/>
      <c r="I80" s="201"/>
      <c r="J80" s="201"/>
      <c r="K80" s="201"/>
    </row>
    <row r="81" spans="1:15" ht="39" customHeight="1">
      <c r="A81" s="219" t="s">
        <v>2035</v>
      </c>
      <c r="B81" s="208">
        <v>118658.39999999998</v>
      </c>
      <c r="C81" s="208">
        <v>138.34003707460388</v>
      </c>
      <c r="D81" s="208">
        <v>124000</v>
      </c>
      <c r="E81" s="208">
        <f>D81/B81*100</f>
        <v>104.50166191352659</v>
      </c>
      <c r="F81" s="208">
        <v>124000</v>
      </c>
      <c r="G81" s="208">
        <f>F81/D81*100</f>
        <v>100</v>
      </c>
      <c r="H81" s="208">
        <v>124000</v>
      </c>
      <c r="I81" s="208">
        <f>H81/F81*100</f>
        <v>100</v>
      </c>
      <c r="J81" s="208">
        <v>124000</v>
      </c>
      <c r="K81" s="208">
        <f>J81/H81*100</f>
        <v>100</v>
      </c>
      <c r="L81" s="218"/>
      <c r="M81" s="218"/>
      <c r="N81" s="218"/>
      <c r="O81" s="218"/>
    </row>
    <row r="82" spans="1:15" ht="19.5" customHeight="1">
      <c r="A82" s="195" t="s">
        <v>2016</v>
      </c>
      <c r="B82" s="201"/>
      <c r="C82" s="201"/>
      <c r="D82" s="201"/>
      <c r="E82" s="208"/>
      <c r="F82" s="201"/>
      <c r="G82" s="201"/>
      <c r="H82" s="201"/>
      <c r="I82" s="201"/>
      <c r="J82" s="201"/>
      <c r="K82" s="201"/>
    </row>
    <row r="83" spans="1:15" ht="18" customHeight="1">
      <c r="A83" s="195" t="s">
        <v>2017</v>
      </c>
      <c r="B83" s="201">
        <v>14192.8</v>
      </c>
      <c r="C83" s="220">
        <v>149.50805856947221</v>
      </c>
      <c r="D83" s="201">
        <v>14829.626405955476</v>
      </c>
      <c r="E83" s="208">
        <f t="shared" ref="E83:E93" si="0">D83/B83*100</f>
        <v>104.48696808209428</v>
      </c>
      <c r="F83" s="201">
        <v>14829.626405955476</v>
      </c>
      <c r="G83" s="208">
        <f>F83/D83*100</f>
        <v>100</v>
      </c>
      <c r="H83" s="201">
        <v>14829.626405955476</v>
      </c>
      <c r="I83" s="208">
        <f>H83/F83*100</f>
        <v>100</v>
      </c>
      <c r="J83" s="201">
        <v>14829.626405955476</v>
      </c>
      <c r="K83" s="208">
        <f>J83/H83*100</f>
        <v>100</v>
      </c>
    </row>
    <row r="84" spans="1:15" ht="15" customHeight="1">
      <c r="A84" s="195" t="s">
        <v>2018</v>
      </c>
      <c r="B84" s="201">
        <v>18325</v>
      </c>
      <c r="C84" s="220">
        <v>115.4279811283912</v>
      </c>
      <c r="D84" s="201">
        <v>19141.099775399194</v>
      </c>
      <c r="E84" s="208">
        <f t="shared" si="0"/>
        <v>104.45347762837214</v>
      </c>
      <c r="F84" s="201">
        <v>19141.099775399194</v>
      </c>
      <c r="G84" s="208">
        <f>F84/D84*100</f>
        <v>100</v>
      </c>
      <c r="H84" s="201">
        <v>19141.099775399194</v>
      </c>
      <c r="I84" s="208">
        <f>H84/F84*100</f>
        <v>100</v>
      </c>
      <c r="J84" s="201">
        <v>19141.099775399194</v>
      </c>
      <c r="K84" s="208">
        <f>J84/H84*100</f>
        <v>100</v>
      </c>
    </row>
    <row r="85" spans="1:15" ht="18.75">
      <c r="A85" s="195" t="s">
        <v>2019</v>
      </c>
      <c r="B85" s="197"/>
      <c r="C85" s="221"/>
      <c r="D85" s="201"/>
      <c r="E85" s="208"/>
      <c r="F85" s="201"/>
      <c r="G85" s="201"/>
      <c r="H85" s="201"/>
      <c r="I85" s="201"/>
      <c r="J85" s="201"/>
      <c r="K85" s="201"/>
    </row>
    <row r="86" spans="1:15" ht="18.75">
      <c r="A86" s="206" t="s">
        <v>2020</v>
      </c>
      <c r="B86" s="201">
        <v>12556</v>
      </c>
      <c r="C86" s="220">
        <v>171.23297012014675</v>
      </c>
      <c r="D86" s="201">
        <v>13123.995646863617</v>
      </c>
      <c r="E86" s="208">
        <f t="shared" si="0"/>
        <v>104.52369900337382</v>
      </c>
      <c r="F86" s="201">
        <v>13123.995646863617</v>
      </c>
      <c r="G86" s="208">
        <f>F86/D86*100</f>
        <v>100</v>
      </c>
      <c r="H86" s="201">
        <v>13123.995646863617</v>
      </c>
      <c r="I86" s="208">
        <f>H86/F86*100</f>
        <v>100</v>
      </c>
      <c r="J86" s="201">
        <v>13123.995646863617</v>
      </c>
      <c r="K86" s="208">
        <f>J86/H86*100</f>
        <v>100</v>
      </c>
    </row>
    <row r="87" spans="1:15" ht="18.75">
      <c r="A87" s="195" t="s">
        <v>2021</v>
      </c>
      <c r="B87" s="201">
        <v>22507.4</v>
      </c>
      <c r="C87" s="220">
        <v>124.09933504626008</v>
      </c>
      <c r="D87" s="201">
        <v>23526.148662033662</v>
      </c>
      <c r="E87" s="208">
        <f t="shared" si="0"/>
        <v>104.52628318701254</v>
      </c>
      <c r="F87" s="201">
        <v>23526.148662033662</v>
      </c>
      <c r="G87" s="208">
        <f>F87/D87*100</f>
        <v>100</v>
      </c>
      <c r="H87" s="201">
        <v>23526.148662033662</v>
      </c>
      <c r="I87" s="208">
        <f>H87/F87*100</f>
        <v>100</v>
      </c>
      <c r="J87" s="201">
        <v>23526.148662033662</v>
      </c>
      <c r="K87" s="208">
        <f>J87/H87*100</f>
        <v>100</v>
      </c>
    </row>
    <row r="88" spans="1:15" ht="18.75">
      <c r="A88" s="195" t="s">
        <v>2022</v>
      </c>
      <c r="B88" s="201"/>
      <c r="C88" s="220"/>
      <c r="D88" s="201"/>
      <c r="E88" s="208"/>
      <c r="F88" s="201"/>
      <c r="G88" s="201"/>
      <c r="H88" s="201"/>
      <c r="I88" s="201"/>
      <c r="J88" s="201"/>
      <c r="K88" s="201"/>
    </row>
    <row r="89" spans="1:15" ht="18.75">
      <c r="A89" s="195" t="s">
        <v>2023</v>
      </c>
      <c r="B89" s="197"/>
      <c r="C89" s="220"/>
      <c r="D89" s="201"/>
      <c r="E89" s="208"/>
      <c r="F89" s="201"/>
      <c r="G89" s="201"/>
      <c r="H89" s="201"/>
      <c r="I89" s="201"/>
      <c r="J89" s="201"/>
      <c r="K89" s="201"/>
    </row>
    <row r="90" spans="1:15" ht="18.75">
      <c r="A90" s="195" t="s">
        <v>2024</v>
      </c>
      <c r="B90" s="201">
        <v>8804.6</v>
      </c>
      <c r="C90" s="220">
        <v>112.5792757774141</v>
      </c>
      <c r="D90" s="201">
        <v>9202.0892191230323</v>
      </c>
      <c r="E90" s="208">
        <f t="shared" si="0"/>
        <v>104.51456305934434</v>
      </c>
      <c r="F90" s="201">
        <v>9202.0892191230323</v>
      </c>
      <c r="G90" s="208">
        <f>F90/D90*100</f>
        <v>100</v>
      </c>
      <c r="H90" s="201">
        <v>9202.0892191230323</v>
      </c>
      <c r="I90" s="208">
        <f>H90/F90*100</f>
        <v>100</v>
      </c>
      <c r="J90" s="201">
        <v>9202.0892191230323</v>
      </c>
      <c r="K90" s="208">
        <f>J90/H90*100</f>
        <v>100</v>
      </c>
    </row>
    <row r="91" spans="1:15" ht="18.75">
      <c r="A91" s="195" t="s">
        <v>2025</v>
      </c>
      <c r="B91" s="201"/>
      <c r="C91" s="220"/>
      <c r="D91" s="201"/>
      <c r="E91" s="208"/>
      <c r="F91" s="201"/>
      <c r="G91" s="201"/>
      <c r="H91" s="201"/>
      <c r="I91" s="201"/>
      <c r="J91" s="201"/>
      <c r="K91" s="201"/>
    </row>
    <row r="92" spans="1:15" ht="18.75">
      <c r="A92" s="195" t="s">
        <v>2026</v>
      </c>
      <c r="B92" s="201">
        <v>27589.5</v>
      </c>
      <c r="C92" s="220">
        <v>169.3646408839779</v>
      </c>
      <c r="D92" s="201">
        <v>28833.69335094107</v>
      </c>
      <c r="E92" s="208">
        <f t="shared" si="0"/>
        <v>104.50966255619375</v>
      </c>
      <c r="F92" s="201">
        <v>28833.69335094107</v>
      </c>
      <c r="G92" s="208">
        <f>F92/D92*100</f>
        <v>100</v>
      </c>
      <c r="H92" s="201">
        <v>28833.69335094107</v>
      </c>
      <c r="I92" s="208">
        <f>H92/F92*100</f>
        <v>100</v>
      </c>
      <c r="J92" s="201">
        <v>28833.69335094107</v>
      </c>
      <c r="K92" s="208">
        <f>J92/H92*100</f>
        <v>100</v>
      </c>
    </row>
    <row r="93" spans="1:15" ht="18.75">
      <c r="A93" s="195" t="s">
        <v>2027</v>
      </c>
      <c r="B93" s="201">
        <v>14683.1</v>
      </c>
      <c r="C93" s="220">
        <v>135.65067164316991</v>
      </c>
      <c r="D93" s="201">
        <v>15343.346939683957</v>
      </c>
      <c r="E93" s="208">
        <f t="shared" si="0"/>
        <v>104.49664539289358</v>
      </c>
      <c r="F93" s="201">
        <v>15343.346939683957</v>
      </c>
      <c r="G93" s="208">
        <f>F93/D93*100</f>
        <v>100</v>
      </c>
      <c r="H93" s="201">
        <v>15343.346939683957</v>
      </c>
      <c r="I93" s="208">
        <f>H93/F93*100</f>
        <v>100</v>
      </c>
      <c r="J93" s="201">
        <v>15343.346939683957</v>
      </c>
      <c r="K93" s="208">
        <f>J93/H93*100</f>
        <v>100</v>
      </c>
    </row>
    <row r="94" spans="1:15" ht="18.75">
      <c r="A94" s="195" t="s">
        <v>2028</v>
      </c>
      <c r="B94" s="201"/>
      <c r="C94" s="201"/>
      <c r="D94" s="201"/>
      <c r="E94" s="208"/>
      <c r="F94" s="201"/>
      <c r="G94" s="201"/>
      <c r="H94" s="201"/>
      <c r="I94" s="201"/>
      <c r="J94" s="201"/>
      <c r="K94" s="201"/>
    </row>
    <row r="95" spans="1:15" ht="18.75">
      <c r="A95" s="195" t="s">
        <v>2029</v>
      </c>
      <c r="B95" s="201"/>
      <c r="C95" s="201"/>
      <c r="D95" s="201"/>
      <c r="E95" s="208"/>
      <c r="F95" s="201"/>
      <c r="G95" s="201"/>
      <c r="H95" s="201"/>
      <c r="I95" s="201"/>
      <c r="J95" s="201"/>
      <c r="K95" s="201"/>
    </row>
    <row r="96" spans="1:15" ht="18.75">
      <c r="A96" s="195" t="s">
        <v>2030</v>
      </c>
      <c r="B96" s="201"/>
      <c r="C96" s="201"/>
      <c r="D96" s="201"/>
      <c r="E96" s="208"/>
      <c r="F96" s="201"/>
      <c r="G96" s="201"/>
      <c r="H96" s="201"/>
      <c r="I96" s="201"/>
      <c r="J96" s="201"/>
      <c r="K96" s="201"/>
    </row>
    <row r="97" spans="1:15" ht="18.75">
      <c r="A97" s="195" t="s">
        <v>2031</v>
      </c>
      <c r="B97" s="201"/>
      <c r="C97" s="201"/>
      <c r="D97" s="201"/>
      <c r="E97" s="208"/>
      <c r="F97" s="201"/>
      <c r="G97" s="201"/>
      <c r="H97" s="201"/>
      <c r="I97" s="201"/>
      <c r="J97" s="201"/>
      <c r="K97" s="201"/>
    </row>
    <row r="98" spans="1:15" ht="18.75">
      <c r="A98" s="195" t="s">
        <v>2032</v>
      </c>
      <c r="B98" s="201"/>
      <c r="C98" s="201"/>
      <c r="D98" s="201"/>
      <c r="E98" s="208"/>
      <c r="F98" s="201"/>
      <c r="G98" s="201"/>
      <c r="H98" s="201"/>
      <c r="I98" s="201"/>
      <c r="J98" s="201"/>
      <c r="K98" s="201"/>
    </row>
    <row r="99" spans="1:15" ht="18.75">
      <c r="A99" s="195" t="s">
        <v>2033</v>
      </c>
      <c r="B99" s="201"/>
      <c r="C99" s="201"/>
      <c r="D99" s="201"/>
      <c r="E99" s="208"/>
      <c r="F99" s="201"/>
      <c r="G99" s="201"/>
      <c r="H99" s="201"/>
      <c r="I99" s="201"/>
      <c r="J99" s="201"/>
      <c r="K99" s="201"/>
    </row>
    <row r="100" spans="1:15" ht="18.75">
      <c r="A100" s="195"/>
      <c r="B100" s="201"/>
      <c r="C100" s="201"/>
      <c r="D100" s="201"/>
      <c r="E100" s="201"/>
      <c r="F100" s="201"/>
      <c r="G100" s="201"/>
      <c r="H100" s="201"/>
      <c r="I100" s="201"/>
      <c r="J100" s="201"/>
      <c r="K100" s="201"/>
    </row>
    <row r="101" spans="1:15" ht="42" customHeight="1">
      <c r="A101" s="219" t="s">
        <v>2036</v>
      </c>
      <c r="B101" s="208">
        <v>743651.8</v>
      </c>
      <c r="C101" s="208">
        <v>112.93544411053136</v>
      </c>
      <c r="D101" s="208">
        <v>744442.68125599995</v>
      </c>
      <c r="E101" s="208">
        <v>100.10635101750576</v>
      </c>
      <c r="F101" s="208">
        <v>752076.40539497614</v>
      </c>
      <c r="G101" s="208">
        <v>101.02542805929622</v>
      </c>
      <c r="H101" s="208">
        <v>752615.96686811454</v>
      </c>
      <c r="I101" s="208">
        <v>100.07174290660734</v>
      </c>
      <c r="J101" s="208">
        <v>753209.65502269682</v>
      </c>
      <c r="K101" s="208">
        <v>100.07888327921779</v>
      </c>
      <c r="L101" s="218"/>
      <c r="M101" s="218"/>
      <c r="N101" s="218"/>
      <c r="O101" s="218"/>
    </row>
    <row r="102" spans="1:15" ht="22.5" customHeight="1">
      <c r="A102" s="195" t="s">
        <v>2016</v>
      </c>
      <c r="B102" s="197">
        <v>22805.599999999999</v>
      </c>
      <c r="C102" s="197">
        <v>102.45407096526671</v>
      </c>
      <c r="D102" s="197">
        <v>22836.306999999997</v>
      </c>
      <c r="E102" s="197">
        <v>100.13464675342898</v>
      </c>
      <c r="F102" s="197">
        <v>23005.847711199996</v>
      </c>
      <c r="G102" s="197">
        <v>100.7424173759794</v>
      </c>
      <c r="H102" s="197">
        <v>23026.778700073359</v>
      </c>
      <c r="I102" s="197">
        <v>100.09098116764102</v>
      </c>
      <c r="J102" s="197">
        <v>23051.188138999292</v>
      </c>
      <c r="K102" s="197">
        <v>100.10600457512477</v>
      </c>
    </row>
    <row r="103" spans="1:15" ht="18.75" customHeight="1">
      <c r="A103" s="195" t="s">
        <v>2017</v>
      </c>
      <c r="B103" s="201">
        <v>3405.1</v>
      </c>
      <c r="C103" s="201">
        <v>102.454626420181</v>
      </c>
      <c r="D103" s="197">
        <v>3407.0831699999999</v>
      </c>
      <c r="E103" s="197">
        <v>100.05824116766027</v>
      </c>
      <c r="F103" s="197">
        <v>3444.5768389200002</v>
      </c>
      <c r="G103" s="197">
        <v>101.10046239111917</v>
      </c>
      <c r="H103" s="197">
        <v>3450.6514899716758</v>
      </c>
      <c r="I103" s="197">
        <v>100.17635405844452</v>
      </c>
      <c r="J103" s="197">
        <v>3458.4580376656704</v>
      </c>
      <c r="K103" s="197">
        <v>100.22623402324697</v>
      </c>
    </row>
    <row r="104" spans="1:15" ht="23.25" customHeight="1">
      <c r="A104" s="195" t="s">
        <v>2018</v>
      </c>
      <c r="B104" s="201">
        <v>10673.5</v>
      </c>
      <c r="C104" s="201">
        <v>101.5730282332764</v>
      </c>
      <c r="D104" s="197">
        <v>10684.176033</v>
      </c>
      <c r="E104" s="197">
        <v>100.10002373167191</v>
      </c>
      <c r="F104" s="197">
        <v>10781.191616868</v>
      </c>
      <c r="G104" s="197">
        <v>100.90803056378283</v>
      </c>
      <c r="H104" s="197">
        <v>10795.05227795306</v>
      </c>
      <c r="I104" s="197">
        <v>100.12856334974489</v>
      </c>
      <c r="J104" s="197">
        <v>10812.211693423851</v>
      </c>
      <c r="K104" s="197">
        <v>100.15895629802401</v>
      </c>
    </row>
    <row r="105" spans="1:15" ht="18.75">
      <c r="A105" s="195" t="s">
        <v>2019</v>
      </c>
      <c r="B105" s="201">
        <v>280017.8</v>
      </c>
      <c r="C105" s="201">
        <v>111.98980951116422</v>
      </c>
      <c r="D105" s="197">
        <v>280323.94715299993</v>
      </c>
      <c r="E105" s="197">
        <v>100.10933131858044</v>
      </c>
      <c r="F105" s="197">
        <v>283230.45796758798</v>
      </c>
      <c r="G105" s="197">
        <v>101.03684000033064</v>
      </c>
      <c r="H105" s="197">
        <v>283399.93641161826</v>
      </c>
      <c r="I105" s="197">
        <v>100.05983764784565</v>
      </c>
      <c r="J105" s="197">
        <v>283575.91224013304</v>
      </c>
      <c r="K105" s="197">
        <v>100.06209451940708</v>
      </c>
    </row>
    <row r="106" spans="1:15" ht="18.75">
      <c r="A106" s="206" t="s">
        <v>2020</v>
      </c>
      <c r="B106" s="203">
        <v>7364.9000000000005</v>
      </c>
      <c r="C106" s="203">
        <v>106.94133465759433</v>
      </c>
      <c r="D106" s="197">
        <v>7367.0134800000005</v>
      </c>
      <c r="E106" s="197">
        <v>100.02869665575906</v>
      </c>
      <c r="F106" s="197">
        <v>7453.496366880001</v>
      </c>
      <c r="G106" s="197">
        <v>101.17392057330675</v>
      </c>
      <c r="H106" s="197">
        <v>7470.736297430065</v>
      </c>
      <c r="I106" s="197">
        <v>100.23129991216835</v>
      </c>
      <c r="J106" s="197">
        <v>7493.4103685720311</v>
      </c>
      <c r="K106" s="197">
        <v>100.30350517324197</v>
      </c>
    </row>
    <row r="107" spans="1:15" ht="18.75">
      <c r="A107" s="195" t="s">
        <v>2021</v>
      </c>
      <c r="B107" s="203">
        <v>1485.6</v>
      </c>
      <c r="C107" s="203">
        <v>108.72619967680741</v>
      </c>
      <c r="D107" s="197">
        <v>1485.9467999999999</v>
      </c>
      <c r="E107" s="197">
        <v>100.02334410339257</v>
      </c>
      <c r="F107" s="197">
        <v>1503.7444944000001</v>
      </c>
      <c r="G107" s="197">
        <v>101.19773429304469</v>
      </c>
      <c r="H107" s="197">
        <v>1507.31875094832</v>
      </c>
      <c r="I107" s="197">
        <v>100.23769041626622</v>
      </c>
      <c r="J107" s="197">
        <v>1512.0289220609097</v>
      </c>
      <c r="K107" s="197">
        <v>100.31248673245963</v>
      </c>
    </row>
    <row r="108" spans="1:15" ht="18.75">
      <c r="A108" s="195" t="s">
        <v>2022</v>
      </c>
      <c r="B108" s="203">
        <v>68118.899999999994</v>
      </c>
      <c r="C108" s="203">
        <v>102.85855361505638</v>
      </c>
      <c r="D108" s="197">
        <v>68185.351930000004</v>
      </c>
      <c r="E108" s="197">
        <v>100.09755285243891</v>
      </c>
      <c r="F108" s="197">
        <v>68937.980984680005</v>
      </c>
      <c r="G108" s="197">
        <v>101.10379873884447</v>
      </c>
      <c r="H108" s="197">
        <v>68985.576518975402</v>
      </c>
      <c r="I108" s="197">
        <v>100.06904109115986</v>
      </c>
      <c r="J108" s="197">
        <v>69037.36643175919</v>
      </c>
      <c r="K108" s="197">
        <v>100.07507353768297</v>
      </c>
    </row>
    <row r="109" spans="1:15" ht="18.75">
      <c r="A109" s="195" t="s">
        <v>2023</v>
      </c>
      <c r="B109" s="203">
        <v>30401</v>
      </c>
      <c r="C109" s="203">
        <v>101.20618490600685</v>
      </c>
      <c r="D109" s="197">
        <v>30430.369919999997</v>
      </c>
      <c r="E109" s="197">
        <v>100.09660840103942</v>
      </c>
      <c r="F109" s="197">
        <v>30766.957960319996</v>
      </c>
      <c r="G109" s="197">
        <v>101.10609250299905</v>
      </c>
      <c r="H109" s="197">
        <v>30788.746158108097</v>
      </c>
      <c r="I109" s="197">
        <v>100.07081687379102</v>
      </c>
      <c r="J109" s="197">
        <v>30812.631308072516</v>
      </c>
      <c r="K109" s="197">
        <v>100.07757753382278</v>
      </c>
    </row>
    <row r="110" spans="1:15" ht="18.75">
      <c r="A110" s="195" t="s">
        <v>2024</v>
      </c>
      <c r="B110" s="203">
        <v>4445.2</v>
      </c>
      <c r="C110" s="203">
        <v>111.18934731412891</v>
      </c>
      <c r="D110" s="197">
        <v>4448.4342999999999</v>
      </c>
      <c r="E110" s="197">
        <v>100.07275938090525</v>
      </c>
      <c r="F110" s="197">
        <v>4500.1393660000003</v>
      </c>
      <c r="G110" s="197">
        <v>101.16232054950211</v>
      </c>
      <c r="H110" s="197">
        <v>4505.3694158097996</v>
      </c>
      <c r="I110" s="197">
        <v>100.1162197297558</v>
      </c>
      <c r="J110" s="197">
        <v>4511.7476239489615</v>
      </c>
      <c r="K110" s="197">
        <v>100.14156903797455</v>
      </c>
    </row>
    <row r="111" spans="1:15" ht="18.75">
      <c r="A111" s="195" t="s">
        <v>2025</v>
      </c>
      <c r="B111" s="203">
        <v>165454.5</v>
      </c>
      <c r="C111" s="203">
        <v>131.13472079526113</v>
      </c>
      <c r="D111" s="197">
        <v>165622.72389999998</v>
      </c>
      <c r="E111" s="197">
        <v>100.10167381364666</v>
      </c>
      <c r="F111" s="197">
        <v>167464.77752920002</v>
      </c>
      <c r="G111" s="197">
        <v>101.11219860766947</v>
      </c>
      <c r="H111" s="197">
        <v>167557.01859553877</v>
      </c>
      <c r="I111" s="197">
        <v>100.05508087593087</v>
      </c>
      <c r="J111" s="197">
        <v>167649.82074900641</v>
      </c>
      <c r="K111" s="197">
        <v>100.05538541700344</v>
      </c>
    </row>
    <row r="112" spans="1:15" ht="18.75">
      <c r="A112" s="195" t="s">
        <v>2026</v>
      </c>
      <c r="B112" s="203">
        <v>2987.1</v>
      </c>
      <c r="C112" s="203">
        <v>84.438554704571061</v>
      </c>
      <c r="D112" s="197">
        <v>2988.18568</v>
      </c>
      <c r="E112" s="197">
        <v>100.03634561949717</v>
      </c>
      <c r="F112" s="197">
        <v>3021.2496908800003</v>
      </c>
      <c r="G112" s="197">
        <v>101.10649117627793</v>
      </c>
      <c r="H112" s="197">
        <v>3028.3039657872641</v>
      </c>
      <c r="I112" s="197">
        <v>100.233488643079</v>
      </c>
      <c r="J112" s="197">
        <v>3037.5881843804218</v>
      </c>
      <c r="K112" s="197">
        <v>100.30658146269489</v>
      </c>
    </row>
    <row r="113" spans="1:15" ht="18.75">
      <c r="A113" s="195" t="s">
        <v>2027</v>
      </c>
      <c r="B113" s="197">
        <v>3844.7</v>
      </c>
      <c r="C113" s="201">
        <v>78.500913703510861</v>
      </c>
      <c r="D113" s="197">
        <v>3846.7057</v>
      </c>
      <c r="E113" s="197">
        <v>100.05216791947356</v>
      </c>
      <c r="F113" s="197">
        <v>3889.5635763999999</v>
      </c>
      <c r="G113" s="197">
        <v>101.11414492665762</v>
      </c>
      <c r="H113" s="197">
        <v>3896.8810778729194</v>
      </c>
      <c r="I113" s="197">
        <v>100.18813168442131</v>
      </c>
      <c r="J113" s="197">
        <v>3906.3428690252945</v>
      </c>
      <c r="K113" s="197">
        <v>100.24280420580706</v>
      </c>
    </row>
    <row r="114" spans="1:15" ht="18.75">
      <c r="A114" s="195" t="s">
        <v>2028</v>
      </c>
      <c r="B114" s="201">
        <v>77770.5</v>
      </c>
      <c r="C114" s="201">
        <v>100.00329184494279</v>
      </c>
      <c r="D114" s="197">
        <v>77859.759690000006</v>
      </c>
      <c r="E114" s="197">
        <v>100.11477319806355</v>
      </c>
      <c r="F114" s="197">
        <v>78496.954227239999</v>
      </c>
      <c r="G114" s="197">
        <v>100.81838749538528</v>
      </c>
      <c r="H114" s="197">
        <v>78590.389908308163</v>
      </c>
      <c r="I114" s="197">
        <v>100.11903096366986</v>
      </c>
      <c r="J114" s="197">
        <v>78704.761974223424</v>
      </c>
      <c r="K114" s="197">
        <v>100.14552932750264</v>
      </c>
    </row>
    <row r="115" spans="1:15" ht="18.75">
      <c r="A115" s="195" t="s">
        <v>2029</v>
      </c>
      <c r="B115" s="201">
        <v>64877.4</v>
      </c>
      <c r="C115" s="201">
        <v>126.11972678666407</v>
      </c>
      <c r="D115" s="197">
        <v>64956.676500000001</v>
      </c>
      <c r="E115" s="197">
        <v>100.122194323447</v>
      </c>
      <c r="F115" s="197">
        <v>65579.4670644</v>
      </c>
      <c r="G115" s="197">
        <v>100.95877837038046</v>
      </c>
      <c r="H115" s="197">
        <v>65613.207299719332</v>
      </c>
      <c r="I115" s="197">
        <v>100.05144938931296</v>
      </c>
      <c r="J115" s="197">
        <v>65646.186481425655</v>
      </c>
      <c r="K115" s="197">
        <v>100.05026302335089</v>
      </c>
    </row>
    <row r="116" spans="1:15" ht="18.75">
      <c r="A116" s="195" t="s">
        <v>2030</v>
      </c>
      <c r="B116" s="201"/>
      <c r="C116" s="201"/>
      <c r="D116" s="197"/>
      <c r="E116" s="197"/>
      <c r="F116" s="197"/>
      <c r="G116" s="197"/>
      <c r="H116" s="197"/>
      <c r="I116" s="197"/>
      <c r="J116" s="197"/>
      <c r="K116" s="197"/>
    </row>
    <row r="117" spans="1:15" ht="18.75">
      <c r="A117" s="195" t="s">
        <v>2031</v>
      </c>
      <c r="B117" s="201"/>
      <c r="C117" s="201"/>
      <c r="D117" s="197"/>
      <c r="E117" s="197"/>
      <c r="F117" s="197"/>
      <c r="G117" s="197"/>
      <c r="H117" s="197"/>
      <c r="I117" s="197"/>
      <c r="J117" s="197"/>
      <c r="K117" s="197"/>
    </row>
    <row r="118" spans="1:15" ht="18.75">
      <c r="A118" s="195" t="s">
        <v>2032</v>
      </c>
      <c r="B118" s="201"/>
      <c r="C118" s="201"/>
      <c r="D118" s="197"/>
      <c r="E118" s="197"/>
      <c r="F118" s="197"/>
      <c r="G118" s="197"/>
      <c r="H118" s="197"/>
      <c r="I118" s="197"/>
      <c r="J118" s="197"/>
      <c r="K118" s="197"/>
    </row>
    <row r="119" spans="1:15" ht="18.75">
      <c r="A119" s="195" t="s">
        <v>2033</v>
      </c>
      <c r="B119" s="201"/>
      <c r="C119" s="201"/>
      <c r="D119" s="197"/>
      <c r="E119" s="197"/>
      <c r="F119" s="197"/>
      <c r="G119" s="197"/>
      <c r="H119" s="197"/>
      <c r="I119" s="197"/>
      <c r="J119" s="197"/>
      <c r="K119" s="197"/>
    </row>
    <row r="120" spans="1:15" ht="18.75">
      <c r="A120" s="195"/>
      <c r="B120" s="201"/>
      <c r="C120" s="201"/>
      <c r="D120" s="201"/>
      <c r="E120" s="197"/>
      <c r="F120" s="201"/>
      <c r="G120" s="197"/>
      <c r="H120" s="201"/>
      <c r="I120" s="197"/>
      <c r="J120" s="201"/>
      <c r="K120" s="197"/>
    </row>
    <row r="121" spans="1:15" ht="37.5">
      <c r="A121" s="222" t="s">
        <v>2037</v>
      </c>
      <c r="B121" s="208">
        <v>722709.49999999988</v>
      </c>
      <c r="C121" s="208">
        <v>105.22475829403051</v>
      </c>
      <c r="D121" s="208">
        <v>723010.03180000023</v>
      </c>
      <c r="E121" s="208">
        <v>100.04158403895347</v>
      </c>
      <c r="F121" s="208">
        <v>734142.44998760009</v>
      </c>
      <c r="G121" s="208">
        <v>101.53973218876158</v>
      </c>
      <c r="H121" s="208">
        <v>734362.69272259646</v>
      </c>
      <c r="I121" s="208">
        <v>100.03000000000002</v>
      </c>
      <c r="J121" s="208">
        <v>734513.13380090962</v>
      </c>
      <c r="K121" s="208">
        <v>100.02048593696331</v>
      </c>
      <c r="L121" s="218"/>
      <c r="M121" s="218"/>
      <c r="N121" s="218"/>
      <c r="O121" s="218"/>
    </row>
    <row r="122" spans="1:15" ht="18.75">
      <c r="A122" s="195" t="s">
        <v>2016</v>
      </c>
      <c r="B122" s="201">
        <v>7534.7000000000007</v>
      </c>
      <c r="C122" s="201">
        <v>102.36891230568155</v>
      </c>
      <c r="D122" s="201">
        <v>7539.7768000000015</v>
      </c>
      <c r="E122" s="201">
        <v>100.06737892683186</v>
      </c>
      <c r="F122" s="201">
        <v>7722.1781576000012</v>
      </c>
      <c r="G122" s="201">
        <v>102.41918776163241</v>
      </c>
      <c r="H122" s="201">
        <v>7724.4948110472815</v>
      </c>
      <c r="I122" s="201">
        <v>100.03</v>
      </c>
      <c r="J122" s="201">
        <v>7726.049445856368</v>
      </c>
      <c r="K122" s="201">
        <v>100.02012603862278</v>
      </c>
    </row>
    <row r="123" spans="1:15" ht="18.75">
      <c r="A123" s="195" t="s">
        <v>2017</v>
      </c>
      <c r="B123" s="197">
        <v>11387.3</v>
      </c>
      <c r="C123" s="199">
        <v>96.226909361320963</v>
      </c>
      <c r="D123" s="201">
        <v>11397.088299999998</v>
      </c>
      <c r="E123" s="201">
        <v>100.08595804097547</v>
      </c>
      <c r="F123" s="201">
        <v>11714.525125599997</v>
      </c>
      <c r="G123" s="201">
        <v>102.7852449436581</v>
      </c>
      <c r="H123" s="201">
        <v>11718.039483137678</v>
      </c>
      <c r="I123" s="201">
        <v>100.03</v>
      </c>
      <c r="J123" s="201">
        <v>11720.398416210479</v>
      </c>
      <c r="K123" s="201">
        <v>100.02013078276615</v>
      </c>
    </row>
    <row r="124" spans="1:15" ht="18.75">
      <c r="A124" s="195" t="s">
        <v>2018</v>
      </c>
      <c r="B124" s="201">
        <v>140335.4</v>
      </c>
      <c r="C124" s="201">
        <v>106.74231314538849</v>
      </c>
      <c r="D124" s="201">
        <v>140404.98670000001</v>
      </c>
      <c r="E124" s="201">
        <v>100.04958599184526</v>
      </c>
      <c r="F124" s="201">
        <v>143070.39845440001</v>
      </c>
      <c r="G124" s="201">
        <v>101.89837399443307</v>
      </c>
      <c r="H124" s="201">
        <v>143113.31957393634</v>
      </c>
      <c r="I124" s="201">
        <v>100.03000000000002</v>
      </c>
      <c r="J124" s="201">
        <v>143142.35576083843</v>
      </c>
      <c r="K124" s="201">
        <v>100.02028894793898</v>
      </c>
    </row>
    <row r="125" spans="1:15" ht="18.75">
      <c r="A125" s="195" t="s">
        <v>2019</v>
      </c>
      <c r="B125" s="201">
        <v>41621.5</v>
      </c>
      <c r="C125" s="201">
        <v>111.46476346058569</v>
      </c>
      <c r="D125" s="201">
        <v>41637.880700000009</v>
      </c>
      <c r="E125" s="201">
        <v>100.03935634227506</v>
      </c>
      <c r="F125" s="201">
        <v>42248.132882400008</v>
      </c>
      <c r="G125" s="201">
        <v>101.46561777914889</v>
      </c>
      <c r="H125" s="201">
        <v>42260.807322264729</v>
      </c>
      <c r="I125" s="201">
        <v>100.03</v>
      </c>
      <c r="J125" s="201">
        <v>42269.477327750785</v>
      </c>
      <c r="K125" s="201">
        <v>100.02051547529591</v>
      </c>
    </row>
    <row r="126" spans="1:15" ht="18.75">
      <c r="A126" s="206" t="s">
        <v>2020</v>
      </c>
      <c r="B126" s="201">
        <v>79090.200000000012</v>
      </c>
      <c r="C126" s="201">
        <v>103.28972164737615</v>
      </c>
      <c r="D126" s="201">
        <v>79126.448900000018</v>
      </c>
      <c r="E126" s="201">
        <v>100.04583235343949</v>
      </c>
      <c r="F126" s="201">
        <v>80407.605804800012</v>
      </c>
      <c r="G126" s="201">
        <v>101.61912599719865</v>
      </c>
      <c r="H126" s="201">
        <v>80431.728086541465</v>
      </c>
      <c r="I126" s="201">
        <v>100.03000000000002</v>
      </c>
      <c r="J126" s="201">
        <v>80448.209402201159</v>
      </c>
      <c r="K126" s="201">
        <v>100.02049106248465</v>
      </c>
    </row>
    <row r="127" spans="1:15" ht="18.75">
      <c r="A127" s="195" t="s">
        <v>2021</v>
      </c>
      <c r="B127" s="201">
        <v>9021.2999999999993</v>
      </c>
      <c r="C127" s="201">
        <v>88.850915465907633</v>
      </c>
      <c r="D127" s="201">
        <v>9026.420299999998</v>
      </c>
      <c r="E127" s="201">
        <v>100.05675789520356</v>
      </c>
      <c r="F127" s="201">
        <v>9198.5977495999996</v>
      </c>
      <c r="G127" s="201">
        <v>101.90748318688418</v>
      </c>
      <c r="H127" s="201">
        <v>9201.3573289248798</v>
      </c>
      <c r="I127" s="201">
        <v>100.03</v>
      </c>
      <c r="J127" s="201">
        <v>9203.2363373042535</v>
      </c>
      <c r="K127" s="201">
        <v>100.02042099129731</v>
      </c>
    </row>
    <row r="128" spans="1:15" ht="18.75">
      <c r="A128" s="195" t="s">
        <v>2022</v>
      </c>
      <c r="B128" s="203">
        <v>155821.4</v>
      </c>
      <c r="C128" s="203">
        <v>104.7398560139039</v>
      </c>
      <c r="D128" s="201">
        <v>155846.35680000001</v>
      </c>
      <c r="E128" s="201">
        <v>100.01601628531127</v>
      </c>
      <c r="F128" s="201">
        <v>156926.12221760003</v>
      </c>
      <c r="G128" s="201">
        <v>100.69283969145695</v>
      </c>
      <c r="H128" s="201">
        <v>156973.2000542653</v>
      </c>
      <c r="I128" s="201">
        <v>100.03</v>
      </c>
      <c r="J128" s="201">
        <v>157005.88768810997</v>
      </c>
      <c r="K128" s="201">
        <v>100.02082370355791</v>
      </c>
    </row>
    <row r="129" spans="1:15" ht="18.75">
      <c r="A129" s="195" t="s">
        <v>2023</v>
      </c>
      <c r="B129" s="197">
        <v>50868.3</v>
      </c>
      <c r="C129" s="201">
        <v>111.30943637315261</v>
      </c>
      <c r="D129" s="201">
        <v>50896.116000000002</v>
      </c>
      <c r="E129" s="201">
        <v>100.05468238569011</v>
      </c>
      <c r="F129" s="201">
        <v>51843.046262000003</v>
      </c>
      <c r="G129" s="201">
        <v>101.86051576509297</v>
      </c>
      <c r="H129" s="201">
        <v>51858.599175878611</v>
      </c>
      <c r="I129" s="201">
        <v>100.03000000000002</v>
      </c>
      <c r="J129" s="201">
        <v>51869.192102904934</v>
      </c>
      <c r="K129" s="201">
        <v>100.02042655836189</v>
      </c>
    </row>
    <row r="130" spans="1:15" ht="18.75">
      <c r="A130" s="195" t="s">
        <v>2024</v>
      </c>
      <c r="B130" s="201">
        <v>40090.800000000003</v>
      </c>
      <c r="C130" s="201">
        <v>123.5791303704526</v>
      </c>
      <c r="D130" s="201">
        <v>40120.258399999999</v>
      </c>
      <c r="E130" s="201">
        <v>100.07347920221096</v>
      </c>
      <c r="F130" s="201">
        <v>41085.829668799997</v>
      </c>
      <c r="G130" s="201">
        <v>102.40669254712478</v>
      </c>
      <c r="H130" s="201">
        <v>41098.15541770064</v>
      </c>
      <c r="I130" s="201">
        <v>100.03</v>
      </c>
      <c r="J130" s="201">
        <v>41106.48092079426</v>
      </c>
      <c r="K130" s="201">
        <v>100.02025760769311</v>
      </c>
    </row>
    <row r="131" spans="1:15" ht="18.75">
      <c r="A131" s="195" t="s">
        <v>2025</v>
      </c>
      <c r="B131" s="201">
        <v>1502.1</v>
      </c>
      <c r="C131" s="201">
        <v>117.84873685862232</v>
      </c>
      <c r="D131" s="201">
        <v>1502.7932000000001</v>
      </c>
      <c r="E131" s="201">
        <v>100.04614872511819</v>
      </c>
      <c r="F131" s="201">
        <v>1526.6155824</v>
      </c>
      <c r="G131" s="201">
        <v>101.58520695994631</v>
      </c>
      <c r="H131" s="201">
        <v>1527.0735670747199</v>
      </c>
      <c r="I131" s="201">
        <v>100.03</v>
      </c>
      <c r="J131" s="201">
        <v>1527.3870893976882</v>
      </c>
      <c r="K131" s="201">
        <v>100.02053092462133</v>
      </c>
    </row>
    <row r="132" spans="1:15" ht="18.75">
      <c r="A132" s="195" t="s">
        <v>2026</v>
      </c>
      <c r="B132" s="201">
        <v>26173.5</v>
      </c>
      <c r="C132" s="201">
        <v>86.66664459175766</v>
      </c>
      <c r="D132" s="201">
        <v>26191.398999999998</v>
      </c>
      <c r="E132" s="201">
        <v>100.0683859629014</v>
      </c>
      <c r="F132" s="201">
        <v>26791.820767999998</v>
      </c>
      <c r="G132" s="201">
        <v>102.29243870478244</v>
      </c>
      <c r="H132" s="201">
        <v>26799.858314230398</v>
      </c>
      <c r="I132" s="201">
        <v>100.03</v>
      </c>
      <c r="J132" s="201">
        <v>26805.29066502647</v>
      </c>
      <c r="K132" s="201">
        <v>100.02027007282047</v>
      </c>
    </row>
    <row r="133" spans="1:15" ht="18.75">
      <c r="A133" s="195" t="s">
        <v>2027</v>
      </c>
      <c r="B133" s="201">
        <v>21990.9</v>
      </c>
      <c r="C133" s="201">
        <v>104.72157843389505</v>
      </c>
      <c r="D133" s="201">
        <v>22005.495900000002</v>
      </c>
      <c r="E133" s="201">
        <v>100.06637245406054</v>
      </c>
      <c r="F133" s="201">
        <v>22495.599768799999</v>
      </c>
      <c r="G133" s="201">
        <v>102.22718847612973</v>
      </c>
      <c r="H133" s="201">
        <v>22502.348448730641</v>
      </c>
      <c r="I133" s="201">
        <v>100.03000000000002</v>
      </c>
      <c r="J133" s="201">
        <v>22506.915242655687</v>
      </c>
      <c r="K133" s="201">
        <v>100.0202947436151</v>
      </c>
    </row>
    <row r="134" spans="1:15" ht="18.75">
      <c r="A134" s="195" t="s">
        <v>2028</v>
      </c>
      <c r="B134" s="201">
        <v>127988.5</v>
      </c>
      <c r="C134" s="201">
        <v>103.39380260026465</v>
      </c>
      <c r="D134" s="201">
        <v>128024.4954</v>
      </c>
      <c r="E134" s="201">
        <v>100.02812393300961</v>
      </c>
      <c r="F134" s="201">
        <v>129589.69785279999</v>
      </c>
      <c r="G134" s="201">
        <v>101.22258045064709</v>
      </c>
      <c r="H134" s="201">
        <v>129628.57476215583</v>
      </c>
      <c r="I134" s="201">
        <v>100.03</v>
      </c>
      <c r="J134" s="201">
        <v>129655.19378787791</v>
      </c>
      <c r="K134" s="201">
        <v>100.0205348440889</v>
      </c>
    </row>
    <row r="135" spans="1:15" ht="18.75">
      <c r="A135" s="195" t="s">
        <v>2029</v>
      </c>
      <c r="B135" s="201">
        <v>9251.2000000000007</v>
      </c>
      <c r="C135" s="201">
        <v>105.60610038698191</v>
      </c>
      <c r="D135" s="201">
        <v>9258.0830000000005</v>
      </c>
      <c r="E135" s="201">
        <v>100.07440115876859</v>
      </c>
      <c r="F135" s="201">
        <v>9488.8094560000009</v>
      </c>
      <c r="G135" s="201">
        <v>102.49216231913239</v>
      </c>
      <c r="H135" s="201">
        <v>9491.6560988368001</v>
      </c>
      <c r="I135" s="201">
        <v>100.03</v>
      </c>
      <c r="J135" s="201">
        <v>9493.5726400543281</v>
      </c>
      <c r="K135" s="201">
        <v>100.02019185269219</v>
      </c>
    </row>
    <row r="136" spans="1:15" ht="18.75">
      <c r="A136" s="195" t="s">
        <v>2030</v>
      </c>
      <c r="B136" s="201">
        <v>0.9</v>
      </c>
      <c r="C136" s="201">
        <v>2.6162790697674421</v>
      </c>
      <c r="D136" s="201">
        <v>0.90090000000000003</v>
      </c>
      <c r="E136" s="201">
        <v>100.10000000000001</v>
      </c>
      <c r="F136" s="201">
        <v>0.92972880000000002</v>
      </c>
      <c r="G136" s="201">
        <v>103.2</v>
      </c>
      <c r="H136" s="201">
        <v>0.93000771863999998</v>
      </c>
      <c r="I136" s="201">
        <v>100.03</v>
      </c>
      <c r="J136" s="201">
        <v>0.93019372018372792</v>
      </c>
      <c r="K136" s="201">
        <v>100.02</v>
      </c>
    </row>
    <row r="137" spans="1:15" ht="18.75">
      <c r="A137" s="195" t="s">
        <v>2031</v>
      </c>
      <c r="B137" s="201">
        <v>1.7</v>
      </c>
      <c r="C137" s="201">
        <v>5.743243243243243</v>
      </c>
      <c r="D137" s="201">
        <v>1.7016999999999998</v>
      </c>
      <c r="E137" s="201">
        <v>100.1</v>
      </c>
      <c r="F137" s="201">
        <v>1.7561543999999998</v>
      </c>
      <c r="G137" s="201">
        <v>103.2</v>
      </c>
      <c r="H137" s="201">
        <v>1.7566812463199997</v>
      </c>
      <c r="I137" s="201">
        <v>100.03</v>
      </c>
      <c r="J137" s="201">
        <v>1.7570325825692634</v>
      </c>
      <c r="K137" s="201">
        <v>100.01999999999998</v>
      </c>
    </row>
    <row r="138" spans="1:15" ht="18.75">
      <c r="A138" s="195" t="s">
        <v>2032</v>
      </c>
      <c r="B138" s="201">
        <v>8.5</v>
      </c>
      <c r="C138" s="201">
        <v>9.1006423982869364</v>
      </c>
      <c r="D138" s="201">
        <v>8.5084999999999997</v>
      </c>
      <c r="E138" s="201">
        <v>100.1</v>
      </c>
      <c r="F138" s="201">
        <v>8.7807719999999989</v>
      </c>
      <c r="G138" s="201">
        <v>103.19999999999997</v>
      </c>
      <c r="H138" s="201">
        <v>8.783406231599999</v>
      </c>
      <c r="I138" s="201">
        <v>100.03</v>
      </c>
      <c r="J138" s="201">
        <v>8.7851629128463191</v>
      </c>
      <c r="K138" s="201">
        <v>100.02</v>
      </c>
    </row>
    <row r="139" spans="1:15" ht="18.75">
      <c r="A139" s="195" t="s">
        <v>2033</v>
      </c>
      <c r="B139" s="201">
        <v>21.3</v>
      </c>
      <c r="C139" s="201">
        <v>546.15384615384619</v>
      </c>
      <c r="D139" s="201">
        <v>21.321300000000001</v>
      </c>
      <c r="E139" s="201">
        <v>100.10000000000001</v>
      </c>
      <c r="F139" s="201">
        <v>22.003581600000004</v>
      </c>
      <c r="G139" s="201">
        <v>103.20000000000003</v>
      </c>
      <c r="H139" s="201">
        <v>22.010182674480006</v>
      </c>
      <c r="I139" s="201">
        <v>100.03000000000002</v>
      </c>
      <c r="J139" s="201">
        <v>22.014584711014901</v>
      </c>
      <c r="K139" s="201">
        <v>100.02</v>
      </c>
    </row>
    <row r="140" spans="1:15" ht="18.75">
      <c r="A140" s="195"/>
      <c r="B140" s="201"/>
      <c r="C140" s="201"/>
      <c r="D140" s="201"/>
      <c r="E140" s="201"/>
      <c r="F140" s="201"/>
      <c r="G140" s="201"/>
      <c r="H140" s="201"/>
      <c r="I140" s="201"/>
      <c r="J140" s="201"/>
      <c r="K140" s="201"/>
    </row>
    <row r="141" spans="1:15" ht="33" customHeight="1">
      <c r="A141" s="223" t="s">
        <v>2038</v>
      </c>
      <c r="B141" s="208">
        <v>215228.69999999998</v>
      </c>
      <c r="C141" s="208">
        <v>104.38063885216626</v>
      </c>
      <c r="D141" s="208">
        <v>213762.47</v>
      </c>
      <c r="E141" s="208">
        <v>99.318757210353454</v>
      </c>
      <c r="F141" s="208">
        <v>215059.062748</v>
      </c>
      <c r="G141" s="208">
        <v>100.60655771239919</v>
      </c>
      <c r="H141" s="208">
        <v>215106.46133223202</v>
      </c>
      <c r="I141" s="208">
        <v>100.02203979856807</v>
      </c>
      <c r="J141" s="208">
        <v>215149.48262449846</v>
      </c>
      <c r="K141" s="208">
        <v>100.02</v>
      </c>
      <c r="L141" s="218"/>
      <c r="M141" s="218"/>
      <c r="N141" s="218"/>
      <c r="O141" s="218"/>
    </row>
    <row r="142" spans="1:15" ht="18.75">
      <c r="A142" s="195" t="s">
        <v>2016</v>
      </c>
      <c r="B142" s="197">
        <v>624.29999999999995</v>
      </c>
      <c r="C142" s="199">
        <v>112.33266158053836</v>
      </c>
      <c r="D142" s="199">
        <v>602.82999999999993</v>
      </c>
      <c r="E142" s="199">
        <v>96.560948262053486</v>
      </c>
      <c r="F142" s="199">
        <v>614.46060999999997</v>
      </c>
      <c r="G142" s="199">
        <v>101.92933497005789</v>
      </c>
      <c r="H142" s="199">
        <v>614.62504364799997</v>
      </c>
      <c r="I142" s="199">
        <v>100.02676064914886</v>
      </c>
      <c r="J142" s="199">
        <v>614.74796865672954</v>
      </c>
      <c r="K142" s="199">
        <v>100.02</v>
      </c>
    </row>
    <row r="143" spans="1:15" ht="18.75">
      <c r="A143" s="195" t="s">
        <v>2017</v>
      </c>
      <c r="B143" s="201">
        <v>620.1</v>
      </c>
      <c r="C143" s="201">
        <v>70.735991969337491</v>
      </c>
      <c r="D143" s="201">
        <v>580.4375</v>
      </c>
      <c r="E143" s="201">
        <v>93.603854217061766</v>
      </c>
      <c r="F143" s="201">
        <v>600.64085</v>
      </c>
      <c r="G143" s="201">
        <v>103.48071067083021</v>
      </c>
      <c r="H143" s="199">
        <v>600.80593707499997</v>
      </c>
      <c r="I143" s="199">
        <v>100.02748515606289</v>
      </c>
      <c r="J143" s="199">
        <v>600.92609826241494</v>
      </c>
      <c r="K143" s="199">
        <v>100.02</v>
      </c>
      <c r="L143" s="218"/>
    </row>
    <row r="144" spans="1:15" ht="18.75">
      <c r="A144" s="195" t="s">
        <v>2018</v>
      </c>
      <c r="B144" s="201">
        <v>37107.599999999999</v>
      </c>
      <c r="C144" s="201">
        <v>93.719332778237884</v>
      </c>
      <c r="D144" s="201">
        <v>36943.705999999998</v>
      </c>
      <c r="E144" s="201">
        <v>99.558327674115276</v>
      </c>
      <c r="F144" s="201">
        <v>37114.935724000003</v>
      </c>
      <c r="G144" s="201">
        <v>100.46348821636899</v>
      </c>
      <c r="H144" s="199">
        <v>37124.136720413604</v>
      </c>
      <c r="I144" s="199">
        <v>100.02479054923339</v>
      </c>
      <c r="J144" s="199">
        <v>37131.561547757687</v>
      </c>
      <c r="K144" s="199">
        <v>100.02</v>
      </c>
    </row>
    <row r="145" spans="1:11" ht="18.75">
      <c r="A145" s="195" t="s">
        <v>2019</v>
      </c>
      <c r="B145" s="201">
        <v>16302</v>
      </c>
      <c r="C145" s="201">
        <v>139.5759808076605</v>
      </c>
      <c r="D145" s="201">
        <v>16275.0105</v>
      </c>
      <c r="E145" s="201">
        <v>99.834440559440566</v>
      </c>
      <c r="F145" s="201">
        <v>16335.308446000001</v>
      </c>
      <c r="G145" s="201">
        <v>100.37049405283027</v>
      </c>
      <c r="H145" s="199">
        <v>16338.715330813799</v>
      </c>
      <c r="I145" s="199">
        <v>100.02085595643975</v>
      </c>
      <c r="J145" s="199">
        <v>16341.983073879961</v>
      </c>
      <c r="K145" s="199">
        <v>100.02</v>
      </c>
    </row>
    <row r="146" spans="1:11" ht="18.75">
      <c r="A146" s="206" t="s">
        <v>2020</v>
      </c>
      <c r="B146" s="201">
        <v>35564.899999999994</v>
      </c>
      <c r="C146" s="201">
        <v>107.82609549832287</v>
      </c>
      <c r="D146" s="201">
        <v>35448.790999999997</v>
      </c>
      <c r="E146" s="201">
        <v>99.673529238097132</v>
      </c>
      <c r="F146" s="201">
        <v>35607.064987999991</v>
      </c>
      <c r="G146" s="201">
        <v>100.4464862793205</v>
      </c>
      <c r="H146" s="199">
        <v>35614.530300339597</v>
      </c>
      <c r="I146" s="199">
        <v>100.02096581771657</v>
      </c>
      <c r="J146" s="199">
        <v>35621.653206399656</v>
      </c>
      <c r="K146" s="199">
        <v>100.01999999999998</v>
      </c>
    </row>
    <row r="147" spans="1:11" ht="18.75">
      <c r="A147" s="195" t="s">
        <v>2021</v>
      </c>
      <c r="B147" s="201">
        <v>2835.5</v>
      </c>
      <c r="C147" s="201">
        <v>106.31796025496814</v>
      </c>
      <c r="D147" s="201">
        <v>2833.9989999999998</v>
      </c>
      <c r="E147" s="201">
        <v>99.947064009874794</v>
      </c>
      <c r="F147" s="201">
        <v>2843.1866480000003</v>
      </c>
      <c r="G147" s="201">
        <v>100.32419376294771</v>
      </c>
      <c r="H147" s="199">
        <v>2843.7582925843999</v>
      </c>
      <c r="I147" s="199">
        <v>100.02010577057267</v>
      </c>
      <c r="J147" s="199">
        <v>2844.3270442429166</v>
      </c>
      <c r="K147" s="199">
        <v>100.02</v>
      </c>
    </row>
    <row r="148" spans="1:11" ht="18.75">
      <c r="A148" s="195" t="s">
        <v>2022</v>
      </c>
      <c r="B148" s="201">
        <v>78080.2</v>
      </c>
      <c r="C148" s="201">
        <v>117.01322704659101</v>
      </c>
      <c r="D148" s="201">
        <v>77943.97</v>
      </c>
      <c r="E148" s="201">
        <v>99.825525549371037</v>
      </c>
      <c r="F148" s="201">
        <v>78240.337639999998</v>
      </c>
      <c r="G148" s="201">
        <v>100.38023164588614</v>
      </c>
      <c r="H148" s="199">
        <v>78256.227943931997</v>
      </c>
      <c r="I148" s="199">
        <v>100.02030960551976</v>
      </c>
      <c r="J148" s="199">
        <v>78271.879189520783</v>
      </c>
      <c r="K148" s="199">
        <v>100.02</v>
      </c>
    </row>
    <row r="149" spans="1:11" ht="18.75">
      <c r="A149" s="195" t="s">
        <v>2023</v>
      </c>
      <c r="B149" s="201">
        <v>1190.7</v>
      </c>
      <c r="C149" s="201">
        <v>87.401923326778373</v>
      </c>
      <c r="D149" s="201">
        <v>1121.6255000000001</v>
      </c>
      <c r="E149" s="201">
        <v>94.198832619467538</v>
      </c>
      <c r="F149" s="201">
        <v>1157.1264959999999</v>
      </c>
      <c r="G149" s="201">
        <v>103.16513809645018</v>
      </c>
      <c r="H149" s="199">
        <v>1157.4378800078</v>
      </c>
      <c r="I149" s="199">
        <v>100.02691010955816</v>
      </c>
      <c r="J149" s="199">
        <v>1157.6693675838017</v>
      </c>
      <c r="K149" s="199">
        <v>100.02</v>
      </c>
    </row>
    <row r="150" spans="1:11" ht="18.75">
      <c r="A150" s="195" t="s">
        <v>2024</v>
      </c>
      <c r="B150" s="201">
        <v>2194.9</v>
      </c>
      <c r="C150" s="201">
        <v>73.173089745299364</v>
      </c>
      <c r="D150" s="201">
        <v>2005.0045</v>
      </c>
      <c r="E150" s="201">
        <v>91.348330220055587</v>
      </c>
      <c r="F150" s="201">
        <v>2099.660734</v>
      </c>
      <c r="G150" s="201">
        <v>104.72099858129995</v>
      </c>
      <c r="H150" s="199">
        <v>2100.2709734202003</v>
      </c>
      <c r="I150" s="199">
        <v>100.02906371540502</v>
      </c>
      <c r="J150" s="199">
        <v>2100.6910276148842</v>
      </c>
      <c r="K150" s="199">
        <v>100.02</v>
      </c>
    </row>
    <row r="151" spans="1:11" ht="18.75">
      <c r="A151" s="195" t="s">
        <v>2025</v>
      </c>
      <c r="B151" s="201">
        <v>422.4</v>
      </c>
      <c r="C151" s="201">
        <v>110.67877215737138</v>
      </c>
      <c r="D151" s="201">
        <v>410.90499999999997</v>
      </c>
      <c r="E151" s="201">
        <v>97.278645833333329</v>
      </c>
      <c r="F151" s="201">
        <v>417.50345999999996</v>
      </c>
      <c r="G151" s="201">
        <v>101.60583589880872</v>
      </c>
      <c r="H151" s="199">
        <v>417.59848061799994</v>
      </c>
      <c r="I151" s="199">
        <v>100.02275924084556</v>
      </c>
      <c r="J151" s="199">
        <v>417.68200031412357</v>
      </c>
      <c r="K151" s="199">
        <v>100.02</v>
      </c>
    </row>
    <row r="152" spans="1:11" ht="18.75">
      <c r="A152" s="195" t="s">
        <v>2026</v>
      </c>
      <c r="B152" s="201">
        <v>575.70000000000005</v>
      </c>
      <c r="C152" s="201">
        <v>18.394029049593911</v>
      </c>
      <c r="D152" s="201">
        <v>567.06450000000007</v>
      </c>
      <c r="E152" s="201">
        <v>98.5</v>
      </c>
      <c r="F152" s="201">
        <v>572.52255400000013</v>
      </c>
      <c r="G152" s="201">
        <v>100.96251026117842</v>
      </c>
      <c r="H152" s="199">
        <v>572.67317755620002</v>
      </c>
      <c r="I152" s="199">
        <v>100.02630875502589</v>
      </c>
      <c r="J152" s="199">
        <v>572.78771219171119</v>
      </c>
      <c r="K152" s="199">
        <v>100.02</v>
      </c>
    </row>
    <row r="153" spans="1:11" ht="18.75">
      <c r="A153" s="195" t="s">
        <v>2027</v>
      </c>
      <c r="B153" s="201">
        <v>5141</v>
      </c>
      <c r="C153" s="201">
        <v>95.710615481997252</v>
      </c>
      <c r="D153" s="201">
        <v>5076.8654999999999</v>
      </c>
      <c r="E153" s="201">
        <v>98.752489787978988</v>
      </c>
      <c r="F153" s="201">
        <v>5121.4084059999996</v>
      </c>
      <c r="G153" s="201">
        <v>100.87737021987286</v>
      </c>
      <c r="H153" s="199">
        <v>5122.5595862517994</v>
      </c>
      <c r="I153" s="199">
        <v>100.02247780611387</v>
      </c>
      <c r="J153" s="199">
        <v>5123.5840981690508</v>
      </c>
      <c r="K153" s="199">
        <v>100.02000000000002</v>
      </c>
    </row>
    <row r="154" spans="1:11" ht="18.75">
      <c r="A154" s="195" t="s">
        <v>2028</v>
      </c>
      <c r="B154" s="203">
        <v>33672.6</v>
      </c>
      <c r="C154" s="203">
        <v>92.371453252598442</v>
      </c>
      <c r="D154" s="203">
        <v>33122.911</v>
      </c>
      <c r="E154" s="203">
        <v>98.367548095484167</v>
      </c>
      <c r="F154" s="203">
        <v>33471.638271999997</v>
      </c>
      <c r="G154" s="203">
        <v>101.05282797155115</v>
      </c>
      <c r="H154" s="199">
        <v>33479.607976711595</v>
      </c>
      <c r="I154" s="199">
        <v>100.0238103215828</v>
      </c>
      <c r="J154" s="199">
        <v>33486.303898306935</v>
      </c>
      <c r="K154" s="199">
        <v>100.02</v>
      </c>
    </row>
    <row r="155" spans="1:11" ht="18.75">
      <c r="A155" s="195" t="s">
        <v>2029</v>
      </c>
      <c r="B155" s="197">
        <v>896.8</v>
      </c>
      <c r="C155" s="201">
        <v>63.533445740113635</v>
      </c>
      <c r="D155" s="201">
        <v>829.34999999999991</v>
      </c>
      <c r="E155" s="201">
        <v>92.47881355932202</v>
      </c>
      <c r="F155" s="201">
        <v>863.26792</v>
      </c>
      <c r="G155" s="201">
        <v>104.08969916199436</v>
      </c>
      <c r="H155" s="199">
        <v>863.51368886</v>
      </c>
      <c r="I155" s="199">
        <v>100.028469592615</v>
      </c>
      <c r="J155" s="199">
        <v>863.68639159777194</v>
      </c>
      <c r="K155" s="199">
        <v>100.02</v>
      </c>
    </row>
    <row r="156" spans="1:11" ht="18.75">
      <c r="A156" s="195" t="s">
        <v>2030</v>
      </c>
      <c r="B156" s="201">
        <v>0</v>
      </c>
      <c r="C156" s="201"/>
      <c r="D156" s="201"/>
      <c r="E156" s="201"/>
      <c r="F156" s="201"/>
      <c r="G156" s="201"/>
      <c r="H156" s="199"/>
      <c r="I156" s="199"/>
      <c r="J156" s="199"/>
      <c r="K156" s="199"/>
    </row>
    <row r="157" spans="1:11" ht="18.75">
      <c r="A157" s="195" t="s">
        <v>2031</v>
      </c>
      <c r="B157" s="201">
        <v>0</v>
      </c>
      <c r="C157" s="201"/>
      <c r="D157" s="201"/>
      <c r="E157" s="201"/>
      <c r="F157" s="201"/>
      <c r="G157" s="201"/>
      <c r="H157" s="199"/>
      <c r="I157" s="199"/>
      <c r="J157" s="199"/>
      <c r="K157" s="199"/>
    </row>
    <row r="158" spans="1:11" ht="18.75">
      <c r="A158" s="195" t="s">
        <v>2032</v>
      </c>
      <c r="B158" s="201">
        <v>0</v>
      </c>
      <c r="C158" s="201"/>
      <c r="D158" s="201"/>
      <c r="E158" s="201"/>
      <c r="F158" s="201"/>
      <c r="G158" s="201"/>
      <c r="H158" s="199"/>
      <c r="I158" s="199"/>
      <c r="J158" s="199"/>
      <c r="K158" s="199"/>
    </row>
    <row r="159" spans="1:11" ht="18.75">
      <c r="A159" s="195" t="s">
        <v>2033</v>
      </c>
      <c r="B159" s="201">
        <v>0</v>
      </c>
      <c r="C159" s="201"/>
      <c r="D159" s="201"/>
      <c r="E159" s="201"/>
      <c r="F159" s="201"/>
      <c r="G159" s="201"/>
      <c r="H159" s="199"/>
      <c r="I159" s="199"/>
      <c r="J159" s="199"/>
      <c r="K159" s="199"/>
    </row>
    <row r="160" spans="1:11" ht="18.75">
      <c r="A160" s="195"/>
      <c r="B160" s="201"/>
      <c r="C160" s="201"/>
      <c r="D160" s="201"/>
      <c r="E160" s="201"/>
      <c r="F160" s="201"/>
      <c r="G160" s="201"/>
      <c r="H160" s="201"/>
      <c r="I160" s="199"/>
      <c r="J160" s="201"/>
      <c r="K160" s="199"/>
    </row>
    <row r="161" spans="1:15" ht="36">
      <c r="A161" s="224" t="s">
        <v>2039</v>
      </c>
      <c r="B161" s="208">
        <v>156860.9</v>
      </c>
      <c r="C161" s="208">
        <v>108.74156243340781</v>
      </c>
      <c r="D161" s="208">
        <v>156927.24709000002</v>
      </c>
      <c r="E161" s="208">
        <v>100.04229676739074</v>
      </c>
      <c r="F161" s="208">
        <v>156975.527667296</v>
      </c>
      <c r="G161" s="208">
        <v>100.03076621695166</v>
      </c>
      <c r="H161" s="208">
        <v>157013.64452602703</v>
      </c>
      <c r="I161" s="208">
        <v>100.02428203892508</v>
      </c>
      <c r="J161" s="208">
        <v>157066.79634305881</v>
      </c>
      <c r="K161" s="208">
        <v>100.03385171855111</v>
      </c>
      <c r="L161" s="218"/>
      <c r="M161" s="218"/>
      <c r="N161" s="218"/>
      <c r="O161" s="218"/>
    </row>
    <row r="162" spans="1:15" ht="18.75">
      <c r="A162" s="195" t="s">
        <v>2016</v>
      </c>
      <c r="B162" s="201">
        <v>2416</v>
      </c>
      <c r="C162" s="201">
        <v>112.79178338001867</v>
      </c>
      <c r="D162" s="201">
        <v>2416.95802</v>
      </c>
      <c r="E162" s="201">
        <v>100.03965314569537</v>
      </c>
      <c r="F162" s="201">
        <v>2418.1581398180006</v>
      </c>
      <c r="G162" s="201">
        <v>100.04965414409641</v>
      </c>
      <c r="H162" s="201">
        <v>2418.7668489539628</v>
      </c>
      <c r="I162" s="201">
        <v>100.02517242879773</v>
      </c>
      <c r="J162" s="201">
        <v>2419.6175940398998</v>
      </c>
      <c r="K162" s="201">
        <v>100.03517267843756</v>
      </c>
    </row>
    <row r="163" spans="1:15" ht="18.75">
      <c r="A163" s="195" t="s">
        <v>2017</v>
      </c>
      <c r="B163" s="199">
        <v>1193.9000000000001</v>
      </c>
      <c r="C163" s="199">
        <v>114.13521471454249</v>
      </c>
      <c r="D163" s="201">
        <v>1194.3902699999999</v>
      </c>
      <c r="E163" s="201">
        <v>100.04106457827287</v>
      </c>
      <c r="F163" s="201">
        <v>1194.6957900329999</v>
      </c>
      <c r="G163" s="201">
        <v>100.02557958153828</v>
      </c>
      <c r="H163" s="201">
        <v>1194.9941951867115</v>
      </c>
      <c r="I163" s="201">
        <v>100.02497750106774</v>
      </c>
      <c r="J163" s="201">
        <v>1195.4060868028719</v>
      </c>
      <c r="K163" s="201">
        <v>100.03446808510195</v>
      </c>
    </row>
    <row r="164" spans="1:15" ht="18.75">
      <c r="A164" s="195" t="s">
        <v>2018</v>
      </c>
      <c r="B164" s="201">
        <v>29216.9</v>
      </c>
      <c r="C164" s="201">
        <v>156.8096361963199</v>
      </c>
      <c r="D164" s="201">
        <v>29228.32129</v>
      </c>
      <c r="E164" s="201">
        <v>100.03909138204259</v>
      </c>
      <c r="F164" s="201">
        <v>29240.854259125997</v>
      </c>
      <c r="G164" s="201">
        <v>100.04287953797157</v>
      </c>
      <c r="H164" s="201">
        <v>29248.333447456869</v>
      </c>
      <c r="I164" s="201">
        <v>100.02557787219413</v>
      </c>
      <c r="J164" s="201">
        <v>29258.703121597049</v>
      </c>
      <c r="K164" s="201">
        <v>100.03545389742909</v>
      </c>
    </row>
    <row r="165" spans="1:15" ht="18.75">
      <c r="A165" s="195" t="s">
        <v>2019</v>
      </c>
      <c r="B165" s="201">
        <v>14914.3</v>
      </c>
      <c r="C165" s="201">
        <v>91.777709677141445</v>
      </c>
      <c r="D165" s="201">
        <v>14920.059089999999</v>
      </c>
      <c r="E165" s="201">
        <v>100.03861455113548</v>
      </c>
      <c r="F165" s="201">
        <v>14925.060730685998</v>
      </c>
      <c r="G165" s="201">
        <v>100.03352292813206</v>
      </c>
      <c r="H165" s="201">
        <v>14928.940408265671</v>
      </c>
      <c r="I165" s="201">
        <v>100.02599438387341</v>
      </c>
      <c r="J165" s="201">
        <v>14934.268969698362</v>
      </c>
      <c r="K165" s="201">
        <v>100.03569283074999</v>
      </c>
    </row>
    <row r="166" spans="1:15" ht="18.75">
      <c r="A166" s="206" t="s">
        <v>2020</v>
      </c>
      <c r="B166" s="201">
        <v>8848.2999999999993</v>
      </c>
      <c r="C166" s="201">
        <v>121.20693245079559</v>
      </c>
      <c r="D166" s="201">
        <v>8851.5090899999996</v>
      </c>
      <c r="E166" s="201">
        <v>100.03626787066442</v>
      </c>
      <c r="F166" s="201">
        <v>8854.2656017860008</v>
      </c>
      <c r="G166" s="201">
        <v>100.0311417155874</v>
      </c>
      <c r="H166" s="201">
        <v>8856.6711923111998</v>
      </c>
      <c r="I166" s="201">
        <v>100.02716871882309</v>
      </c>
      <c r="J166" s="201">
        <v>8859.9363313993999</v>
      </c>
      <c r="K166" s="201">
        <v>100.03686643680567</v>
      </c>
    </row>
    <row r="167" spans="1:15" ht="18.75">
      <c r="A167" s="195" t="s">
        <v>2021</v>
      </c>
      <c r="B167" s="197">
        <v>262.89999999999998</v>
      </c>
      <c r="C167" s="201">
        <v>15.532574094336901</v>
      </c>
      <c r="D167" s="201">
        <v>263.02004999999997</v>
      </c>
      <c r="E167" s="201">
        <v>100.04566375047546</v>
      </c>
      <c r="F167" s="201">
        <v>263.06345713499996</v>
      </c>
      <c r="G167" s="201">
        <v>100.01650335592286</v>
      </c>
      <c r="H167" s="201">
        <v>263.12383405261392</v>
      </c>
      <c r="I167" s="201">
        <v>100.02295146512235</v>
      </c>
      <c r="J167" s="201">
        <v>263.20847690471089</v>
      </c>
      <c r="K167" s="201">
        <v>100.0321684473783</v>
      </c>
    </row>
    <row r="168" spans="1:15" ht="18.75">
      <c r="A168" s="195" t="s">
        <v>2022</v>
      </c>
      <c r="B168" s="203">
        <v>40626.800000000003</v>
      </c>
      <c r="C168" s="203">
        <v>114.68616550915227</v>
      </c>
      <c r="D168" s="201">
        <v>40645.128639999995</v>
      </c>
      <c r="E168" s="201">
        <v>100.04511465338149</v>
      </c>
      <c r="F168" s="201">
        <v>40655.734516780998</v>
      </c>
      <c r="G168" s="201">
        <v>100.02609384478751</v>
      </c>
      <c r="H168" s="201">
        <v>40665.094678960631</v>
      </c>
      <c r="I168" s="201">
        <v>100.02302298136017</v>
      </c>
      <c r="J168" s="201">
        <v>40678.287580071839</v>
      </c>
      <c r="K168" s="201">
        <v>100.03244281420064</v>
      </c>
    </row>
    <row r="169" spans="1:15" ht="18.75">
      <c r="A169" s="195" t="s">
        <v>2023</v>
      </c>
      <c r="B169" s="197">
        <v>11802.6</v>
      </c>
      <c r="C169" s="201">
        <v>90.320149598439372</v>
      </c>
      <c r="D169" s="201">
        <v>11808.133980000001</v>
      </c>
      <c r="E169" s="201">
        <v>100.0468878043821</v>
      </c>
      <c r="F169" s="201">
        <v>11809.941426417001</v>
      </c>
      <c r="G169" s="201">
        <v>100.01530679123442</v>
      </c>
      <c r="H169" s="201">
        <v>11812.585413181831</v>
      </c>
      <c r="I169" s="201">
        <v>100.02238780591168</v>
      </c>
      <c r="J169" s="201">
        <v>11816.313032526401</v>
      </c>
      <c r="K169" s="201">
        <v>100.0315563377041</v>
      </c>
    </row>
    <row r="170" spans="1:15" ht="18.75">
      <c r="A170" s="195" t="s">
        <v>2024</v>
      </c>
      <c r="B170" s="201">
        <v>1972.3</v>
      </c>
      <c r="C170" s="201">
        <v>42.286013219873112</v>
      </c>
      <c r="D170" s="201">
        <v>1972.91075</v>
      </c>
      <c r="E170" s="201">
        <v>100.03096638442427</v>
      </c>
      <c r="F170" s="201">
        <v>1973.671910305</v>
      </c>
      <c r="G170" s="201">
        <v>100.03858057466614</v>
      </c>
      <c r="H170" s="201">
        <v>1974.2554176642323</v>
      </c>
      <c r="I170" s="201">
        <v>100.0295645571174</v>
      </c>
      <c r="J170" s="201">
        <v>1975.0355820514794</v>
      </c>
      <c r="K170" s="201">
        <v>100.03951689230617</v>
      </c>
    </row>
    <row r="171" spans="1:15" ht="18.75">
      <c r="A171" s="195" t="s">
        <v>2025</v>
      </c>
      <c r="B171" s="201">
        <v>552.70000000000005</v>
      </c>
      <c r="C171" s="201">
        <v>73.86667379450445</v>
      </c>
      <c r="D171" s="201">
        <v>552.90625</v>
      </c>
      <c r="E171" s="201">
        <v>100.03731680839513</v>
      </c>
      <c r="F171" s="201">
        <v>553.06672217000005</v>
      </c>
      <c r="G171" s="201">
        <v>100.0290233959193</v>
      </c>
      <c r="H171" s="201">
        <v>553.21443326694111</v>
      </c>
      <c r="I171" s="201">
        <v>100.02670764503088</v>
      </c>
      <c r="J171" s="201">
        <v>553.41548265848905</v>
      </c>
      <c r="K171" s="201">
        <v>100.03634203655184</v>
      </c>
    </row>
    <row r="172" spans="1:15" ht="18.75">
      <c r="A172" s="195" t="s">
        <v>2026</v>
      </c>
      <c r="B172" s="201">
        <v>5135</v>
      </c>
      <c r="C172" s="201">
        <v>44.135993869953097</v>
      </c>
      <c r="D172" s="201">
        <v>5137.5312599999997</v>
      </c>
      <c r="E172" s="201">
        <v>100.04929425511197</v>
      </c>
      <c r="F172" s="201">
        <v>5138.6237514840004</v>
      </c>
      <c r="G172" s="201">
        <v>100.02126491166111</v>
      </c>
      <c r="H172" s="201">
        <v>5139.7086883560241</v>
      </c>
      <c r="I172" s="201">
        <v>100.02111337440711</v>
      </c>
      <c r="J172" s="201">
        <v>5141.2687390885112</v>
      </c>
      <c r="K172" s="201">
        <v>100.03035290182926</v>
      </c>
    </row>
    <row r="173" spans="1:15" ht="18.75">
      <c r="A173" s="195" t="s">
        <v>2027</v>
      </c>
      <c r="B173" s="201">
        <v>5024.5</v>
      </c>
      <c r="C173" s="201">
        <v>206.88192763147063</v>
      </c>
      <c r="D173" s="201">
        <v>5026.3621299999995</v>
      </c>
      <c r="E173" s="201">
        <v>100.03706100109461</v>
      </c>
      <c r="F173" s="201">
        <v>5027.879358317</v>
      </c>
      <c r="G173" s="201">
        <v>100.03018541596805</v>
      </c>
      <c r="H173" s="201">
        <v>5029.2271889447184</v>
      </c>
      <c r="I173" s="201">
        <v>100.0268071393855</v>
      </c>
      <c r="J173" s="201">
        <v>5031.0613422686838</v>
      </c>
      <c r="K173" s="201">
        <v>100.03646988404098</v>
      </c>
    </row>
    <row r="174" spans="1:15" ht="18.75">
      <c r="A174" s="195" t="s">
        <v>2028</v>
      </c>
      <c r="B174" s="201">
        <v>31989.5</v>
      </c>
      <c r="C174" s="201">
        <v>118.21950293816457</v>
      </c>
      <c r="D174" s="201">
        <v>32003.609649999999</v>
      </c>
      <c r="E174" s="201">
        <v>100.04410712890166</v>
      </c>
      <c r="F174" s="201">
        <v>32013.482630359998</v>
      </c>
      <c r="G174" s="201">
        <v>100.03084958374376</v>
      </c>
      <c r="H174" s="201">
        <v>32020.97742206922</v>
      </c>
      <c r="I174" s="201">
        <v>100.02341136013149</v>
      </c>
      <c r="J174" s="201">
        <v>32031.527208156916</v>
      </c>
      <c r="K174" s="201">
        <v>100.03294648363989</v>
      </c>
    </row>
    <row r="175" spans="1:15" ht="18.75">
      <c r="A175" s="195" t="s">
        <v>2029</v>
      </c>
      <c r="B175" s="201">
        <v>2904.3</v>
      </c>
      <c r="C175" s="201">
        <v>135.51990592978331</v>
      </c>
      <c r="D175" s="201">
        <v>2905.5063499999997</v>
      </c>
      <c r="E175" s="201">
        <v>100.04153668698135</v>
      </c>
      <c r="F175" s="201">
        <v>2906.3082824949997</v>
      </c>
      <c r="G175" s="201">
        <v>100.02760043856038</v>
      </c>
      <c r="H175" s="201">
        <v>2907.0264415387419</v>
      </c>
      <c r="I175" s="201">
        <v>100.02471035327076</v>
      </c>
      <c r="J175" s="201">
        <v>2908.0215724117652</v>
      </c>
      <c r="K175" s="201">
        <v>100.03423191680693</v>
      </c>
    </row>
    <row r="176" spans="1:15" ht="18.75">
      <c r="A176" s="195" t="s">
        <v>2030</v>
      </c>
      <c r="B176" s="201">
        <v>0.1</v>
      </c>
      <c r="C176" s="201">
        <v>4.4642857142857153</v>
      </c>
      <c r="D176" s="201">
        <v>0.10003000000000001</v>
      </c>
      <c r="E176" s="201">
        <v>100.03</v>
      </c>
      <c r="F176" s="201">
        <v>0.10007001200000001</v>
      </c>
      <c r="G176" s="201">
        <v>100.03999999999999</v>
      </c>
      <c r="H176" s="201">
        <v>0.10010003300360001</v>
      </c>
      <c r="I176" s="201">
        <v>100.03</v>
      </c>
      <c r="J176" s="201">
        <v>0.10014007301680145</v>
      </c>
      <c r="K176" s="201">
        <v>100.03999999999999</v>
      </c>
    </row>
    <row r="177" spans="1:15" ht="18.75">
      <c r="A177" s="195" t="s">
        <v>2031</v>
      </c>
      <c r="B177" s="201">
        <v>0.3</v>
      </c>
      <c r="C177" s="201">
        <v>74.999999999999986</v>
      </c>
      <c r="D177" s="201">
        <v>0.30009000000000002</v>
      </c>
      <c r="E177" s="201">
        <v>100.03000000000002</v>
      </c>
      <c r="F177" s="201">
        <v>0.30021003600000001</v>
      </c>
      <c r="G177" s="201">
        <v>100.03999999999999</v>
      </c>
      <c r="H177" s="201">
        <v>0.30030009901080001</v>
      </c>
      <c r="I177" s="201">
        <v>100.03</v>
      </c>
      <c r="J177" s="201">
        <v>0.30042021905040434</v>
      </c>
      <c r="K177" s="201">
        <v>100.03999999999999</v>
      </c>
    </row>
    <row r="178" spans="1:15" ht="18.75">
      <c r="A178" s="195" t="s">
        <v>2032</v>
      </c>
      <c r="B178" s="201">
        <v>0.5</v>
      </c>
      <c r="C178" s="201">
        <v>3.2938076416337281</v>
      </c>
      <c r="D178" s="201">
        <v>0.50014999999999998</v>
      </c>
      <c r="E178" s="201">
        <v>100.03</v>
      </c>
      <c r="F178" s="201">
        <v>0.50035006000000004</v>
      </c>
      <c r="G178" s="201">
        <v>100.04000000000002</v>
      </c>
      <c r="H178" s="201">
        <v>0.50050016501799999</v>
      </c>
      <c r="I178" s="201">
        <v>100.03</v>
      </c>
      <c r="J178" s="201">
        <v>0.50070036508400717</v>
      </c>
      <c r="K178" s="201">
        <v>100.03999999999999</v>
      </c>
    </row>
    <row r="179" spans="1:15" ht="18.75">
      <c r="A179" s="195" t="s">
        <v>2033</v>
      </c>
      <c r="B179" s="201">
        <v>0</v>
      </c>
      <c r="C179" s="201">
        <v>0</v>
      </c>
      <c r="D179" s="201">
        <v>0</v>
      </c>
      <c r="E179" s="201" t="e">
        <v>#DIV/0!</v>
      </c>
      <c r="F179" s="201">
        <v>0</v>
      </c>
      <c r="G179" s="201" t="e">
        <v>#DIV/0!</v>
      </c>
      <c r="H179" s="201">
        <v>0</v>
      </c>
      <c r="I179" s="201" t="e">
        <v>#DIV/0!</v>
      </c>
      <c r="J179" s="201">
        <v>0</v>
      </c>
      <c r="K179" s="201" t="e">
        <v>#DIV/0!</v>
      </c>
    </row>
    <row r="180" spans="1:15" ht="18.75">
      <c r="A180" s="195"/>
      <c r="B180" s="201"/>
      <c r="C180" s="201"/>
      <c r="D180" s="201"/>
      <c r="E180" s="201"/>
      <c r="F180" s="201"/>
      <c r="G180" s="201"/>
      <c r="H180" s="201"/>
      <c r="I180" s="201"/>
      <c r="J180" s="201"/>
      <c r="K180" s="201"/>
    </row>
    <row r="181" spans="1:15" ht="33.75" customHeight="1">
      <c r="A181" s="225" t="s">
        <v>2040</v>
      </c>
      <c r="B181" s="208">
        <v>173421.19999999998</v>
      </c>
      <c r="C181" s="208">
        <v>73.481951437299898</v>
      </c>
      <c r="D181" s="208">
        <v>167074.39272000003</v>
      </c>
      <c r="E181" s="208">
        <v>96.340235634397658</v>
      </c>
      <c r="F181" s="208">
        <v>175256.44634261998</v>
      </c>
      <c r="G181" s="208">
        <v>104.89725175080076</v>
      </c>
      <c r="H181" s="208">
        <v>175309.43648286595</v>
      </c>
      <c r="I181" s="208">
        <v>100.03023577240768</v>
      </c>
      <c r="J181" s="208">
        <v>175345.73848503965</v>
      </c>
      <c r="K181" s="208">
        <v>100.02070738626625</v>
      </c>
      <c r="L181" s="218"/>
      <c r="M181" s="218"/>
      <c r="N181" s="218"/>
      <c r="O181" s="218"/>
    </row>
    <row r="182" spans="1:15" ht="18.75">
      <c r="A182" s="195" t="s">
        <v>2016</v>
      </c>
      <c r="B182" s="201"/>
      <c r="C182" s="201"/>
      <c r="D182" s="201"/>
      <c r="E182" s="201"/>
      <c r="F182" s="201"/>
      <c r="G182" s="201"/>
      <c r="H182" s="201"/>
      <c r="I182" s="201"/>
      <c r="J182" s="201"/>
      <c r="K182" s="201"/>
    </row>
    <row r="183" spans="1:15" ht="18.75">
      <c r="A183" s="195" t="s">
        <v>2017</v>
      </c>
      <c r="B183" s="199">
        <v>5884.4</v>
      </c>
      <c r="C183" s="199">
        <v>115.47888885618124</v>
      </c>
      <c r="D183" s="199">
        <v>5646.8338000000003</v>
      </c>
      <c r="E183" s="199">
        <v>95.962779552715674</v>
      </c>
      <c r="F183" s="199">
        <v>5945.8877908000004</v>
      </c>
      <c r="G183" s="199">
        <v>105.29595878667439</v>
      </c>
      <c r="H183" s="199">
        <v>5947.6735123398394</v>
      </c>
      <c r="I183" s="199">
        <v>100.03003288327442</v>
      </c>
      <c r="J183" s="199">
        <v>5948.8689149963511</v>
      </c>
      <c r="K183" s="199">
        <v>100.02009865965292</v>
      </c>
    </row>
    <row r="184" spans="1:15" ht="18.75">
      <c r="A184" s="195" t="s">
        <v>2018</v>
      </c>
      <c r="B184" s="201">
        <v>9700.8000000000011</v>
      </c>
      <c r="C184" s="201">
        <v>104.53110352036035</v>
      </c>
      <c r="D184" s="201">
        <v>9620.4069</v>
      </c>
      <c r="E184" s="201">
        <v>99.171273503216213</v>
      </c>
      <c r="F184" s="201">
        <v>9782.2518197999998</v>
      </c>
      <c r="G184" s="201">
        <v>101.68230846659927</v>
      </c>
      <c r="H184" s="201">
        <v>9785.2150721755206</v>
      </c>
      <c r="I184" s="201">
        <v>100.03029212935945</v>
      </c>
      <c r="J184" s="201">
        <v>9787.2578799708881</v>
      </c>
      <c r="K184" s="201">
        <v>100.02087647313114</v>
      </c>
      <c r="L184" s="218"/>
    </row>
    <row r="185" spans="1:15" ht="18.75">
      <c r="A185" s="195" t="s">
        <v>2019</v>
      </c>
      <c r="B185" s="201">
        <v>15379</v>
      </c>
      <c r="C185" s="201">
        <v>101.53561140890812</v>
      </c>
      <c r="D185" s="201">
        <v>14790.512000000001</v>
      </c>
      <c r="E185" s="201">
        <v>96.173431302425399</v>
      </c>
      <c r="F185" s="201">
        <v>15536.982817400003</v>
      </c>
      <c r="G185" s="201">
        <v>105.04695724799792</v>
      </c>
      <c r="H185" s="201">
        <v>15541.648666474701</v>
      </c>
      <c r="I185" s="201">
        <v>100.03003059943833</v>
      </c>
      <c r="J185" s="201">
        <v>15544.771264601512</v>
      </c>
      <c r="K185" s="201">
        <v>100.02009180746407</v>
      </c>
    </row>
    <row r="186" spans="1:15" ht="18.75">
      <c r="A186" s="206" t="s">
        <v>2020</v>
      </c>
      <c r="B186" s="201">
        <v>3031.9</v>
      </c>
      <c r="C186" s="201">
        <v>97.97040756646021</v>
      </c>
      <c r="D186" s="201">
        <v>2934.5687000000007</v>
      </c>
      <c r="E186" s="201">
        <v>96.789758897061276</v>
      </c>
      <c r="F186" s="201">
        <v>3074.6784584000002</v>
      </c>
      <c r="G186" s="201">
        <v>104.77445828410829</v>
      </c>
      <c r="H186" s="201">
        <v>3075.6629756369603</v>
      </c>
      <c r="I186" s="201">
        <v>100.0320201689471</v>
      </c>
      <c r="J186" s="201">
        <v>3076.4645238668472</v>
      </c>
      <c r="K186" s="201">
        <v>100.02606099030473</v>
      </c>
    </row>
    <row r="187" spans="1:15" ht="18.75">
      <c r="A187" s="195" t="s">
        <v>2021</v>
      </c>
      <c r="B187" s="197">
        <v>23632.100000000002</v>
      </c>
      <c r="C187" s="201">
        <v>96.819759669070564</v>
      </c>
      <c r="D187" s="201">
        <v>22639.284900000006</v>
      </c>
      <c r="E187" s="201">
        <v>95.798870603966662</v>
      </c>
      <c r="F187" s="201">
        <v>23880.533494800005</v>
      </c>
      <c r="G187" s="201">
        <v>105.48271997230796</v>
      </c>
      <c r="H187" s="201">
        <v>23887.697778334928</v>
      </c>
      <c r="I187" s="201">
        <v>100.03000051710103</v>
      </c>
      <c r="J187" s="201">
        <v>23892.47568849822</v>
      </c>
      <c r="K187" s="201">
        <v>100.02000155145811</v>
      </c>
    </row>
    <row r="188" spans="1:15" ht="18.75">
      <c r="A188" s="195" t="s">
        <v>2022</v>
      </c>
      <c r="B188" s="203">
        <v>23223</v>
      </c>
      <c r="C188" s="203">
        <v>104.84201915354394</v>
      </c>
      <c r="D188" s="203">
        <v>22273.150440000001</v>
      </c>
      <c r="E188" s="203">
        <v>95.909875726650313</v>
      </c>
      <c r="F188" s="203">
        <v>23471.777378639999</v>
      </c>
      <c r="G188" s="203">
        <v>105.3814880919917</v>
      </c>
      <c r="H188" s="214">
        <v>23478.850400905994</v>
      </c>
      <c r="I188" s="203">
        <v>100.03013415708533</v>
      </c>
      <c r="J188" s="203">
        <v>23483.640675930234</v>
      </c>
      <c r="K188" s="203">
        <v>100.0204025109511</v>
      </c>
    </row>
    <row r="189" spans="1:15" ht="18.75">
      <c r="A189" s="195" t="s">
        <v>2023</v>
      </c>
      <c r="B189" s="197">
        <v>1034.4000000000001</v>
      </c>
      <c r="C189" s="201">
        <v>103.9733834571351</v>
      </c>
      <c r="D189" s="201">
        <v>995.09997999999996</v>
      </c>
      <c r="E189" s="201">
        <v>96.200694122196424</v>
      </c>
      <c r="F189" s="201">
        <v>1045.6534703799998</v>
      </c>
      <c r="G189" s="201">
        <v>105.08024232700717</v>
      </c>
      <c r="H189" s="201">
        <v>1045.9705108466139</v>
      </c>
      <c r="I189" s="201">
        <v>100.03031984071156</v>
      </c>
      <c r="J189" s="201">
        <v>1046.1897422385939</v>
      </c>
      <c r="K189" s="201">
        <v>100.02095961498978</v>
      </c>
    </row>
    <row r="190" spans="1:15" ht="18.75">
      <c r="A190" s="195" t="s">
        <v>2024</v>
      </c>
      <c r="B190" s="201">
        <v>11268.5</v>
      </c>
      <c r="C190" s="201">
        <v>117.12132141246119</v>
      </c>
      <c r="D190" s="201">
        <v>10950.722</v>
      </c>
      <c r="E190" s="201">
        <v>97.179944091937699</v>
      </c>
      <c r="F190" s="201">
        <v>11426.961379100001</v>
      </c>
      <c r="G190" s="201">
        <v>104.34893132251921</v>
      </c>
      <c r="H190" s="201">
        <v>11430.634516142751</v>
      </c>
      <c r="I190" s="201">
        <v>100.03214447761648</v>
      </c>
      <c r="J190" s="201">
        <v>11433.656082991394</v>
      </c>
      <c r="K190" s="201">
        <v>100.02643393806683</v>
      </c>
    </row>
    <row r="191" spans="1:15" ht="18.75">
      <c r="A191" s="195" t="s">
        <v>2025</v>
      </c>
      <c r="B191" s="201"/>
      <c r="C191" s="201"/>
      <c r="D191" s="201"/>
      <c r="E191" s="201"/>
      <c r="F191" s="201">
        <v>0</v>
      </c>
      <c r="G191" s="201" t="e">
        <v>#DIV/0!</v>
      </c>
      <c r="H191" s="201">
        <v>0</v>
      </c>
      <c r="I191" s="201" t="e">
        <v>#DIV/0!</v>
      </c>
      <c r="J191" s="201">
        <v>0</v>
      </c>
      <c r="K191" s="201" t="e">
        <v>#DIV/0!</v>
      </c>
    </row>
    <row r="192" spans="1:15" ht="18.75">
      <c r="A192" s="195" t="s">
        <v>2026</v>
      </c>
      <c r="B192" s="201">
        <v>74579.199999999997</v>
      </c>
      <c r="C192" s="201">
        <v>52.806753672473675</v>
      </c>
      <c r="D192" s="201">
        <v>71689.802200000006</v>
      </c>
      <c r="E192" s="201">
        <v>96.125732375783073</v>
      </c>
      <c r="F192" s="201">
        <v>75348.510692200012</v>
      </c>
      <c r="G192" s="201">
        <v>105.10352711253542</v>
      </c>
      <c r="H192" s="201">
        <v>75371.139633987463</v>
      </c>
      <c r="I192" s="201">
        <v>100.03003236769985</v>
      </c>
      <c r="J192" s="201">
        <v>75386.287056919944</v>
      </c>
      <c r="K192" s="201">
        <v>100.02009711277557</v>
      </c>
    </row>
    <row r="193" spans="1:15" ht="18.75">
      <c r="A193" s="195" t="s">
        <v>2027</v>
      </c>
      <c r="B193" s="201">
        <v>2190.3000000000002</v>
      </c>
      <c r="C193" s="201">
        <v>102.52773486869822</v>
      </c>
      <c r="D193" s="201">
        <v>2129.3855000000003</v>
      </c>
      <c r="E193" s="201">
        <v>97.218896954755067</v>
      </c>
      <c r="F193" s="201">
        <v>2210.7882830000003</v>
      </c>
      <c r="G193" s="201">
        <v>103.82282977882586</v>
      </c>
      <c r="H193" s="201">
        <v>2211.4515194849005</v>
      </c>
      <c r="I193" s="201">
        <v>100.03</v>
      </c>
      <c r="J193" s="201">
        <v>2211.8938097887972</v>
      </c>
      <c r="K193" s="201">
        <v>100.02</v>
      </c>
    </row>
    <row r="194" spans="1:15" ht="14.25" customHeight="1">
      <c r="A194" s="195" t="s">
        <v>2028</v>
      </c>
      <c r="B194" s="201">
        <v>3497.6</v>
      </c>
      <c r="C194" s="201">
        <v>122.87499956085956</v>
      </c>
      <c r="D194" s="201">
        <v>3404.6262999999999</v>
      </c>
      <c r="E194" s="201">
        <v>97.341785795974374</v>
      </c>
      <c r="F194" s="201">
        <v>3532.4207581000001</v>
      </c>
      <c r="G194" s="201">
        <v>103.75355316088584</v>
      </c>
      <c r="H194" s="201">
        <v>3533.4918965362895</v>
      </c>
      <c r="I194" s="201">
        <v>100.03032307048454</v>
      </c>
      <c r="J194" s="201">
        <v>3534.2328452368279</v>
      </c>
      <c r="K194" s="201">
        <v>100.02096930521517</v>
      </c>
    </row>
    <row r="195" spans="1:15" ht="16.5" customHeight="1">
      <c r="A195" s="195" t="s">
        <v>2029</v>
      </c>
      <c r="B195" s="201"/>
      <c r="C195" s="201"/>
      <c r="D195" s="201"/>
      <c r="E195" s="201"/>
      <c r="F195" s="201"/>
      <c r="G195" s="201"/>
      <c r="H195" s="201"/>
      <c r="I195" s="201"/>
      <c r="J195" s="201"/>
      <c r="K195" s="201"/>
    </row>
    <row r="196" spans="1:15" ht="16.5" customHeight="1">
      <c r="A196" s="195" t="s">
        <v>2030</v>
      </c>
      <c r="B196" s="201"/>
      <c r="C196" s="201"/>
      <c r="D196" s="201"/>
      <c r="E196" s="201"/>
      <c r="F196" s="201"/>
      <c r="G196" s="201"/>
      <c r="H196" s="201"/>
      <c r="I196" s="201"/>
      <c r="J196" s="201"/>
      <c r="K196" s="201"/>
    </row>
    <row r="197" spans="1:15" ht="15.75" customHeight="1">
      <c r="A197" s="195" t="s">
        <v>2031</v>
      </c>
      <c r="B197" s="201"/>
      <c r="C197" s="201"/>
      <c r="D197" s="201"/>
      <c r="E197" s="201"/>
      <c r="F197" s="201"/>
      <c r="G197" s="201"/>
      <c r="H197" s="201"/>
      <c r="I197" s="201"/>
      <c r="J197" s="201"/>
      <c r="K197" s="201"/>
    </row>
    <row r="198" spans="1:15" ht="15.75" customHeight="1">
      <c r="A198" s="195" t="s">
        <v>2032</v>
      </c>
      <c r="B198" s="201"/>
      <c r="C198" s="201"/>
      <c r="D198" s="201"/>
      <c r="E198" s="201"/>
      <c r="F198" s="201"/>
      <c r="G198" s="201"/>
      <c r="H198" s="201"/>
      <c r="I198" s="201"/>
      <c r="J198" s="201"/>
      <c r="K198" s="201"/>
    </row>
    <row r="199" spans="1:15" ht="18.75">
      <c r="A199" s="195" t="s">
        <v>2033</v>
      </c>
      <c r="B199" s="201"/>
      <c r="C199" s="201"/>
      <c r="D199" s="201"/>
      <c r="E199" s="201"/>
      <c r="F199" s="201"/>
      <c r="G199" s="201"/>
      <c r="H199" s="201"/>
      <c r="I199" s="201"/>
      <c r="J199" s="201"/>
      <c r="K199" s="201"/>
    </row>
    <row r="200" spans="1:15" ht="18.75">
      <c r="A200" s="195"/>
      <c r="B200" s="201"/>
      <c r="C200" s="201"/>
      <c r="D200" s="201"/>
      <c r="E200" s="201"/>
      <c r="F200" s="201"/>
      <c r="G200" s="201"/>
      <c r="H200" s="201"/>
      <c r="I200" s="201"/>
      <c r="J200" s="201"/>
      <c r="K200" s="201"/>
    </row>
    <row r="201" spans="1:15" ht="36">
      <c r="A201" s="226" t="s">
        <v>2041</v>
      </c>
      <c r="B201" s="208">
        <v>278609.90000000002</v>
      </c>
      <c r="C201" s="208">
        <v>109.71252088047274</v>
      </c>
      <c r="D201" s="208">
        <v>278948.1397</v>
      </c>
      <c r="E201" s="208">
        <v>100.12140261347496</v>
      </c>
      <c r="F201" s="208">
        <v>284661.18657637504</v>
      </c>
      <c r="G201" s="208">
        <v>102.04806774568178</v>
      </c>
      <c r="H201" s="208">
        <v>287535.0773466003</v>
      </c>
      <c r="I201" s="208">
        <v>101.00958293780391</v>
      </c>
      <c r="J201" s="208">
        <v>290581.91734072659</v>
      </c>
      <c r="K201" s="208">
        <v>101.05964114787065</v>
      </c>
      <c r="L201" s="218"/>
      <c r="M201" s="218"/>
      <c r="N201" s="218"/>
      <c r="O201" s="218"/>
    </row>
    <row r="202" spans="1:15" ht="18.75">
      <c r="A202" s="195" t="s">
        <v>2016</v>
      </c>
      <c r="B202" s="201">
        <v>7034.8</v>
      </c>
      <c r="C202" s="201">
        <v>120.51668608236825</v>
      </c>
      <c r="D202" s="201">
        <v>7044.6697999999997</v>
      </c>
      <c r="E202" s="201">
        <v>100.14029965315289</v>
      </c>
      <c r="F202" s="201">
        <v>7166.6512068899992</v>
      </c>
      <c r="G202" s="201">
        <v>101.73154186573798</v>
      </c>
      <c r="H202" s="201">
        <v>7226.8804631326802</v>
      </c>
      <c r="I202" s="201">
        <v>100.84041003955622</v>
      </c>
      <c r="J202" s="201">
        <v>7287.5402690199417</v>
      </c>
      <c r="K202" s="201">
        <v>100.83936362579556</v>
      </c>
    </row>
    <row r="203" spans="1:15" ht="18.75">
      <c r="A203" s="195" t="s">
        <v>2017</v>
      </c>
      <c r="B203" s="197">
        <v>57085.3</v>
      </c>
      <c r="C203" s="199">
        <v>100.46390727486154</v>
      </c>
      <c r="D203" s="201">
        <v>57152.919800000003</v>
      </c>
      <c r="E203" s="201">
        <v>100.11845396275399</v>
      </c>
      <c r="F203" s="201">
        <v>58349.913309520009</v>
      </c>
      <c r="G203" s="201">
        <v>102.09436983046317</v>
      </c>
      <c r="H203" s="201">
        <v>58954.352147266247</v>
      </c>
      <c r="I203" s="201">
        <v>101.03588643660868</v>
      </c>
      <c r="J203" s="201">
        <v>59597.375835483261</v>
      </c>
      <c r="K203" s="201">
        <v>101.09071453556264</v>
      </c>
    </row>
    <row r="204" spans="1:15" ht="18.75">
      <c r="A204" s="195" t="s">
        <v>2018</v>
      </c>
      <c r="B204" s="201">
        <v>37796.6</v>
      </c>
      <c r="C204" s="201">
        <v>110.61146131469744</v>
      </c>
      <c r="D204" s="201">
        <v>37842.350499999993</v>
      </c>
      <c r="E204" s="201">
        <v>100.12104395633467</v>
      </c>
      <c r="F204" s="201">
        <v>38615.240125140001</v>
      </c>
      <c r="G204" s="201">
        <v>102.04239328405356</v>
      </c>
      <c r="H204" s="201">
        <v>39006.320910280083</v>
      </c>
      <c r="I204" s="201">
        <v>101.01276279487766</v>
      </c>
      <c r="J204" s="201">
        <v>39416.683382786636</v>
      </c>
      <c r="K204" s="201">
        <v>101.05204095882418</v>
      </c>
    </row>
    <row r="205" spans="1:15" ht="18.75">
      <c r="A205" s="195" t="s">
        <v>2019</v>
      </c>
      <c r="B205" s="201">
        <v>15745.8</v>
      </c>
      <c r="C205" s="201">
        <v>147.36911068266477</v>
      </c>
      <c r="D205" s="201">
        <v>15774.642800000001</v>
      </c>
      <c r="E205" s="201">
        <v>100.18317773628524</v>
      </c>
      <c r="F205" s="201">
        <v>15942.829259770002</v>
      </c>
      <c r="G205" s="201">
        <v>101.06618236560007</v>
      </c>
      <c r="H205" s="201">
        <v>16015.08959491924</v>
      </c>
      <c r="I205" s="201">
        <v>100.45324662248989</v>
      </c>
      <c r="J205" s="201">
        <v>16076.890086259618</v>
      </c>
      <c r="K205" s="201">
        <v>100.38588913895296</v>
      </c>
    </row>
    <row r="206" spans="1:15" ht="18.75">
      <c r="A206" s="206" t="s">
        <v>2020</v>
      </c>
      <c r="B206" s="201">
        <v>7445.6</v>
      </c>
      <c r="C206" s="201">
        <v>105.09704284000283</v>
      </c>
      <c r="D206" s="201">
        <v>7456.5839999999998</v>
      </c>
      <c r="E206" s="201">
        <v>100.14752336950681</v>
      </c>
      <c r="F206" s="201">
        <v>7578.4274536529992</v>
      </c>
      <c r="G206" s="201">
        <v>101.6340385041327</v>
      </c>
      <c r="H206" s="201">
        <v>7637.2040175672355</v>
      </c>
      <c r="I206" s="201">
        <v>100.77557731170079</v>
      </c>
      <c r="J206" s="201">
        <v>7696.6569032821308</v>
      </c>
      <c r="K206" s="201">
        <v>100.77846402398234</v>
      </c>
    </row>
    <row r="207" spans="1:15" ht="18.75">
      <c r="A207" s="195" t="s">
        <v>2021</v>
      </c>
      <c r="B207" s="197">
        <v>714.3</v>
      </c>
      <c r="C207" s="201">
        <v>124.11815812337097</v>
      </c>
      <c r="D207" s="201">
        <v>715.16879999999992</v>
      </c>
      <c r="E207" s="201">
        <v>100.12162956740865</v>
      </c>
      <c r="F207" s="201">
        <v>729.80846980999991</v>
      </c>
      <c r="G207" s="201">
        <v>102.0470229979272</v>
      </c>
      <c r="H207" s="201">
        <v>737.16174419971992</v>
      </c>
      <c r="I207" s="201">
        <v>101.00756221582827</v>
      </c>
      <c r="J207" s="201">
        <v>744.9740643243706</v>
      </c>
      <c r="K207" s="201">
        <v>101.05978371586983</v>
      </c>
    </row>
    <row r="208" spans="1:15" ht="18.75">
      <c r="A208" s="195" t="s">
        <v>2022</v>
      </c>
      <c r="B208" s="203">
        <v>19518</v>
      </c>
      <c r="C208" s="203">
        <v>101.93764036141432</v>
      </c>
      <c r="D208" s="201">
        <v>19542.486000000001</v>
      </c>
      <c r="E208" s="201">
        <v>100.12545342760528</v>
      </c>
      <c r="F208" s="201">
        <v>19931.283653540002</v>
      </c>
      <c r="G208" s="201">
        <v>101.98949946050877</v>
      </c>
      <c r="H208" s="201">
        <v>20125.299221990485</v>
      </c>
      <c r="I208" s="201">
        <v>100.97342234360316</v>
      </c>
      <c r="J208" s="201">
        <v>20330.971852069648</v>
      </c>
      <c r="K208" s="201">
        <v>101.02196060694804</v>
      </c>
    </row>
    <row r="209" spans="1:15" ht="18.75">
      <c r="A209" s="195" t="s">
        <v>2023</v>
      </c>
      <c r="B209" s="197">
        <v>52545.700000000004</v>
      </c>
      <c r="C209" s="201">
        <v>102.86438604218667</v>
      </c>
      <c r="D209" s="201">
        <v>52601.949099999998</v>
      </c>
      <c r="E209" s="201">
        <v>100.10704796015656</v>
      </c>
      <c r="F209" s="201">
        <v>53802.362701990001</v>
      </c>
      <c r="G209" s="201">
        <v>102.28207057443429</v>
      </c>
      <c r="H209" s="201">
        <v>54414.326615124279</v>
      </c>
      <c r="I209" s="201">
        <v>101.13742944064359</v>
      </c>
      <c r="J209" s="201">
        <v>55077.689887834887</v>
      </c>
      <c r="K209" s="201">
        <v>101.21909672318949</v>
      </c>
    </row>
    <row r="210" spans="1:15" ht="18.75">
      <c r="A210" s="195" t="s">
        <v>2024</v>
      </c>
      <c r="B210" s="201">
        <v>46991.100000000006</v>
      </c>
      <c r="C210" s="201">
        <v>104.55082466175854</v>
      </c>
      <c r="D210" s="201">
        <v>47042.179400000001</v>
      </c>
      <c r="E210" s="201">
        <v>100.10870015811504</v>
      </c>
      <c r="F210" s="201">
        <v>48105.008441000013</v>
      </c>
      <c r="G210" s="201">
        <v>102.25931080267938</v>
      </c>
      <c r="H210" s="201">
        <v>48645.105306576806</v>
      </c>
      <c r="I210" s="201">
        <v>101.12274559984584</v>
      </c>
      <c r="J210" s="201">
        <v>49231.271474918511</v>
      </c>
      <c r="K210" s="201">
        <v>101.20498488932751</v>
      </c>
    </row>
    <row r="211" spans="1:15" ht="18.75">
      <c r="A211" s="195" t="s">
        <v>2025</v>
      </c>
      <c r="B211" s="201">
        <v>7841.1</v>
      </c>
      <c r="C211" s="201">
        <v>119.5690627954497</v>
      </c>
      <c r="D211" s="201">
        <v>7850.59</v>
      </c>
      <c r="E211" s="201">
        <v>100.12102893726644</v>
      </c>
      <c r="F211" s="201">
        <v>8012.5689952000002</v>
      </c>
      <c r="G211" s="201">
        <v>102.0632716165282</v>
      </c>
      <c r="H211" s="201">
        <v>8093.7310847008011</v>
      </c>
      <c r="I211" s="201">
        <v>101.01293467238064</v>
      </c>
      <c r="J211" s="201">
        <v>8180.5750608878916</v>
      </c>
      <c r="K211" s="201">
        <v>101.07297827513997</v>
      </c>
    </row>
    <row r="212" spans="1:15" ht="18.75">
      <c r="A212" s="195" t="s">
        <v>2026</v>
      </c>
      <c r="B212" s="201">
        <v>8313.5</v>
      </c>
      <c r="C212" s="201">
        <v>432.67929634641405</v>
      </c>
      <c r="D212" s="201">
        <v>8324.1895000000004</v>
      </c>
      <c r="E212" s="201">
        <v>100.12858002044867</v>
      </c>
      <c r="F212" s="201">
        <v>8485.7982062699994</v>
      </c>
      <c r="G212" s="201">
        <v>101.94143473391613</v>
      </c>
      <c r="H212" s="201">
        <v>8566.0296026012402</v>
      </c>
      <c r="I212" s="201">
        <v>100.94547848512305</v>
      </c>
      <c r="J212" s="201">
        <v>8650.828390826493</v>
      </c>
      <c r="K212" s="201">
        <v>100.98994274079442</v>
      </c>
    </row>
    <row r="213" spans="1:15" ht="18.75">
      <c r="A213" s="195" t="s">
        <v>2027</v>
      </c>
      <c r="B213" s="201">
        <v>1422.6</v>
      </c>
      <c r="C213" s="201">
        <v>101.40423408653503</v>
      </c>
      <c r="D213" s="201">
        <v>1424.4029</v>
      </c>
      <c r="E213" s="201">
        <v>100.12673274286519</v>
      </c>
      <c r="F213" s="201">
        <v>1452.1572259600002</v>
      </c>
      <c r="G213" s="201">
        <v>101.94848844803673</v>
      </c>
      <c r="H213" s="201">
        <v>1466.1261309083202</v>
      </c>
      <c r="I213" s="201">
        <v>100.96194163404621</v>
      </c>
      <c r="J213" s="201">
        <v>1480.6017256588948</v>
      </c>
      <c r="K213" s="201">
        <v>100.98733624927662</v>
      </c>
    </row>
    <row r="214" spans="1:15" ht="18.75">
      <c r="A214" s="195" t="s">
        <v>2028</v>
      </c>
      <c r="B214" s="201">
        <v>12221</v>
      </c>
      <c r="C214" s="201">
        <v>121.12832406608982</v>
      </c>
      <c r="D214" s="201">
        <v>12236.561599999997</v>
      </c>
      <c r="E214" s="201">
        <v>100.12733491530969</v>
      </c>
      <c r="F214" s="201">
        <v>12472.698030632</v>
      </c>
      <c r="G214" s="201">
        <v>101.92976130346945</v>
      </c>
      <c r="H214" s="201">
        <v>12592.003871953184</v>
      </c>
      <c r="I214" s="201">
        <v>100.95653595579863</v>
      </c>
      <c r="J214" s="201">
        <v>12714.348816877851</v>
      </c>
      <c r="K214" s="201">
        <v>100.97160822192225</v>
      </c>
    </row>
    <row r="215" spans="1:15" ht="18.75">
      <c r="A215" s="195" t="s">
        <v>2029</v>
      </c>
      <c r="B215" s="201">
        <v>3903.5</v>
      </c>
      <c r="C215" s="201">
        <v>108.35230111586075</v>
      </c>
      <c r="D215" s="201">
        <v>3908.3834999999999</v>
      </c>
      <c r="E215" s="201">
        <v>100.12510567439476</v>
      </c>
      <c r="F215" s="201">
        <v>3985.1290009999998</v>
      </c>
      <c r="G215" s="201">
        <v>101.9636123476624</v>
      </c>
      <c r="H215" s="201">
        <v>4024.0422078919996</v>
      </c>
      <c r="I215" s="201">
        <v>100.97646040773674</v>
      </c>
      <c r="J215" s="201">
        <v>4064.0423541534878</v>
      </c>
      <c r="K215" s="201">
        <v>100.99402899360845</v>
      </c>
    </row>
    <row r="216" spans="1:15" ht="18.75">
      <c r="A216" s="195" t="s">
        <v>2030</v>
      </c>
      <c r="B216" s="201">
        <v>21</v>
      </c>
      <c r="C216" s="201">
        <v>381.81818181818181</v>
      </c>
      <c r="D216" s="201">
        <v>21.042000000000002</v>
      </c>
      <c r="E216" s="201">
        <v>100.2</v>
      </c>
      <c r="F216" s="201">
        <v>21.210336000000002</v>
      </c>
      <c r="G216" s="201">
        <v>100.8</v>
      </c>
      <c r="H216" s="201">
        <v>21.273967008</v>
      </c>
      <c r="I216" s="201">
        <v>100.29999999999998</v>
      </c>
      <c r="J216" s="201">
        <v>21.316514942016003</v>
      </c>
      <c r="K216" s="201">
        <v>100.20000000000002</v>
      </c>
    </row>
    <row r="217" spans="1:15" ht="18.75">
      <c r="A217" s="195" t="s">
        <v>2031</v>
      </c>
      <c r="B217" s="201">
        <v>2.8</v>
      </c>
      <c r="C217" s="201">
        <v>24.778761061946899</v>
      </c>
      <c r="D217" s="201">
        <v>2.8056000000000001</v>
      </c>
      <c r="E217" s="201">
        <v>100.2</v>
      </c>
      <c r="F217" s="201">
        <v>2.8280448000000002</v>
      </c>
      <c r="G217" s="201">
        <v>100.8</v>
      </c>
      <c r="H217" s="201">
        <v>2.8365289344</v>
      </c>
      <c r="I217" s="201">
        <v>100.29999999999998</v>
      </c>
      <c r="J217" s="201">
        <v>2.8422019922688002</v>
      </c>
      <c r="K217" s="201">
        <v>100.2</v>
      </c>
    </row>
    <row r="218" spans="1:15" ht="18.75">
      <c r="A218" s="195" t="s">
        <v>2032</v>
      </c>
      <c r="B218" s="201">
        <v>4.8</v>
      </c>
      <c r="C218" s="201">
        <v>154.83870967741936</v>
      </c>
      <c r="D218" s="201">
        <v>4.8095999999999997</v>
      </c>
      <c r="E218" s="201">
        <v>100.2</v>
      </c>
      <c r="F218" s="201">
        <v>4.8480767999999994</v>
      </c>
      <c r="G218" s="201">
        <v>100.8</v>
      </c>
      <c r="H218" s="201">
        <v>4.8626210303999997</v>
      </c>
      <c r="I218" s="201">
        <v>100.30000000000001</v>
      </c>
      <c r="J218" s="201">
        <v>4.8723462724608</v>
      </c>
      <c r="K218" s="201">
        <v>100.2</v>
      </c>
    </row>
    <row r="219" spans="1:15" ht="18.75">
      <c r="A219" s="195" t="s">
        <v>2033</v>
      </c>
      <c r="B219" s="201">
        <v>2.4</v>
      </c>
      <c r="C219" s="201">
        <v>109.09090909090908</v>
      </c>
      <c r="D219" s="201">
        <v>2.4047999999999998</v>
      </c>
      <c r="E219" s="201">
        <v>100.2</v>
      </c>
      <c r="F219" s="201">
        <v>2.4240383999999997</v>
      </c>
      <c r="G219" s="201">
        <v>100.8</v>
      </c>
      <c r="H219" s="201">
        <v>2.4313105151999999</v>
      </c>
      <c r="I219" s="201">
        <v>100.30000000000001</v>
      </c>
      <c r="J219" s="201">
        <v>2.4361731362304</v>
      </c>
      <c r="K219" s="201">
        <v>100.2</v>
      </c>
    </row>
    <row r="220" spans="1:15" ht="18.75">
      <c r="A220" s="195"/>
      <c r="B220" s="201"/>
      <c r="C220" s="201"/>
      <c r="D220" s="201"/>
      <c r="E220" s="201"/>
      <c r="F220" s="201"/>
      <c r="G220" s="201"/>
      <c r="H220" s="201"/>
      <c r="I220" s="201"/>
      <c r="J220" s="201"/>
      <c r="K220" s="201"/>
    </row>
    <row r="221" spans="1:15" ht="36" customHeight="1">
      <c r="A221" s="227" t="s">
        <v>2042</v>
      </c>
      <c r="B221" s="208">
        <v>63744.499999999993</v>
      </c>
      <c r="C221" s="208">
        <v>101.64961824922918</v>
      </c>
      <c r="D221" s="208">
        <v>64006.154959999985</v>
      </c>
      <c r="E221" s="208">
        <v>100.41047456643317</v>
      </c>
      <c r="F221" s="208">
        <v>65281.870856879985</v>
      </c>
      <c r="G221" s="208">
        <v>101.99311440857093</v>
      </c>
      <c r="H221" s="208">
        <v>65750.491595669024</v>
      </c>
      <c r="I221" s="208">
        <v>100.71784207872415</v>
      </c>
      <c r="J221" s="208">
        <v>66221.842054202774</v>
      </c>
      <c r="K221" s="208">
        <v>100.71687746676072</v>
      </c>
      <c r="L221" s="218"/>
      <c r="M221" s="218"/>
      <c r="N221" s="218"/>
      <c r="O221" s="218"/>
    </row>
    <row r="222" spans="1:15" ht="18.75">
      <c r="A222" s="195" t="s">
        <v>2016</v>
      </c>
      <c r="B222" s="201">
        <v>37.4</v>
      </c>
      <c r="C222" s="201">
        <v>128.9655172413793</v>
      </c>
      <c r="D222" s="201">
        <v>37.474800000000002</v>
      </c>
      <c r="E222" s="201">
        <v>100.2</v>
      </c>
      <c r="F222" s="201">
        <v>37.812073200000007</v>
      </c>
      <c r="G222" s="201">
        <v>100.9</v>
      </c>
      <c r="H222" s="201">
        <v>37.834760443920011</v>
      </c>
      <c r="I222" s="201">
        <v>100.06000000000002</v>
      </c>
      <c r="J222" s="201">
        <v>37.853677824141968</v>
      </c>
      <c r="K222" s="201">
        <v>100.05</v>
      </c>
    </row>
    <row r="223" spans="1:15" ht="18.75">
      <c r="A223" s="195" t="s">
        <v>2017</v>
      </c>
      <c r="B223" s="201">
        <v>766.7</v>
      </c>
      <c r="C223" s="201">
        <v>125.42944082714394</v>
      </c>
      <c r="D223" s="201">
        <v>769.41470000000004</v>
      </c>
      <c r="E223" s="201">
        <v>100.35407590974306</v>
      </c>
      <c r="F223" s="201">
        <v>781.94893410000009</v>
      </c>
      <c r="G223" s="201">
        <v>101.62906090824623</v>
      </c>
      <c r="H223" s="201">
        <v>785.86121566530005</v>
      </c>
      <c r="I223" s="201">
        <v>100.50032443228571</v>
      </c>
      <c r="J223" s="201">
        <v>789.76960482370532</v>
      </c>
      <c r="K223" s="201">
        <v>100.49733834428977</v>
      </c>
    </row>
    <row r="224" spans="1:15" ht="18.75">
      <c r="A224" s="195" t="s">
        <v>2018</v>
      </c>
      <c r="B224" s="197">
        <v>13618.4</v>
      </c>
      <c r="C224" s="199">
        <v>101.72301840334808</v>
      </c>
      <c r="D224" s="199">
        <v>13668.50086</v>
      </c>
      <c r="E224" s="199">
        <v>100.36789094166716</v>
      </c>
      <c r="F224" s="199">
        <v>13908.732788579999</v>
      </c>
      <c r="G224" s="199">
        <v>101.75755871869623</v>
      </c>
      <c r="H224" s="199">
        <v>13989.024853564741</v>
      </c>
      <c r="I224" s="199">
        <v>100.57727807561785</v>
      </c>
      <c r="J224" s="199">
        <v>14069.477931144484</v>
      </c>
      <c r="K224" s="199">
        <v>100.57511569549639</v>
      </c>
    </row>
    <row r="225" spans="1:11" ht="18.75">
      <c r="A225" s="195" t="s">
        <v>2019</v>
      </c>
      <c r="B225" s="201">
        <v>847.3</v>
      </c>
      <c r="C225" s="201">
        <v>82.067166643905196</v>
      </c>
      <c r="D225" s="201">
        <v>850.64909999999998</v>
      </c>
      <c r="E225" s="201">
        <v>100.39526731972148</v>
      </c>
      <c r="F225" s="201">
        <v>866.33949569999993</v>
      </c>
      <c r="G225" s="201">
        <v>101.84452034334721</v>
      </c>
      <c r="H225" s="201">
        <v>871.79090851985995</v>
      </c>
      <c r="I225" s="201">
        <v>100.62924671527935</v>
      </c>
      <c r="J225" s="201">
        <v>877.26203559776354</v>
      </c>
      <c r="K225" s="201">
        <v>100.62757331195304</v>
      </c>
    </row>
    <row r="226" spans="1:11" ht="18.75">
      <c r="A226" s="206" t="s">
        <v>2020</v>
      </c>
      <c r="B226" s="201">
        <v>1076.7</v>
      </c>
      <c r="C226" s="201">
        <v>130.46165030897856</v>
      </c>
      <c r="D226" s="201">
        <v>1079.1969000000001</v>
      </c>
      <c r="E226" s="201">
        <v>100.23190303705769</v>
      </c>
      <c r="F226" s="201">
        <v>1090.5936327000002</v>
      </c>
      <c r="G226" s="201">
        <v>101.05603830959855</v>
      </c>
      <c r="H226" s="201">
        <v>1092.2816038959002</v>
      </c>
      <c r="I226" s="201">
        <v>100.15477544937808</v>
      </c>
      <c r="J226" s="201">
        <v>1093.8830779344107</v>
      </c>
      <c r="K226" s="201">
        <v>100.14661732219956</v>
      </c>
    </row>
    <row r="227" spans="1:11" ht="18.75">
      <c r="A227" s="195" t="s">
        <v>2021</v>
      </c>
      <c r="B227" s="201">
        <v>205.10000000000002</v>
      </c>
      <c r="C227" s="201">
        <v>85.227508830251395</v>
      </c>
      <c r="D227" s="201">
        <v>205.84550000000002</v>
      </c>
      <c r="E227" s="201">
        <v>100.36348122866895</v>
      </c>
      <c r="F227" s="201">
        <v>209.28375930000001</v>
      </c>
      <c r="G227" s="201">
        <v>101.67031064560557</v>
      </c>
      <c r="H227" s="201">
        <v>210.38260140282003</v>
      </c>
      <c r="I227" s="201">
        <v>100.52504891277533</v>
      </c>
      <c r="J227" s="201">
        <v>211.4815148461231</v>
      </c>
      <c r="K227" s="201">
        <v>100.52234045780193</v>
      </c>
    </row>
    <row r="228" spans="1:11" ht="18.75">
      <c r="A228" s="195" t="s">
        <v>2022</v>
      </c>
      <c r="B228" s="197">
        <v>39509.699999999997</v>
      </c>
      <c r="C228" s="201">
        <v>99.970522262017866</v>
      </c>
      <c r="D228" s="201">
        <v>39691.074899999992</v>
      </c>
      <c r="E228" s="201">
        <v>100.45906422979671</v>
      </c>
      <c r="F228" s="201">
        <v>40537.729406699989</v>
      </c>
      <c r="G228" s="201">
        <v>102.13311055151091</v>
      </c>
      <c r="H228" s="201">
        <v>40862.467144593895</v>
      </c>
      <c r="I228" s="201">
        <v>100.80107530107554</v>
      </c>
      <c r="J228" s="201">
        <v>41189.625771891566</v>
      </c>
      <c r="K228" s="201">
        <v>100.80063356463525</v>
      </c>
    </row>
    <row r="229" spans="1:11" ht="18.75">
      <c r="A229" s="195" t="s">
        <v>2023</v>
      </c>
      <c r="B229" s="203">
        <v>619.70000000000005</v>
      </c>
      <c r="C229" s="203">
        <v>113.53975815316969</v>
      </c>
      <c r="D229" s="203">
        <v>622.24260000000004</v>
      </c>
      <c r="E229" s="203">
        <v>100.41029530417944</v>
      </c>
      <c r="F229" s="203">
        <v>633.95479139999998</v>
      </c>
      <c r="G229" s="203">
        <v>101.88225483115427</v>
      </c>
      <c r="H229" s="214">
        <v>638.08671478524002</v>
      </c>
      <c r="I229" s="203">
        <v>100.65176940710792</v>
      </c>
      <c r="J229" s="203">
        <v>642.23613587506668</v>
      </c>
      <c r="K229" s="203">
        <v>100.65029109581496</v>
      </c>
    </row>
    <row r="230" spans="1:11" ht="18.75">
      <c r="A230" s="195" t="s">
        <v>2024</v>
      </c>
      <c r="B230" s="197">
        <v>1310.5999999999999</v>
      </c>
      <c r="C230" s="201">
        <v>117.48991483639624</v>
      </c>
      <c r="D230" s="201">
        <v>1314.4229999999998</v>
      </c>
      <c r="E230" s="201">
        <v>100.29169845872119</v>
      </c>
      <c r="F230" s="201">
        <v>1331.8892489999998</v>
      </c>
      <c r="G230" s="201">
        <v>101.32881492487577</v>
      </c>
      <c r="H230" s="201">
        <v>1336.1480306489998</v>
      </c>
      <c r="I230" s="201">
        <v>100.31975493849789</v>
      </c>
      <c r="J230" s="201">
        <v>1340.3484465603028</v>
      </c>
      <c r="K230" s="201">
        <v>100.31436755621029</v>
      </c>
    </row>
    <row r="231" spans="1:11" ht="18.75">
      <c r="A231" s="195" t="s">
        <v>2025</v>
      </c>
      <c r="B231" s="201"/>
      <c r="C231" s="201"/>
      <c r="D231" s="201"/>
      <c r="E231" s="201"/>
      <c r="F231" s="201"/>
      <c r="G231" s="201"/>
      <c r="H231" s="201"/>
      <c r="I231" s="201"/>
      <c r="J231" s="201"/>
      <c r="K231" s="201"/>
    </row>
    <row r="232" spans="1:11" ht="18.75">
      <c r="A232" s="195" t="s">
        <v>2026</v>
      </c>
      <c r="B232" s="201">
        <v>510.9</v>
      </c>
      <c r="C232" s="201">
        <v>75.913818722139666</v>
      </c>
      <c r="D232" s="201">
        <v>512.03049999999996</v>
      </c>
      <c r="E232" s="201">
        <v>100.22127617929144</v>
      </c>
      <c r="F232" s="201">
        <v>521.95550549999984</v>
      </c>
      <c r="G232" s="201">
        <v>101.93836216787864</v>
      </c>
      <c r="H232" s="201">
        <v>525.53208829109997</v>
      </c>
      <c r="I232" s="201">
        <v>100.68522752483931</v>
      </c>
      <c r="J232" s="201">
        <v>529.12683427240222</v>
      </c>
      <c r="K232" s="201">
        <v>100.68402026467909</v>
      </c>
    </row>
    <row r="233" spans="1:11" ht="18.75">
      <c r="A233" s="195" t="s">
        <v>2027</v>
      </c>
      <c r="B233" s="201">
        <v>257.10000000000002</v>
      </c>
      <c r="C233" s="201">
        <v>105.41205412054123</v>
      </c>
      <c r="D233" s="201">
        <v>257.62690000000003</v>
      </c>
      <c r="E233" s="201">
        <v>100.20493971217425</v>
      </c>
      <c r="F233" s="201">
        <v>260.10984750000006</v>
      </c>
      <c r="G233" s="201">
        <v>100.96377649228401</v>
      </c>
      <c r="H233" s="201">
        <v>260.36676406302007</v>
      </c>
      <c r="I233" s="201">
        <v>100.09877233233932</v>
      </c>
      <c r="J233" s="201">
        <v>260.59991716391949</v>
      </c>
      <c r="K233" s="201">
        <v>100.08954795046074</v>
      </c>
    </row>
    <row r="234" spans="1:11" ht="18.75">
      <c r="A234" s="195" t="s">
        <v>2028</v>
      </c>
      <c r="B234" s="201">
        <v>4952.4000000000005</v>
      </c>
      <c r="C234" s="201">
        <v>111.3952750804694</v>
      </c>
      <c r="D234" s="201">
        <v>4965.0790000000006</v>
      </c>
      <c r="E234" s="201">
        <v>100.25601728454892</v>
      </c>
      <c r="F234" s="201">
        <v>5068.4069226000001</v>
      </c>
      <c r="G234" s="201">
        <v>102.08109322329008</v>
      </c>
      <c r="H234" s="201">
        <v>5107.4425562336401</v>
      </c>
      <c r="I234" s="201">
        <v>100.77017560408538</v>
      </c>
      <c r="J234" s="201">
        <v>5146.7471818779368</v>
      </c>
      <c r="K234" s="201">
        <v>100.76955590222596</v>
      </c>
    </row>
    <row r="235" spans="1:11" ht="18.75">
      <c r="A235" s="195" t="s">
        <v>2029</v>
      </c>
      <c r="B235" s="201">
        <v>16</v>
      </c>
      <c r="C235" s="201">
        <v>101.91082802547771</v>
      </c>
      <c r="D235" s="201">
        <v>16.063200000000002</v>
      </c>
      <c r="E235" s="201">
        <v>100.39500000000001</v>
      </c>
      <c r="F235" s="201">
        <v>16.432653600000002</v>
      </c>
      <c r="G235" s="201">
        <v>102.3</v>
      </c>
      <c r="H235" s="201">
        <v>16.580547482400004</v>
      </c>
      <c r="I235" s="201">
        <v>100.9</v>
      </c>
      <c r="J235" s="201">
        <v>16.729772409741607</v>
      </c>
      <c r="K235" s="201">
        <v>100.9</v>
      </c>
    </row>
    <row r="236" spans="1:11" ht="18.75">
      <c r="A236" s="195" t="s">
        <v>2030</v>
      </c>
      <c r="B236" s="201">
        <v>12</v>
      </c>
      <c r="C236" s="201">
        <v>105.26315789473684</v>
      </c>
      <c r="D236" s="201">
        <v>12.024000000000001</v>
      </c>
      <c r="E236" s="201">
        <v>100.2</v>
      </c>
      <c r="F236" s="201">
        <v>12.132216000000001</v>
      </c>
      <c r="G236" s="201">
        <v>100.9</v>
      </c>
      <c r="H236" s="201">
        <v>12.139495329600003</v>
      </c>
      <c r="I236" s="201">
        <v>100.06000000000002</v>
      </c>
      <c r="J236" s="201">
        <v>12.145565077264802</v>
      </c>
      <c r="K236" s="201">
        <v>100.05</v>
      </c>
    </row>
    <row r="237" spans="1:11" ht="18.75">
      <c r="A237" s="195" t="s">
        <v>2031</v>
      </c>
      <c r="B237" s="201">
        <v>4.5</v>
      </c>
      <c r="C237" s="201">
        <v>40.178571428571431</v>
      </c>
      <c r="D237" s="201">
        <v>4.5090000000000003</v>
      </c>
      <c r="E237" s="201">
        <v>100.2</v>
      </c>
      <c r="F237" s="201">
        <v>4.5495810000000008</v>
      </c>
      <c r="G237" s="201">
        <v>100.9</v>
      </c>
      <c r="H237" s="201">
        <v>4.552310748600001</v>
      </c>
      <c r="I237" s="201">
        <v>100.05999999999999</v>
      </c>
      <c r="J237" s="201">
        <v>4.5545869039743003</v>
      </c>
      <c r="K237" s="201">
        <v>100.05</v>
      </c>
    </row>
    <row r="238" spans="1:11" ht="18.75">
      <c r="A238" s="195" t="s">
        <v>2032</v>
      </c>
      <c r="B238" s="201">
        <v>0</v>
      </c>
      <c r="C238" s="201" t="e">
        <v>#DIV/0!</v>
      </c>
      <c r="D238" s="201">
        <v>0</v>
      </c>
      <c r="E238" s="201" t="e">
        <v>#DIV/0!</v>
      </c>
      <c r="F238" s="201">
        <v>0</v>
      </c>
      <c r="G238" s="201" t="e">
        <v>#DIV/0!</v>
      </c>
      <c r="H238" s="201">
        <v>0</v>
      </c>
      <c r="I238" s="201" t="e">
        <v>#DIV/0!</v>
      </c>
      <c r="J238" s="201">
        <v>0</v>
      </c>
      <c r="K238" s="201" t="e">
        <v>#DIV/0!</v>
      </c>
    </row>
    <row r="239" spans="1:11" ht="18.75">
      <c r="A239" s="195" t="s">
        <v>2033</v>
      </c>
      <c r="B239" s="201">
        <v>0</v>
      </c>
      <c r="C239" s="201" t="e">
        <v>#DIV/0!</v>
      </c>
      <c r="D239" s="201">
        <v>0</v>
      </c>
      <c r="E239" s="201" t="e">
        <v>#DIV/0!</v>
      </c>
      <c r="F239" s="201">
        <v>0</v>
      </c>
      <c r="G239" s="201" t="e">
        <v>#DIV/0!</v>
      </c>
      <c r="H239" s="201">
        <v>0</v>
      </c>
      <c r="I239" s="201" t="e">
        <v>#DIV/0!</v>
      </c>
      <c r="J239" s="201">
        <v>0</v>
      </c>
      <c r="K239" s="201" t="e">
        <v>#DIV/0!</v>
      </c>
    </row>
    <row r="240" spans="1:11" ht="18.75">
      <c r="A240" s="195"/>
      <c r="B240" s="201"/>
      <c r="C240" s="201"/>
      <c r="D240" s="201"/>
      <c r="E240" s="201"/>
      <c r="F240" s="201"/>
      <c r="G240" s="201"/>
      <c r="H240" s="201"/>
      <c r="I240" s="201"/>
      <c r="J240" s="201"/>
      <c r="K240" s="201"/>
    </row>
    <row r="241" spans="1:15" ht="54.75" customHeight="1">
      <c r="A241" s="225" t="s">
        <v>2043</v>
      </c>
      <c r="B241" s="208">
        <v>105606.58</v>
      </c>
      <c r="C241" s="208">
        <v>113.7531359602423</v>
      </c>
      <c r="D241" s="208">
        <v>110578.13720999999</v>
      </c>
      <c r="E241" s="208">
        <v>104.70762068992289</v>
      </c>
      <c r="F241" s="208">
        <v>119586.95832429</v>
      </c>
      <c r="G241" s="208">
        <v>108.14701833616647</v>
      </c>
      <c r="H241" s="208">
        <v>121723.12362543274</v>
      </c>
      <c r="I241" s="208">
        <v>101.78628617290357</v>
      </c>
      <c r="J241" s="208">
        <v>124134.65001494257</v>
      </c>
      <c r="K241" s="208">
        <v>101.98115716856775</v>
      </c>
      <c r="L241" s="218"/>
      <c r="M241" s="218"/>
      <c r="N241" s="218"/>
      <c r="O241" s="218"/>
    </row>
    <row r="242" spans="1:15" ht="18.75">
      <c r="A242" s="195" t="s">
        <v>2016</v>
      </c>
      <c r="B242" s="201">
        <v>2789.37</v>
      </c>
      <c r="C242" s="201">
        <v>111.32898559979564</v>
      </c>
      <c r="D242" s="201">
        <v>2939.3020799999995</v>
      </c>
      <c r="E242" s="201">
        <v>105.37512341496465</v>
      </c>
      <c r="F242" s="201">
        <v>3183.2106556799995</v>
      </c>
      <c r="G242" s="201">
        <v>108.29817994345107</v>
      </c>
      <c r="H242" s="201">
        <v>3250.9214168956796</v>
      </c>
      <c r="I242" s="201">
        <v>102.12712159325238</v>
      </c>
      <c r="J242" s="201">
        <v>3326.9890712945562</v>
      </c>
      <c r="K242" s="201">
        <v>102.33987982617907</v>
      </c>
    </row>
    <row r="243" spans="1:15" ht="18.75">
      <c r="A243" s="195" t="s">
        <v>2017</v>
      </c>
      <c r="B243" s="197">
        <v>7073.74</v>
      </c>
      <c r="C243" s="199">
        <v>101.96337889710027</v>
      </c>
      <c r="D243" s="199">
        <v>7459.2322999999997</v>
      </c>
      <c r="E243" s="199">
        <v>105.44962495087464</v>
      </c>
      <c r="F243" s="199">
        <v>8095.8672427799993</v>
      </c>
      <c r="G243" s="199">
        <v>108.53485877869764</v>
      </c>
      <c r="H243" s="199">
        <v>8269.072965232619</v>
      </c>
      <c r="I243" s="199">
        <v>102.13943382788406</v>
      </c>
      <c r="J243" s="199">
        <v>8462.7830680140123</v>
      </c>
      <c r="K243" s="199">
        <v>102.34258548202257</v>
      </c>
    </row>
    <row r="244" spans="1:15" ht="18.75">
      <c r="A244" s="195" t="s">
        <v>2018</v>
      </c>
      <c r="B244" s="201">
        <v>28136.9</v>
      </c>
      <c r="C244" s="201">
        <v>119.6054201592619</v>
      </c>
      <c r="D244" s="201">
        <v>29192.760470000001</v>
      </c>
      <c r="E244" s="201">
        <v>103.75258280052174</v>
      </c>
      <c r="F244" s="201">
        <v>31556.816663310005</v>
      </c>
      <c r="G244" s="201">
        <v>108.09809060619475</v>
      </c>
      <c r="H244" s="201">
        <v>31957.867912983031</v>
      </c>
      <c r="I244" s="201">
        <v>101.27088626825696</v>
      </c>
      <c r="J244" s="201">
        <v>32413.618318409121</v>
      </c>
      <c r="K244" s="201">
        <v>101.42609765666168</v>
      </c>
    </row>
    <row r="245" spans="1:15" ht="18.75">
      <c r="A245" s="195" t="s">
        <v>2019</v>
      </c>
      <c r="B245" s="201">
        <v>5520.1900000000005</v>
      </c>
      <c r="C245" s="201">
        <v>110.12056989423205</v>
      </c>
      <c r="D245" s="201">
        <v>5822.4356900000002</v>
      </c>
      <c r="E245" s="201">
        <v>105.47527693793148</v>
      </c>
      <c r="F245" s="201">
        <v>6315.6603376500016</v>
      </c>
      <c r="G245" s="201">
        <v>108.47110511666298</v>
      </c>
      <c r="H245" s="201">
        <v>6452.1042505875312</v>
      </c>
      <c r="I245" s="201">
        <v>102.16040612767183</v>
      </c>
      <c r="J245" s="201">
        <v>6604.8771034453912</v>
      </c>
      <c r="K245" s="201">
        <v>102.36779889047745</v>
      </c>
    </row>
    <row r="246" spans="1:15" ht="18.75">
      <c r="A246" s="206" t="s">
        <v>2020</v>
      </c>
      <c r="B246" s="201">
        <v>7445.2800000000007</v>
      </c>
      <c r="C246" s="201">
        <v>122.10601585268452</v>
      </c>
      <c r="D246" s="201">
        <v>7816.6011499999995</v>
      </c>
      <c r="E246" s="201">
        <v>104.98733627210794</v>
      </c>
      <c r="F246" s="201">
        <v>8471.7171371099994</v>
      </c>
      <c r="G246" s="201">
        <v>108.38108500790014</v>
      </c>
      <c r="H246" s="201">
        <v>8633.5612736793883</v>
      </c>
      <c r="I246" s="201">
        <v>101.91040533990963</v>
      </c>
      <c r="J246" s="201">
        <v>8815.2222515602789</v>
      </c>
      <c r="K246" s="201">
        <v>102.10412565709946</v>
      </c>
    </row>
    <row r="247" spans="1:15" ht="18.75">
      <c r="A247" s="195" t="s">
        <v>2021</v>
      </c>
      <c r="B247" s="197">
        <v>3909.53</v>
      </c>
      <c r="C247" s="201">
        <v>130.15107329285183</v>
      </c>
      <c r="D247" s="201">
        <v>4101.6307699999998</v>
      </c>
      <c r="E247" s="201">
        <v>104.91365381516447</v>
      </c>
      <c r="F247" s="201">
        <v>4446.8399693699994</v>
      </c>
      <c r="G247" s="201">
        <v>108.41638896155443</v>
      </c>
      <c r="H247" s="201">
        <v>4529.8573377563698</v>
      </c>
      <c r="I247" s="201">
        <v>101.86688455078657</v>
      </c>
      <c r="J247" s="201">
        <v>4622.9837489770025</v>
      </c>
      <c r="K247" s="201">
        <v>102.05583541107185</v>
      </c>
    </row>
    <row r="248" spans="1:15" ht="18.75">
      <c r="A248" s="195" t="s">
        <v>2022</v>
      </c>
      <c r="B248" s="203">
        <v>7336.5599999999995</v>
      </c>
      <c r="C248" s="203">
        <v>108.89951016773043</v>
      </c>
      <c r="D248" s="203">
        <v>7731.8214099999996</v>
      </c>
      <c r="E248" s="203">
        <v>105.38755779275301</v>
      </c>
      <c r="F248" s="203">
        <v>8387.4191542499993</v>
      </c>
      <c r="G248" s="203">
        <v>108.47921478633842</v>
      </c>
      <c r="H248" s="214">
        <v>8564.6347750439709</v>
      </c>
      <c r="I248" s="203">
        <v>102.11287426483477</v>
      </c>
      <c r="J248" s="203">
        <v>8763.0476800031447</v>
      </c>
      <c r="K248" s="203">
        <v>102.31665342621869</v>
      </c>
    </row>
    <row r="249" spans="1:15" ht="18.75">
      <c r="A249" s="195" t="s">
        <v>2023</v>
      </c>
      <c r="B249" s="197">
        <v>6930.77</v>
      </c>
      <c r="C249" s="201">
        <v>113.64395843683953</v>
      </c>
      <c r="D249" s="201">
        <v>7256.2013799999995</v>
      </c>
      <c r="E249" s="201">
        <v>104.69545779184706</v>
      </c>
      <c r="F249" s="201">
        <v>7767.1052497799992</v>
      </c>
      <c r="G249" s="201">
        <v>107.0409273809322</v>
      </c>
      <c r="H249" s="201">
        <v>7915.0903142509796</v>
      </c>
      <c r="I249" s="201">
        <v>101.90527950519497</v>
      </c>
      <c r="J249" s="201">
        <v>8085.954386663595</v>
      </c>
      <c r="K249" s="201">
        <v>102.15871285896736</v>
      </c>
    </row>
    <row r="250" spans="1:15" ht="18.75">
      <c r="A250" s="195" t="s">
        <v>2024</v>
      </c>
      <c r="B250" s="201">
        <v>6187.08</v>
      </c>
      <c r="C250" s="201">
        <v>118.40530951096004</v>
      </c>
      <c r="D250" s="201">
        <v>6505.8558000000003</v>
      </c>
      <c r="E250" s="201">
        <v>105.15228185185903</v>
      </c>
      <c r="F250" s="201">
        <v>7045.8250287600004</v>
      </c>
      <c r="G250" s="201">
        <v>108.29974173051914</v>
      </c>
      <c r="H250" s="201">
        <v>7187.3049924932402</v>
      </c>
      <c r="I250" s="201">
        <v>102.00799712107155</v>
      </c>
      <c r="J250" s="201">
        <v>7346.3142620884082</v>
      </c>
      <c r="K250" s="201">
        <v>102.21236290600224</v>
      </c>
    </row>
    <row r="251" spans="1:15" ht="18.75">
      <c r="A251" s="195" t="s">
        <v>2025</v>
      </c>
      <c r="B251" s="201">
        <v>2469.48</v>
      </c>
      <c r="C251" s="201">
        <v>116.9538242955245</v>
      </c>
      <c r="D251" s="201">
        <v>2606.3539199999996</v>
      </c>
      <c r="E251" s="201">
        <v>105.54262111861605</v>
      </c>
      <c r="F251" s="201">
        <v>2830.340805119999</v>
      </c>
      <c r="G251" s="201">
        <v>108.59387834481049</v>
      </c>
      <c r="H251" s="201">
        <v>2892.0965648947194</v>
      </c>
      <c r="I251" s="201">
        <v>102.18191956470423</v>
      </c>
      <c r="J251" s="201">
        <v>2961.0835821342712</v>
      </c>
      <c r="K251" s="201">
        <v>102.38536354826253</v>
      </c>
    </row>
    <row r="252" spans="1:15" ht="18.75">
      <c r="A252" s="195" t="s">
        <v>2026</v>
      </c>
      <c r="B252" s="201">
        <v>8522.5499999999993</v>
      </c>
      <c r="C252" s="201">
        <v>111.47014161104636</v>
      </c>
      <c r="D252" s="201">
        <v>8930.4554200000002</v>
      </c>
      <c r="E252" s="201">
        <v>104.78618981408148</v>
      </c>
      <c r="F252" s="201">
        <v>9583.9284348599995</v>
      </c>
      <c r="G252" s="201">
        <v>107.3173537532759</v>
      </c>
      <c r="H252" s="201">
        <v>9768.2291425651802</v>
      </c>
      <c r="I252" s="201">
        <v>101.92301840479961</v>
      </c>
      <c r="J252" s="201">
        <v>9979.7331597903431</v>
      </c>
      <c r="K252" s="201">
        <v>102.16522374872976</v>
      </c>
    </row>
    <row r="253" spans="1:15" ht="18.75">
      <c r="A253" s="195" t="s">
        <v>2027</v>
      </c>
      <c r="B253" s="201">
        <v>4208.6100000000006</v>
      </c>
      <c r="C253" s="201">
        <v>112.35693786291132</v>
      </c>
      <c r="D253" s="201">
        <v>4434.3551000000007</v>
      </c>
      <c r="E253" s="201">
        <v>105.36388736423665</v>
      </c>
      <c r="F253" s="201">
        <v>4801.6539262200004</v>
      </c>
      <c r="G253" s="201">
        <v>108.28302691004606</v>
      </c>
      <c r="H253" s="201">
        <v>4903.5874891003805</v>
      </c>
      <c r="I253" s="201">
        <v>102.12288441538362</v>
      </c>
      <c r="J253" s="201">
        <v>5018.1363912350134</v>
      </c>
      <c r="K253" s="201">
        <v>102.33602239970736</v>
      </c>
    </row>
    <row r="254" spans="1:15" ht="18.75">
      <c r="A254" s="195" t="s">
        <v>2028</v>
      </c>
      <c r="B254" s="201">
        <v>8991.0399999999991</v>
      </c>
      <c r="C254" s="201">
        <v>110.86348845439153</v>
      </c>
      <c r="D254" s="201">
        <v>9491.3646499999995</v>
      </c>
      <c r="E254" s="201">
        <v>105.56470274851408</v>
      </c>
      <c r="F254" s="201">
        <v>10311.845649329998</v>
      </c>
      <c r="G254" s="201">
        <v>108.64449981204756</v>
      </c>
      <c r="H254" s="201">
        <v>10537.443550362568</v>
      </c>
      <c r="I254" s="201">
        <v>102.18775482783946</v>
      </c>
      <c r="J254" s="201">
        <v>10789.22177906895</v>
      </c>
      <c r="K254" s="201">
        <v>102.38936728346903</v>
      </c>
    </row>
    <row r="255" spans="1:15" ht="18.75">
      <c r="A255" s="195" t="s">
        <v>2029</v>
      </c>
      <c r="B255" s="201">
        <v>2355.6299999999997</v>
      </c>
      <c r="C255" s="201">
        <v>109.56265726524744</v>
      </c>
      <c r="D255" s="201">
        <v>2473.1240199999997</v>
      </c>
      <c r="E255" s="201">
        <v>104.98779604606835</v>
      </c>
      <c r="F255" s="201">
        <v>2677.88142522</v>
      </c>
      <c r="G255" s="201">
        <v>108.27930195025158</v>
      </c>
      <c r="H255" s="201">
        <v>2729.3555898808199</v>
      </c>
      <c r="I255" s="201">
        <v>101.92219730776881</v>
      </c>
      <c r="J255" s="201">
        <v>2787.253140527991</v>
      </c>
      <c r="K255" s="201">
        <v>102.12129012657157</v>
      </c>
    </row>
    <row r="256" spans="1:15" ht="18.75">
      <c r="A256" s="195" t="s">
        <v>2030</v>
      </c>
      <c r="B256" s="201">
        <v>169.5</v>
      </c>
      <c r="C256" s="201">
        <v>80.198722498225692</v>
      </c>
      <c r="D256" s="201">
        <v>173.85059999999999</v>
      </c>
      <c r="E256" s="201">
        <v>102.56672566371681</v>
      </c>
      <c r="F256" s="201">
        <v>187.38176819999998</v>
      </c>
      <c r="G256" s="201">
        <v>107.7832162788049</v>
      </c>
      <c r="H256" s="201">
        <v>188.58601642979997</v>
      </c>
      <c r="I256" s="201">
        <v>100.64267097133732</v>
      </c>
      <c r="J256" s="201">
        <v>190.00682519875318</v>
      </c>
      <c r="K256" s="201">
        <v>100.75340091267164</v>
      </c>
    </row>
    <row r="257" spans="1:11" ht="18.75">
      <c r="A257" s="195" t="s">
        <v>2031</v>
      </c>
      <c r="B257" s="201">
        <v>2491.4900000000002</v>
      </c>
      <c r="C257" s="201">
        <v>97.477660057277902</v>
      </c>
      <c r="D257" s="201">
        <v>2548.8767700000003</v>
      </c>
      <c r="E257" s="201">
        <v>102.30331127156842</v>
      </c>
      <c r="F257" s="201">
        <v>2745.1666812900003</v>
      </c>
      <c r="G257" s="201">
        <v>107.7010357503474</v>
      </c>
      <c r="H257" s="201">
        <v>2758.9412992564507</v>
      </c>
      <c r="I257" s="201">
        <v>100.50177710739143</v>
      </c>
      <c r="J257" s="201">
        <v>2775.5477376852696</v>
      </c>
      <c r="K257" s="201">
        <v>100.60191343807476</v>
      </c>
    </row>
    <row r="258" spans="1:11" ht="18.75">
      <c r="A258" s="195" t="s">
        <v>2032</v>
      </c>
      <c r="B258" s="201">
        <v>988.86000000000013</v>
      </c>
      <c r="C258" s="201">
        <v>87.072062552831781</v>
      </c>
      <c r="D258" s="201">
        <v>1011.9238799999999</v>
      </c>
      <c r="E258" s="201">
        <v>102.33237060857957</v>
      </c>
      <c r="F258" s="201">
        <v>1089.9444507600001</v>
      </c>
      <c r="G258" s="201">
        <v>107.71012250051852</v>
      </c>
      <c r="H258" s="201">
        <v>1095.5834571066002</v>
      </c>
      <c r="I258" s="201">
        <v>100.51736639813782</v>
      </c>
      <c r="J258" s="201">
        <v>1102.361785506366</v>
      </c>
      <c r="K258" s="201">
        <v>100.61869576030904</v>
      </c>
    </row>
    <row r="259" spans="1:11" ht="18.75">
      <c r="A259" s="195" t="s">
        <v>2033</v>
      </c>
      <c r="B259" s="201">
        <v>80</v>
      </c>
      <c r="C259" s="201">
        <v>270.27027027027026</v>
      </c>
      <c r="D259" s="201">
        <v>81.991799999999998</v>
      </c>
      <c r="E259" s="201">
        <v>102.48975</v>
      </c>
      <c r="F259" s="201">
        <v>88.353744600000013</v>
      </c>
      <c r="G259" s="201">
        <v>107.75924494888515</v>
      </c>
      <c r="H259" s="201">
        <v>88.88527691340002</v>
      </c>
      <c r="I259" s="201">
        <v>100.60159568313306</v>
      </c>
      <c r="J259" s="201">
        <v>89.515723340115613</v>
      </c>
      <c r="K259" s="201">
        <v>100.709281051495</v>
      </c>
    </row>
    <row r="260" spans="1:11" ht="18.75">
      <c r="A260" s="195"/>
      <c r="B260" s="201"/>
      <c r="C260" s="201"/>
      <c r="D260" s="201"/>
      <c r="E260" s="201"/>
      <c r="F260" s="201"/>
      <c r="G260" s="201"/>
      <c r="H260" s="201"/>
      <c r="I260" s="201"/>
      <c r="J260" s="201"/>
      <c r="K260" s="201"/>
    </row>
    <row r="261" spans="1:11" ht="37.5" customHeight="1">
      <c r="A261" s="228" t="s">
        <v>2044</v>
      </c>
      <c r="B261" s="208">
        <v>333269.87</v>
      </c>
      <c r="C261" s="208">
        <v>107.12929382844121</v>
      </c>
      <c r="D261" s="208">
        <v>333955.24043000012</v>
      </c>
      <c r="E261" s="208">
        <v>100.20565028275736</v>
      </c>
      <c r="F261" s="208">
        <v>356577.13548590004</v>
      </c>
      <c r="G261" s="208">
        <v>106.77393025088394</v>
      </c>
      <c r="H261" s="208">
        <v>358916.19695925131</v>
      </c>
      <c r="I261" s="208">
        <v>100.65597629252471</v>
      </c>
      <c r="J261" s="208">
        <v>361607.62595150655</v>
      </c>
      <c r="K261" s="208">
        <v>100.74987671636362</v>
      </c>
    </row>
    <row r="262" spans="1:11" ht="18.75">
      <c r="A262" s="195" t="s">
        <v>2016</v>
      </c>
      <c r="B262" s="201">
        <v>5628.9800000000005</v>
      </c>
      <c r="C262" s="201">
        <v>102.15934664246824</v>
      </c>
      <c r="D262" s="201">
        <v>5640.5393400000003</v>
      </c>
      <c r="E262" s="201">
        <v>100.20535407835878</v>
      </c>
      <c r="F262" s="201">
        <v>6028.0676978700003</v>
      </c>
      <c r="G262" s="201">
        <v>106.87041317346791</v>
      </c>
      <c r="H262" s="201">
        <v>6074.5405854836708</v>
      </c>
      <c r="I262" s="201">
        <v>100.7709417004406</v>
      </c>
      <c r="J262" s="201">
        <v>6127.5031285844207</v>
      </c>
      <c r="K262" s="201">
        <v>100.87187734373386</v>
      </c>
    </row>
    <row r="263" spans="1:11" ht="18.75">
      <c r="A263" s="195" t="s">
        <v>2017</v>
      </c>
      <c r="B263" s="197">
        <v>30510.55</v>
      </c>
      <c r="C263" s="199">
        <v>102.69413250434532</v>
      </c>
      <c r="D263" s="199">
        <v>30572.08685</v>
      </c>
      <c r="E263" s="199">
        <v>100.20169039889481</v>
      </c>
      <c r="F263" s="199">
        <v>32738.525196974999</v>
      </c>
      <c r="G263" s="199">
        <v>107.08632798802545</v>
      </c>
      <c r="H263" s="199">
        <v>32963.834529890235</v>
      </c>
      <c r="I263" s="199">
        <v>100.68820856028071</v>
      </c>
      <c r="J263" s="199">
        <v>33223.118516631177</v>
      </c>
      <c r="K263" s="199">
        <v>100.78657107232422</v>
      </c>
    </row>
    <row r="264" spans="1:11" ht="18.75">
      <c r="A264" s="195" t="s">
        <v>2018</v>
      </c>
      <c r="B264" s="201">
        <v>42833.4</v>
      </c>
      <c r="C264" s="201">
        <v>104.38415192720059</v>
      </c>
      <c r="D264" s="201">
        <v>42918.127840000001</v>
      </c>
      <c r="E264" s="201">
        <v>100.19780787889825</v>
      </c>
      <c r="F264" s="201">
        <v>45838.015453215005</v>
      </c>
      <c r="G264" s="201">
        <v>106.80338998965757</v>
      </c>
      <c r="H264" s="201">
        <v>46141.609406932206</v>
      </c>
      <c r="I264" s="201">
        <v>100.66231914867055</v>
      </c>
      <c r="J264" s="201">
        <v>46491.09985012278</v>
      </c>
      <c r="K264" s="201">
        <v>100.75743011065859</v>
      </c>
    </row>
    <row r="265" spans="1:11" ht="18.75">
      <c r="A265" s="195" t="s">
        <v>2019</v>
      </c>
      <c r="B265" s="201">
        <v>16623.629999999997</v>
      </c>
      <c r="C265" s="201">
        <v>109.29537627664232</v>
      </c>
      <c r="D265" s="201">
        <v>16657.591850000001</v>
      </c>
      <c r="E265" s="201">
        <v>100.20429863994809</v>
      </c>
      <c r="F265" s="201">
        <v>17812.830350355001</v>
      </c>
      <c r="G265" s="201">
        <v>106.93520714613381</v>
      </c>
      <c r="H265" s="201">
        <v>17932.592181646192</v>
      </c>
      <c r="I265" s="201">
        <v>100.67233465392998</v>
      </c>
      <c r="J265" s="201">
        <v>18070.399126359716</v>
      </c>
      <c r="K265" s="201">
        <v>100.76847197169056</v>
      </c>
    </row>
    <row r="266" spans="1:11" ht="18.75">
      <c r="A266" s="206" t="s">
        <v>2020</v>
      </c>
      <c r="B266" s="201">
        <v>30596.160000000003</v>
      </c>
      <c r="C266" s="201">
        <v>105.06414352876459</v>
      </c>
      <c r="D266" s="201">
        <v>30659.867360000004</v>
      </c>
      <c r="E266" s="201">
        <v>100.20822011651136</v>
      </c>
      <c r="F266" s="201">
        <v>32701.782787920005</v>
      </c>
      <c r="G266" s="201">
        <v>106.65989648273546</v>
      </c>
      <c r="H266" s="201">
        <v>32912.273357771672</v>
      </c>
      <c r="I266" s="201">
        <v>100.64366695607012</v>
      </c>
      <c r="J266" s="201">
        <v>33154.444265820777</v>
      </c>
      <c r="K266" s="201">
        <v>100.73580729418656</v>
      </c>
    </row>
    <row r="267" spans="1:11" ht="18.75">
      <c r="A267" s="195" t="s">
        <v>2021</v>
      </c>
      <c r="B267" s="197">
        <v>18330.5</v>
      </c>
      <c r="C267" s="201">
        <v>106.12104300303362</v>
      </c>
      <c r="D267" s="201">
        <v>18368.121300000003</v>
      </c>
      <c r="E267" s="201">
        <v>100.20523880963424</v>
      </c>
      <c r="F267" s="201">
        <v>19628.702616450002</v>
      </c>
      <c r="G267" s="201">
        <v>106.86287560856864</v>
      </c>
      <c r="H267" s="201">
        <v>19759.205400001771</v>
      </c>
      <c r="I267" s="201">
        <v>100.66485689911262</v>
      </c>
      <c r="J267" s="201">
        <v>19909.366940875589</v>
      </c>
      <c r="K267" s="201">
        <v>100.75995738610928</v>
      </c>
    </row>
    <row r="268" spans="1:11" ht="18.75">
      <c r="A268" s="195" t="s">
        <v>2022</v>
      </c>
      <c r="B268" s="203">
        <v>23665.4</v>
      </c>
      <c r="C268" s="203">
        <v>110.21259750844104</v>
      </c>
      <c r="D268" s="203">
        <v>23713.460599999999</v>
      </c>
      <c r="E268" s="203">
        <v>100.20308382702171</v>
      </c>
      <c r="F268" s="203">
        <v>25368.012548700004</v>
      </c>
      <c r="G268" s="203">
        <v>106.97726905663025</v>
      </c>
      <c r="H268" s="214">
        <v>25539.747068851986</v>
      </c>
      <c r="I268" s="203">
        <v>100.67697270262026</v>
      </c>
      <c r="J268" s="203">
        <v>25737.369022477022</v>
      </c>
      <c r="K268" s="203">
        <v>100.77378195286066</v>
      </c>
    </row>
    <row r="269" spans="1:11" ht="18.75">
      <c r="A269" s="195" t="s">
        <v>2023</v>
      </c>
      <c r="B269" s="197">
        <v>36772.93</v>
      </c>
      <c r="C269" s="201">
        <v>111.32860726505842</v>
      </c>
      <c r="D269" s="201">
        <v>36852.642790000005</v>
      </c>
      <c r="E269" s="201">
        <v>100.21677029815139</v>
      </c>
      <c r="F269" s="201">
        <v>39125.629077295009</v>
      </c>
      <c r="G269" s="201">
        <v>106.16777011148785</v>
      </c>
      <c r="H269" s="201">
        <v>39357.005911705666</v>
      </c>
      <c r="I269" s="201">
        <v>100.59136898208988</v>
      </c>
      <c r="J269" s="201">
        <v>39623.099261466225</v>
      </c>
      <c r="K269" s="201">
        <v>100.67610160782432</v>
      </c>
    </row>
    <row r="270" spans="1:11" ht="18.75">
      <c r="A270" s="195" t="s">
        <v>2024</v>
      </c>
      <c r="B270" s="201">
        <v>28588.080000000002</v>
      </c>
      <c r="C270" s="201">
        <v>104.61381953910474</v>
      </c>
      <c r="D270" s="201">
        <v>28646.738560000002</v>
      </c>
      <c r="E270" s="201">
        <v>100.20518537796173</v>
      </c>
      <c r="F270" s="201">
        <v>30615.933747640003</v>
      </c>
      <c r="G270" s="201">
        <v>106.87406415748013</v>
      </c>
      <c r="H270" s="201">
        <v>30819.827812080413</v>
      </c>
      <c r="I270" s="201">
        <v>100.66597369239514</v>
      </c>
      <c r="J270" s="201">
        <v>31054.436060435964</v>
      </c>
      <c r="K270" s="201">
        <v>100.7612250457272</v>
      </c>
    </row>
    <row r="271" spans="1:11" ht="18.75">
      <c r="A271" s="195" t="s">
        <v>2025</v>
      </c>
      <c r="B271" s="201">
        <v>8640.7999999999993</v>
      </c>
      <c r="C271" s="201">
        <v>109.65482233502537</v>
      </c>
      <c r="D271" s="201">
        <v>8658.0815999999995</v>
      </c>
      <c r="E271" s="201">
        <v>100.2</v>
      </c>
      <c r="F271" s="201">
        <v>9281.4634752000002</v>
      </c>
      <c r="G271" s="201">
        <v>107.2</v>
      </c>
      <c r="H271" s="201">
        <v>9346.4337195263997</v>
      </c>
      <c r="I271" s="201">
        <v>100.69999999999999</v>
      </c>
      <c r="J271" s="201">
        <v>9421.2051892826094</v>
      </c>
      <c r="K271" s="201">
        <v>100.79999999999998</v>
      </c>
    </row>
    <row r="272" spans="1:11" ht="18.75">
      <c r="A272" s="195" t="s">
        <v>2026</v>
      </c>
      <c r="B272" s="201">
        <v>36335.659999999996</v>
      </c>
      <c r="C272" s="201">
        <v>112.32036332589593</v>
      </c>
      <c r="D272" s="201">
        <v>36411.964139999996</v>
      </c>
      <c r="E272" s="201">
        <v>100.20999794692047</v>
      </c>
      <c r="F272" s="201">
        <v>38809.349781399993</v>
      </c>
      <c r="G272" s="201">
        <v>106.58406020664613</v>
      </c>
      <c r="H272" s="201">
        <v>39055.958311196271</v>
      </c>
      <c r="I272" s="201">
        <v>100.63543587095722</v>
      </c>
      <c r="J272" s="201">
        <v>39339.65861213376</v>
      </c>
      <c r="K272" s="201">
        <v>100.72639441766344</v>
      </c>
    </row>
    <row r="273" spans="1:11" ht="18.75">
      <c r="A273" s="195" t="s">
        <v>2027</v>
      </c>
      <c r="B273" s="201">
        <v>20006.63</v>
      </c>
      <c r="C273" s="201">
        <v>108.99683142252566</v>
      </c>
      <c r="D273" s="201">
        <v>20047.597890000005</v>
      </c>
      <c r="E273" s="201">
        <v>100.20477156822515</v>
      </c>
      <c r="F273" s="201">
        <v>21432.139063845003</v>
      </c>
      <c r="G273" s="201">
        <v>106.90626967600754</v>
      </c>
      <c r="H273" s="201">
        <v>21575.58471377617</v>
      </c>
      <c r="I273" s="201">
        <v>100.6693016012254</v>
      </c>
      <c r="J273" s="201">
        <v>21740.641011020569</v>
      </c>
      <c r="K273" s="201">
        <v>100.76501424843893</v>
      </c>
    </row>
    <row r="274" spans="1:11" ht="18.75">
      <c r="A274" s="195" t="s">
        <v>2028</v>
      </c>
      <c r="B274" s="201">
        <v>25961.4</v>
      </c>
      <c r="C274" s="201">
        <v>107.1824025563854</v>
      </c>
      <c r="D274" s="201">
        <v>26014.412960000001</v>
      </c>
      <c r="E274" s="201">
        <v>100.20419915721033</v>
      </c>
      <c r="F274" s="201">
        <v>27818.094011510002</v>
      </c>
      <c r="G274" s="201">
        <v>106.93339132535245</v>
      </c>
      <c r="H274" s="201">
        <v>28005.087598296948</v>
      </c>
      <c r="I274" s="201">
        <v>100.67220128995744</v>
      </c>
      <c r="J274" s="201">
        <v>28220.25784449602</v>
      </c>
      <c r="K274" s="201">
        <v>100.76832556028911</v>
      </c>
    </row>
    <row r="275" spans="1:11" ht="18.75">
      <c r="A275" s="195" t="s">
        <v>2029</v>
      </c>
      <c r="B275" s="201">
        <v>8712.4500000000007</v>
      </c>
      <c r="C275" s="201">
        <v>102.17329863623519</v>
      </c>
      <c r="D275" s="201">
        <v>8730.5807499999992</v>
      </c>
      <c r="E275" s="201">
        <v>100.20810162468649</v>
      </c>
      <c r="F275" s="201">
        <v>9310.5963623249991</v>
      </c>
      <c r="G275" s="201">
        <v>106.64349404620077</v>
      </c>
      <c r="H275" s="201">
        <v>9370.3806226534653</v>
      </c>
      <c r="I275" s="201">
        <v>100.64210989287841</v>
      </c>
      <c r="J275" s="201">
        <v>9439.1637247407871</v>
      </c>
      <c r="K275" s="201">
        <v>100.73404811242175</v>
      </c>
    </row>
    <row r="276" spans="1:11" ht="18.75">
      <c r="A276" s="195" t="s">
        <v>2030</v>
      </c>
      <c r="B276" s="201">
        <v>21</v>
      </c>
      <c r="C276" s="201">
        <v>155.55555555555557</v>
      </c>
      <c r="D276" s="201">
        <v>21.042000000000002</v>
      </c>
      <c r="E276" s="201">
        <v>100.2</v>
      </c>
      <c r="F276" s="201">
        <v>22.557024000000002</v>
      </c>
      <c r="G276" s="201">
        <v>107.2</v>
      </c>
      <c r="H276" s="201">
        <v>22.714923168000006</v>
      </c>
      <c r="I276" s="201">
        <v>100.70000000000002</v>
      </c>
      <c r="J276" s="201">
        <v>22.896642553344005</v>
      </c>
      <c r="K276" s="201">
        <v>100.8</v>
      </c>
    </row>
    <row r="277" spans="1:11" ht="18.75">
      <c r="A277" s="195" t="s">
        <v>2031</v>
      </c>
      <c r="B277" s="201">
        <v>9.6</v>
      </c>
      <c r="C277" s="201">
        <v>103.2258064516129</v>
      </c>
      <c r="D277" s="201">
        <v>9.6191999999999993</v>
      </c>
      <c r="E277" s="201">
        <v>100.2</v>
      </c>
      <c r="F277" s="201">
        <v>10.3117824</v>
      </c>
      <c r="G277" s="201">
        <v>107.2</v>
      </c>
      <c r="H277" s="201">
        <v>10.3839648768</v>
      </c>
      <c r="I277" s="201">
        <v>100.70000000000002</v>
      </c>
      <c r="J277" s="201">
        <v>10.467036595814399</v>
      </c>
      <c r="K277" s="201">
        <v>100.79999999999998</v>
      </c>
    </row>
    <row r="278" spans="1:11" ht="18.75">
      <c r="A278" s="195" t="s">
        <v>2032</v>
      </c>
      <c r="B278" s="201">
        <v>8.6999999999999993</v>
      </c>
      <c r="C278" s="201">
        <v>40.845070422535208</v>
      </c>
      <c r="D278" s="201">
        <v>8.7173999999999996</v>
      </c>
      <c r="E278" s="201">
        <v>100.2</v>
      </c>
      <c r="F278" s="201">
        <v>9.3450527999999995</v>
      </c>
      <c r="G278" s="201">
        <v>107.2</v>
      </c>
      <c r="H278" s="201">
        <v>9.4104681695999997</v>
      </c>
      <c r="I278" s="201">
        <v>100.70000000000002</v>
      </c>
      <c r="J278" s="201">
        <v>9.4857519149568006</v>
      </c>
      <c r="K278" s="201">
        <v>100.8</v>
      </c>
    </row>
    <row r="279" spans="1:11" ht="18.75">
      <c r="A279" s="195" t="s">
        <v>2033</v>
      </c>
      <c r="B279" s="201">
        <v>24</v>
      </c>
      <c r="C279" s="201">
        <v>102.56410256410258</v>
      </c>
      <c r="D279" s="201">
        <v>24.048000000000002</v>
      </c>
      <c r="E279" s="201">
        <v>100.2</v>
      </c>
      <c r="F279" s="201">
        <v>25.779456000000003</v>
      </c>
      <c r="G279" s="201">
        <v>107.2</v>
      </c>
      <c r="H279" s="201">
        <v>25.959912192000004</v>
      </c>
      <c r="I279" s="201">
        <v>100.70000000000002</v>
      </c>
      <c r="J279" s="201">
        <v>26.167591489536004</v>
      </c>
      <c r="K279" s="201">
        <v>100.8</v>
      </c>
    </row>
    <row r="280" spans="1:11" ht="18.75" customHeight="1">
      <c r="B280" s="229"/>
      <c r="C280" s="229"/>
      <c r="D280" s="229"/>
      <c r="E280" s="229"/>
      <c r="F280" s="229"/>
      <c r="G280" s="229"/>
      <c r="H280" s="229"/>
      <c r="I280" s="229"/>
      <c r="J280" s="229"/>
      <c r="K280" s="229"/>
    </row>
    <row r="281" spans="1:11" ht="51.75" customHeight="1">
      <c r="A281" s="226" t="s">
        <v>2045</v>
      </c>
      <c r="B281" s="208">
        <v>927857.40000000014</v>
      </c>
      <c r="C281" s="208">
        <v>120.67256683205341</v>
      </c>
      <c r="D281" s="208">
        <v>929610.96049999993</v>
      </c>
      <c r="E281" s="208">
        <v>100.18899030174246</v>
      </c>
      <c r="F281" s="208">
        <v>932549.56400249992</v>
      </c>
      <c r="G281" s="208">
        <v>100.31611110748086</v>
      </c>
      <c r="H281" s="208">
        <v>933722.6020303379</v>
      </c>
      <c r="I281" s="208">
        <v>100.12578827690437</v>
      </c>
      <c r="J281" s="208">
        <v>934233.41807543789</v>
      </c>
      <c r="K281" s="208">
        <v>100.05470747350329</v>
      </c>
    </row>
    <row r="282" spans="1:11" ht="18.75">
      <c r="A282" s="195" t="s">
        <v>2016</v>
      </c>
      <c r="B282" s="201">
        <v>211.1</v>
      </c>
      <c r="C282" s="201">
        <v>37.933513027852648</v>
      </c>
      <c r="D282" s="201">
        <v>211.31109999999998</v>
      </c>
      <c r="E282" s="201">
        <v>100.1</v>
      </c>
      <c r="F282" s="201">
        <v>212.36765549999996</v>
      </c>
      <c r="G282" s="201">
        <v>100.49999999999999</v>
      </c>
      <c r="H282" s="201">
        <v>213.21712612199997</v>
      </c>
      <c r="I282" s="201">
        <v>100.4</v>
      </c>
      <c r="J282" s="201">
        <v>213.85677750036598</v>
      </c>
      <c r="K282" s="201">
        <v>100.30000000000001</v>
      </c>
    </row>
    <row r="283" spans="1:11" ht="18.75">
      <c r="A283" s="195" t="s">
        <v>2017</v>
      </c>
      <c r="B283" s="197">
        <v>8290.7000000000007</v>
      </c>
      <c r="C283" s="199">
        <v>102.0243164086535</v>
      </c>
      <c r="D283" s="199">
        <v>8299.4540000000015</v>
      </c>
      <c r="E283" s="199">
        <v>100.10558818917583</v>
      </c>
      <c r="F283" s="199">
        <v>8339.4069015000005</v>
      </c>
      <c r="G283" s="199">
        <v>100.48139192650503</v>
      </c>
      <c r="H283" s="199">
        <v>8370.606523138862</v>
      </c>
      <c r="I283" s="199">
        <v>100.37412278843534</v>
      </c>
      <c r="J283" s="199">
        <v>8393.9248921759881</v>
      </c>
      <c r="K283" s="199">
        <v>100.27857442555288</v>
      </c>
    </row>
    <row r="284" spans="1:11" ht="18.75">
      <c r="A284" s="195" t="s">
        <v>2018</v>
      </c>
      <c r="B284" s="201">
        <v>520141.6</v>
      </c>
      <c r="C284" s="201">
        <v>109.57946214080624</v>
      </c>
      <c r="D284" s="201">
        <v>521147.80820000003</v>
      </c>
      <c r="E284" s="201">
        <v>100.19344889929972</v>
      </c>
      <c r="F284" s="201">
        <v>522769.52744219999</v>
      </c>
      <c r="G284" s="201">
        <v>100.31118220525599</v>
      </c>
      <c r="H284" s="201">
        <v>523382.81926939008</v>
      </c>
      <c r="I284" s="201">
        <v>100.11731590978357</v>
      </c>
      <c r="J284" s="201">
        <v>523624.06267259334</v>
      </c>
      <c r="K284" s="201">
        <v>100.0460931070569</v>
      </c>
    </row>
    <row r="285" spans="1:11" ht="18.75">
      <c r="A285" s="195" t="s">
        <v>2019</v>
      </c>
      <c r="B285" s="201">
        <v>9675</v>
      </c>
      <c r="C285" s="201">
        <v>108.63950772547611</v>
      </c>
      <c r="D285" s="201">
        <v>9688.2741999999998</v>
      </c>
      <c r="E285" s="201">
        <v>100.13720103359174</v>
      </c>
      <c r="F285" s="201">
        <v>9728.1565292999985</v>
      </c>
      <c r="G285" s="201">
        <v>100.41165566205794</v>
      </c>
      <c r="H285" s="201">
        <v>9754.5538131841804</v>
      </c>
      <c r="I285" s="201">
        <v>100.27134929217758</v>
      </c>
      <c r="J285" s="201">
        <v>9772.8717908343042</v>
      </c>
      <c r="K285" s="201">
        <v>100.18778898554402</v>
      </c>
    </row>
    <row r="286" spans="1:11" ht="18.75">
      <c r="A286" s="206" t="s">
        <v>2020</v>
      </c>
      <c r="B286" s="201">
        <v>42842.2</v>
      </c>
      <c r="C286" s="201">
        <v>175.89781699190763</v>
      </c>
      <c r="D286" s="201">
        <v>42920.469400000002</v>
      </c>
      <c r="E286" s="201">
        <v>100.18269229871484</v>
      </c>
      <c r="F286" s="201">
        <v>43064.075638199996</v>
      </c>
      <c r="G286" s="201">
        <v>100.33458683049723</v>
      </c>
      <c r="H286" s="201">
        <v>43129.518295063201</v>
      </c>
      <c r="I286" s="201">
        <v>100.15196577633063</v>
      </c>
      <c r="J286" s="201">
        <v>43162.67843654663</v>
      </c>
      <c r="K286" s="201">
        <v>100.07688502629817</v>
      </c>
    </row>
    <row r="287" spans="1:11" ht="18.75">
      <c r="A287" s="195" t="s">
        <v>2021</v>
      </c>
      <c r="B287" s="197">
        <v>2957.5</v>
      </c>
      <c r="C287" s="201">
        <v>85.8266345512058</v>
      </c>
      <c r="D287" s="201">
        <v>2960.7433000000001</v>
      </c>
      <c r="E287" s="201">
        <v>100.10966356720203</v>
      </c>
      <c r="F287" s="201">
        <v>2974.8175167000004</v>
      </c>
      <c r="G287" s="201">
        <v>100.47536092372479</v>
      </c>
      <c r="H287" s="201">
        <v>2985.6613748161203</v>
      </c>
      <c r="I287" s="201">
        <v>100.36452179184924</v>
      </c>
      <c r="J287" s="201">
        <v>2993.7058922180086</v>
      </c>
      <c r="K287" s="201">
        <v>100.26943837200506</v>
      </c>
    </row>
    <row r="288" spans="1:11" ht="18.75">
      <c r="A288" s="195" t="s">
        <v>2022</v>
      </c>
      <c r="B288" s="203">
        <v>42920.5</v>
      </c>
      <c r="C288" s="203">
        <v>109.67012469337693</v>
      </c>
      <c r="D288" s="203">
        <v>43000.761500000001</v>
      </c>
      <c r="E288" s="203">
        <v>100.18700038443168</v>
      </c>
      <c r="F288" s="203">
        <v>43140.9339435</v>
      </c>
      <c r="G288" s="203">
        <v>100.32597665392507</v>
      </c>
      <c r="H288" s="214">
        <v>43200.913892135992</v>
      </c>
      <c r="I288" s="203">
        <v>100.13903256873053</v>
      </c>
      <c r="J288" s="203">
        <v>43229.089899979772</v>
      </c>
      <c r="K288" s="203">
        <v>100.06522086063765</v>
      </c>
    </row>
    <row r="289" spans="1:11" ht="18.75">
      <c r="A289" s="195" t="s">
        <v>2023</v>
      </c>
      <c r="B289" s="197">
        <v>6230.2999999999993</v>
      </c>
      <c r="C289" s="201">
        <v>76.760919115382237</v>
      </c>
      <c r="D289" s="201">
        <v>6238.6173999999992</v>
      </c>
      <c r="E289" s="201">
        <v>100.13349918944512</v>
      </c>
      <c r="F289" s="201">
        <v>6265.4771879999989</v>
      </c>
      <c r="G289" s="201">
        <v>100.43054071563998</v>
      </c>
      <c r="H289" s="201">
        <v>6284.0601550927186</v>
      </c>
      <c r="I289" s="201">
        <v>100.29659300537092</v>
      </c>
      <c r="J289" s="201">
        <v>6297.1123414227295</v>
      </c>
      <c r="K289" s="201">
        <v>100.20770307743527</v>
      </c>
    </row>
    <row r="290" spans="1:11" ht="18.75">
      <c r="A290" s="195" t="s">
        <v>2024</v>
      </c>
      <c r="B290" s="201">
        <v>13806</v>
      </c>
      <c r="C290" s="201">
        <v>86.03209222620346</v>
      </c>
      <c r="D290" s="201">
        <v>13819.865300000001</v>
      </c>
      <c r="E290" s="201">
        <v>100.10042952339563</v>
      </c>
      <c r="F290" s="201">
        <v>13859.1172905</v>
      </c>
      <c r="G290" s="201">
        <v>100.28402585443435</v>
      </c>
      <c r="H290" s="201">
        <v>13877.63649027756</v>
      </c>
      <c r="I290" s="201">
        <v>100.13362467023967</v>
      </c>
      <c r="J290" s="201">
        <v>13893.284354099796</v>
      </c>
      <c r="K290" s="201">
        <v>100.11275597132982</v>
      </c>
    </row>
    <row r="291" spans="1:11" ht="18.75">
      <c r="A291" s="195" t="s">
        <v>2025</v>
      </c>
      <c r="B291" s="201">
        <v>762.3</v>
      </c>
      <c r="C291" s="201">
        <v>101.64</v>
      </c>
      <c r="D291" s="201">
        <v>763.06229999999994</v>
      </c>
      <c r="E291" s="201">
        <v>100.1</v>
      </c>
      <c r="F291" s="201">
        <v>766.87761149999994</v>
      </c>
      <c r="G291" s="201">
        <v>100.50000000000001</v>
      </c>
      <c r="H291" s="201">
        <v>769.94512194599997</v>
      </c>
      <c r="I291" s="201">
        <v>100.4</v>
      </c>
      <c r="J291" s="201">
        <v>772.25495731183798</v>
      </c>
      <c r="K291" s="201">
        <v>100.30000000000001</v>
      </c>
    </row>
    <row r="292" spans="1:11" ht="18.75">
      <c r="A292" s="195" t="s">
        <v>2026</v>
      </c>
      <c r="B292" s="201">
        <v>72117.3</v>
      </c>
      <c r="C292" s="201">
        <v>100.10382760176286</v>
      </c>
      <c r="D292" s="201">
        <v>72256.472600000008</v>
      </c>
      <c r="E292" s="201">
        <v>100.19298087976118</v>
      </c>
      <c r="F292" s="201">
        <v>72483.376141799992</v>
      </c>
      <c r="G292" s="201">
        <v>100.3140252127392</v>
      </c>
      <c r="H292" s="201">
        <v>72571.136709871789</v>
      </c>
      <c r="I292" s="201">
        <v>100.12107682167026</v>
      </c>
      <c r="J292" s="201">
        <v>72606.712521512702</v>
      </c>
      <c r="K292" s="201">
        <v>100.0490219848466</v>
      </c>
    </row>
    <row r="293" spans="1:11" ht="18.75">
      <c r="A293" s="195" t="s">
        <v>2027</v>
      </c>
      <c r="B293" s="201">
        <v>35871.5</v>
      </c>
      <c r="C293" s="201">
        <v>102.04914768201373</v>
      </c>
      <c r="D293" s="201">
        <v>35937.664900000003</v>
      </c>
      <c r="E293" s="201">
        <v>100.18444977210321</v>
      </c>
      <c r="F293" s="201">
        <v>36050.774686200006</v>
      </c>
      <c r="G293" s="201">
        <v>100.31473883045751</v>
      </c>
      <c r="H293" s="201">
        <v>36096.387794807342</v>
      </c>
      <c r="I293" s="201">
        <v>100.12652462812343</v>
      </c>
      <c r="J293" s="201">
        <v>36117.293597122036</v>
      </c>
      <c r="K293" s="201">
        <v>100.05791660493438</v>
      </c>
    </row>
    <row r="294" spans="1:11" ht="18.75">
      <c r="A294" s="195" t="s">
        <v>2028</v>
      </c>
      <c r="B294" s="201">
        <v>6002.4000000000005</v>
      </c>
      <c r="C294" s="201">
        <v>124.6500809901566</v>
      </c>
      <c r="D294" s="201">
        <v>6009.1246000000001</v>
      </c>
      <c r="E294" s="201">
        <v>100.1120318539251</v>
      </c>
      <c r="F294" s="201">
        <v>6037.2022139999999</v>
      </c>
      <c r="G294" s="201">
        <v>100.46724965563203</v>
      </c>
      <c r="H294" s="201">
        <v>6058.5300708332397</v>
      </c>
      <c r="I294" s="201">
        <v>100.3532738523116</v>
      </c>
      <c r="J294" s="201">
        <v>6074.2916708649936</v>
      </c>
      <c r="K294" s="201">
        <v>100.26015551375463</v>
      </c>
    </row>
    <row r="295" spans="1:11" ht="18.75">
      <c r="A295" s="195" t="s">
        <v>2029</v>
      </c>
      <c r="B295" s="201">
        <v>1521.1</v>
      </c>
      <c r="C295" s="201">
        <v>112.67407407407406</v>
      </c>
      <c r="D295" s="201">
        <v>1522.6210999999998</v>
      </c>
      <c r="E295" s="201">
        <v>100.1</v>
      </c>
      <c r="F295" s="201">
        <v>1530.2342054999999</v>
      </c>
      <c r="G295" s="201">
        <v>100.50000000000001</v>
      </c>
      <c r="H295" s="201">
        <v>1536.3551423219999</v>
      </c>
      <c r="I295" s="201">
        <v>100.4</v>
      </c>
      <c r="J295" s="201">
        <v>1540.9642077489657</v>
      </c>
      <c r="K295" s="201">
        <v>100.29999999999998</v>
      </c>
    </row>
    <row r="296" spans="1:11" ht="18.75">
      <c r="A296" s="195" t="s">
        <v>2030</v>
      </c>
      <c r="B296" s="201">
        <v>48</v>
      </c>
      <c r="C296" s="201">
        <v>41.594454072790292</v>
      </c>
      <c r="D296" s="201">
        <v>48.047999999999995</v>
      </c>
      <c r="E296" s="201">
        <v>100.1</v>
      </c>
      <c r="F296" s="201">
        <v>48.288239999999995</v>
      </c>
      <c r="G296" s="201">
        <v>100.49999999999999</v>
      </c>
      <c r="H296" s="201">
        <v>48.481392959999994</v>
      </c>
      <c r="I296" s="201">
        <v>100.4</v>
      </c>
      <c r="J296" s="201">
        <v>48.626837138879992</v>
      </c>
      <c r="K296" s="201">
        <v>100.29999999999998</v>
      </c>
    </row>
    <row r="297" spans="1:11" ht="18.75">
      <c r="A297" s="195" t="s">
        <v>2031</v>
      </c>
      <c r="B297" s="201">
        <v>162470.70000000001</v>
      </c>
      <c r="C297" s="201">
        <v>236.95865237366002</v>
      </c>
      <c r="D297" s="201">
        <v>162795.47340000002</v>
      </c>
      <c r="E297" s="201">
        <v>100.19989659674022</v>
      </c>
      <c r="F297" s="201">
        <v>163283.6973579</v>
      </c>
      <c r="G297" s="201">
        <v>100.29990020465765</v>
      </c>
      <c r="H297" s="201">
        <v>163446.87017044384</v>
      </c>
      <c r="I297" s="201">
        <v>100.09993209070112</v>
      </c>
      <c r="J297" s="201">
        <v>163495.92607780505</v>
      </c>
      <c r="K297" s="201">
        <v>100.03001336600086</v>
      </c>
    </row>
    <row r="298" spans="1:11" ht="18.75">
      <c r="A298" s="195" t="s">
        <v>2032</v>
      </c>
      <c r="B298" s="201">
        <v>1973</v>
      </c>
      <c r="C298" s="201">
        <v>72.05463443137829</v>
      </c>
      <c r="D298" s="201">
        <v>1974.973</v>
      </c>
      <c r="E298" s="201">
        <v>100.1</v>
      </c>
      <c r="F298" s="201">
        <v>1978.9361591999998</v>
      </c>
      <c r="G298" s="201">
        <v>100.20066903193106</v>
      </c>
      <c r="H298" s="201">
        <v>1979.5462178091598</v>
      </c>
      <c r="I298" s="201">
        <v>100.03082760433296</v>
      </c>
      <c r="J298" s="201">
        <v>1980.3495910282725</v>
      </c>
      <c r="K298" s="201">
        <v>100.04058370609815</v>
      </c>
    </row>
    <row r="299" spans="1:11" ht="18.75">
      <c r="A299" s="195" t="s">
        <v>2033</v>
      </c>
      <c r="B299" s="201">
        <v>16.2</v>
      </c>
      <c r="C299" s="201">
        <v>100.62111801242236</v>
      </c>
      <c r="D299" s="201">
        <v>16.216200000000001</v>
      </c>
      <c r="E299" s="201">
        <v>100.10000000000001</v>
      </c>
      <c r="F299" s="201">
        <v>16.297281000000002</v>
      </c>
      <c r="G299" s="201">
        <v>100.50000000000001</v>
      </c>
      <c r="H299" s="201">
        <v>16.362470124000005</v>
      </c>
      <c r="I299" s="201">
        <v>100.40000000000002</v>
      </c>
      <c r="J299" s="201">
        <v>16.411557534372005</v>
      </c>
      <c r="K299" s="201">
        <v>100.29999999999998</v>
      </c>
    </row>
    <row r="300" spans="1:11" ht="19.5" customHeight="1">
      <c r="B300" s="229"/>
      <c r="C300" s="229"/>
      <c r="D300" s="229"/>
      <c r="E300" s="229"/>
      <c r="F300" s="229"/>
      <c r="G300" s="229"/>
      <c r="H300" s="229"/>
      <c r="I300" s="229"/>
      <c r="J300" s="229"/>
      <c r="K300" s="229"/>
    </row>
    <row r="301" spans="1:11" ht="37.5" customHeight="1">
      <c r="A301" s="227" t="s">
        <v>2046</v>
      </c>
      <c r="B301" s="208">
        <v>1747.81</v>
      </c>
      <c r="C301" s="208">
        <v>102.92254060229185</v>
      </c>
      <c r="D301" s="208">
        <v>1750.1669099999997</v>
      </c>
      <c r="E301" s="208">
        <v>100.1348493257276</v>
      </c>
      <c r="F301" s="208">
        <v>1761.4614803899995</v>
      </c>
      <c r="G301" s="208">
        <v>100.64534247136461</v>
      </c>
      <c r="H301" s="208">
        <v>1773.1059616276943</v>
      </c>
      <c r="I301" s="208">
        <v>100.66106930905561</v>
      </c>
      <c r="J301" s="208">
        <v>1783.6109153685279</v>
      </c>
      <c r="K301" s="208">
        <v>100.5924605730382</v>
      </c>
    </row>
    <row r="302" spans="1:11" ht="18.75">
      <c r="A302" s="195" t="s">
        <v>2016</v>
      </c>
      <c r="B302" s="201">
        <v>124.7</v>
      </c>
      <c r="C302" s="201">
        <v>102.80296784830998</v>
      </c>
      <c r="D302" s="201">
        <v>124.86169999999998</v>
      </c>
      <c r="E302" s="201">
        <v>100.12967121090617</v>
      </c>
      <c r="F302" s="201">
        <v>125.63445249999999</v>
      </c>
      <c r="G302" s="201">
        <v>100.61888673628503</v>
      </c>
      <c r="H302" s="201">
        <v>126.28487724674999</v>
      </c>
      <c r="I302" s="201">
        <v>100.51771208757405</v>
      </c>
      <c r="J302" s="201">
        <v>127.04851222036842</v>
      </c>
      <c r="K302" s="201">
        <v>100.6046923355093</v>
      </c>
    </row>
    <row r="303" spans="1:11" ht="18.75">
      <c r="A303" s="195" t="s">
        <v>2017</v>
      </c>
      <c r="B303" s="197">
        <v>113.22999999999999</v>
      </c>
      <c r="C303" s="199">
        <v>51.133489884393057</v>
      </c>
      <c r="D303" s="199">
        <v>113.39060999999998</v>
      </c>
      <c r="E303" s="199">
        <v>100.14184403426654</v>
      </c>
      <c r="F303" s="199">
        <v>114.17611056999996</v>
      </c>
      <c r="G303" s="199">
        <v>100.69273864035124</v>
      </c>
      <c r="H303" s="199">
        <v>114.70239935728497</v>
      </c>
      <c r="I303" s="199">
        <v>100.46094474987599</v>
      </c>
      <c r="J303" s="199">
        <v>115.37241157626724</v>
      </c>
      <c r="K303" s="199">
        <v>100.58413095343826</v>
      </c>
    </row>
    <row r="304" spans="1:11" ht="18.75">
      <c r="A304" s="195" t="s">
        <v>2018</v>
      </c>
      <c r="B304" s="201">
        <v>368.46</v>
      </c>
      <c r="C304" s="201">
        <v>108.33235328707514</v>
      </c>
      <c r="D304" s="201">
        <v>368.90681999999998</v>
      </c>
      <c r="E304" s="201">
        <v>100.12126689464256</v>
      </c>
      <c r="F304" s="201">
        <v>371.13526073999998</v>
      </c>
      <c r="G304" s="201">
        <v>100.60406601862226</v>
      </c>
      <c r="H304" s="201">
        <v>373.07867120711995</v>
      </c>
      <c r="I304" s="201">
        <v>100.52363940393188</v>
      </c>
      <c r="J304" s="201">
        <v>375.4871625018074</v>
      </c>
      <c r="K304" s="201">
        <v>100.64557196124201</v>
      </c>
    </row>
    <row r="305" spans="1:11" ht="18.75">
      <c r="A305" s="195" t="s">
        <v>2019</v>
      </c>
      <c r="B305" s="201">
        <v>224.77</v>
      </c>
      <c r="C305" s="201">
        <v>108.10927805300372</v>
      </c>
      <c r="D305" s="201">
        <v>225.05330999999998</v>
      </c>
      <c r="E305" s="201">
        <v>100.12604440094317</v>
      </c>
      <c r="F305" s="201">
        <v>226.41343902999998</v>
      </c>
      <c r="G305" s="201">
        <v>100.60435859841385</v>
      </c>
      <c r="H305" s="201">
        <v>227.60835262576495</v>
      </c>
      <c r="I305" s="201">
        <v>100.52775736320434</v>
      </c>
      <c r="J305" s="201">
        <v>229.01118337407644</v>
      </c>
      <c r="K305" s="201">
        <v>100.61633535506407</v>
      </c>
    </row>
    <row r="306" spans="1:11" ht="18.75">
      <c r="A306" s="206" t="s">
        <v>2020</v>
      </c>
      <c r="B306" s="201">
        <v>184.20000000000002</v>
      </c>
      <c r="C306" s="201">
        <v>198.92008639308858</v>
      </c>
      <c r="D306" s="201">
        <v>184.39579999999998</v>
      </c>
      <c r="E306" s="201">
        <v>100.10629750271443</v>
      </c>
      <c r="F306" s="201">
        <v>185.36431820000001</v>
      </c>
      <c r="G306" s="201">
        <v>100.52523875272649</v>
      </c>
      <c r="H306" s="201">
        <v>186.4440924651</v>
      </c>
      <c r="I306" s="201">
        <v>100.58251462610779</v>
      </c>
      <c r="J306" s="201">
        <v>187.71146688699184</v>
      </c>
      <c r="K306" s="201">
        <v>100.67976110432626</v>
      </c>
    </row>
    <row r="307" spans="1:11" ht="18.75">
      <c r="A307" s="195" t="s">
        <v>2021</v>
      </c>
      <c r="B307" s="197">
        <v>57.31</v>
      </c>
      <c r="C307" s="201">
        <v>105.1559633027523</v>
      </c>
      <c r="D307" s="201">
        <v>57.376930000000002</v>
      </c>
      <c r="E307" s="201">
        <v>100.11678590123887</v>
      </c>
      <c r="F307" s="201">
        <v>57.702410089999994</v>
      </c>
      <c r="G307" s="201">
        <v>100.56726647800778</v>
      </c>
      <c r="H307" s="201">
        <v>58.021745238794992</v>
      </c>
      <c r="I307" s="201">
        <v>100.55341734998058</v>
      </c>
      <c r="J307" s="201">
        <v>58.39660407201827</v>
      </c>
      <c r="K307" s="201">
        <v>100.64606611138723</v>
      </c>
    </row>
    <row r="308" spans="1:11" ht="18.75">
      <c r="A308" s="195" t="s">
        <v>2022</v>
      </c>
      <c r="B308" s="203">
        <v>99</v>
      </c>
      <c r="C308" s="203">
        <v>101.53846153846153</v>
      </c>
      <c r="D308" s="203">
        <v>99.110399999999984</v>
      </c>
      <c r="E308" s="203">
        <v>100.11151515151514</v>
      </c>
      <c r="F308" s="203">
        <v>99.653490000000005</v>
      </c>
      <c r="G308" s="203">
        <v>100.54796469391711</v>
      </c>
      <c r="H308" s="214">
        <v>100.21788830249999</v>
      </c>
      <c r="I308" s="203">
        <v>100.56636079930566</v>
      </c>
      <c r="J308" s="203">
        <v>100.88367293701637</v>
      </c>
      <c r="K308" s="203">
        <v>100.66433712163916</v>
      </c>
    </row>
    <row r="309" spans="1:11" ht="18.75">
      <c r="A309" s="195" t="s">
        <v>2023</v>
      </c>
      <c r="B309" s="197">
        <v>44</v>
      </c>
      <c r="C309" s="201">
        <v>108.5883514313919</v>
      </c>
      <c r="D309" s="201">
        <v>44.058599999999998</v>
      </c>
      <c r="E309" s="201">
        <v>100.13318181818181</v>
      </c>
      <c r="F309" s="201">
        <v>44.337468199999996</v>
      </c>
      <c r="G309" s="201">
        <v>100.63294839146046</v>
      </c>
      <c r="H309" s="201">
        <v>44.562699043350001</v>
      </c>
      <c r="I309" s="201">
        <v>100.50799211703749</v>
      </c>
      <c r="J309" s="201">
        <v>44.827144859902411</v>
      </c>
      <c r="K309" s="201">
        <v>100.59342414671777</v>
      </c>
    </row>
    <row r="310" spans="1:11" ht="18.75">
      <c r="A310" s="195" t="s">
        <v>2024</v>
      </c>
      <c r="B310" s="201">
        <v>48.96</v>
      </c>
      <c r="C310" s="201">
        <v>100.51324163416136</v>
      </c>
      <c r="D310" s="201">
        <v>49.032680000000006</v>
      </c>
      <c r="E310" s="201">
        <v>100.1484477124183</v>
      </c>
      <c r="F310" s="201">
        <v>49.373008040000002</v>
      </c>
      <c r="G310" s="201">
        <v>100.69408410880254</v>
      </c>
      <c r="H310" s="201">
        <v>49.602969864269994</v>
      </c>
      <c r="I310" s="201">
        <v>100.46576425743329</v>
      </c>
      <c r="J310" s="201">
        <v>49.87303066835176</v>
      </c>
      <c r="K310" s="201">
        <v>100.54444482824465</v>
      </c>
    </row>
    <row r="311" spans="1:11" ht="18.75">
      <c r="A311" s="195" t="s">
        <v>2025</v>
      </c>
      <c r="B311" s="201">
        <v>175.9</v>
      </c>
      <c r="C311" s="201">
        <v>102.04792017172362</v>
      </c>
      <c r="D311" s="201">
        <v>176.2313</v>
      </c>
      <c r="E311" s="201">
        <v>100.18834565093803</v>
      </c>
      <c r="F311" s="201">
        <v>177.73592130000003</v>
      </c>
      <c r="G311" s="201">
        <v>100.85377642904525</v>
      </c>
      <c r="H311" s="201">
        <v>178.36813256114999</v>
      </c>
      <c r="I311" s="201">
        <v>100.35570258196871</v>
      </c>
      <c r="J311" s="201">
        <v>179.11120098722108</v>
      </c>
      <c r="K311" s="201">
        <v>100.41659259162583</v>
      </c>
    </row>
    <row r="312" spans="1:11" ht="18.75">
      <c r="A312" s="195" t="s">
        <v>2026</v>
      </c>
      <c r="B312" s="201">
        <v>84.039999999999992</v>
      </c>
      <c r="C312" s="201">
        <v>70.973735326408232</v>
      </c>
      <c r="D312" s="201">
        <v>84.227720000000005</v>
      </c>
      <c r="E312" s="201">
        <v>100.22336982389339</v>
      </c>
      <c r="F312" s="201">
        <v>85.064822759999998</v>
      </c>
      <c r="G312" s="201">
        <v>100.99385660682729</v>
      </c>
      <c r="H312" s="201">
        <v>85.285518656880015</v>
      </c>
      <c r="I312" s="201">
        <v>100.25944437397195</v>
      </c>
      <c r="J312" s="201">
        <v>85.545251383536538</v>
      </c>
      <c r="K312" s="201">
        <v>100.30454493417749</v>
      </c>
    </row>
    <row r="313" spans="1:11" ht="18.75">
      <c r="A313" s="195" t="s">
        <v>2027</v>
      </c>
      <c r="B313" s="201">
        <v>48.57</v>
      </c>
      <c r="C313" s="201">
        <v>103.29646958740962</v>
      </c>
      <c r="D313" s="201">
        <v>48.639629999999997</v>
      </c>
      <c r="E313" s="201">
        <v>100.14336009882643</v>
      </c>
      <c r="F313" s="201">
        <v>48.967561029999999</v>
      </c>
      <c r="G313" s="201">
        <v>100.67420543700682</v>
      </c>
      <c r="H313" s="201">
        <v>49.202299855514994</v>
      </c>
      <c r="I313" s="201">
        <v>100.47937618410518</v>
      </c>
      <c r="J313" s="201">
        <v>49.478387891321489</v>
      </c>
      <c r="K313" s="201">
        <v>100.56112831436181</v>
      </c>
    </row>
    <row r="314" spans="1:11" ht="18.75">
      <c r="A314" s="195" t="s">
        <v>2028</v>
      </c>
      <c r="B314" s="201">
        <v>98.83</v>
      </c>
      <c r="C314" s="201">
        <v>132.87173971497714</v>
      </c>
      <c r="D314" s="201">
        <v>98.955089999999984</v>
      </c>
      <c r="E314" s="201">
        <v>100.12657087928764</v>
      </c>
      <c r="F314" s="201">
        <v>99.555220570000003</v>
      </c>
      <c r="G314" s="201">
        <v>100.60646761071111</v>
      </c>
      <c r="H314" s="201">
        <v>100.07917863703499</v>
      </c>
      <c r="I314" s="201">
        <v>100.5262989364446</v>
      </c>
      <c r="J314" s="201">
        <v>100.69431040835163</v>
      </c>
      <c r="K314" s="201">
        <v>100.61464510370092</v>
      </c>
    </row>
    <row r="315" spans="1:11" ht="18.75">
      <c r="A315" s="195" t="s">
        <v>2029</v>
      </c>
      <c r="B315" s="201">
        <v>65.44</v>
      </c>
      <c r="C315" s="201">
        <v>127.8125</v>
      </c>
      <c r="D315" s="201">
        <v>65.515919999999994</v>
      </c>
      <c r="E315" s="201">
        <v>100.11601466992663</v>
      </c>
      <c r="F315" s="201">
        <v>65.885545359999995</v>
      </c>
      <c r="G315" s="201">
        <v>100.56417640170511</v>
      </c>
      <c r="H315" s="201">
        <v>66.251576388179998</v>
      </c>
      <c r="I315" s="201">
        <v>100.55555589041572</v>
      </c>
      <c r="J315" s="201">
        <v>66.681246502051295</v>
      </c>
      <c r="K315" s="201">
        <v>100.64854323066032</v>
      </c>
    </row>
    <row r="316" spans="1:11" ht="18.75">
      <c r="A316" s="195" t="s">
        <v>2030</v>
      </c>
      <c r="B316" s="201">
        <v>2.5</v>
      </c>
      <c r="C316" s="201">
        <v>104.16666666666667</v>
      </c>
      <c r="D316" s="201">
        <v>2.5024999999999999</v>
      </c>
      <c r="E316" s="201">
        <v>100.1</v>
      </c>
      <c r="F316" s="201">
        <v>2.5150125000000001</v>
      </c>
      <c r="G316" s="201">
        <v>100.50000000000001</v>
      </c>
      <c r="H316" s="201">
        <v>2.5301025749999999</v>
      </c>
      <c r="I316" s="201">
        <v>100.6</v>
      </c>
      <c r="J316" s="201">
        <v>2.5478132930249999</v>
      </c>
      <c r="K316" s="201">
        <v>100.70000000000002</v>
      </c>
    </row>
    <row r="317" spans="1:11" ht="18.75">
      <c r="A317" s="195" t="s">
        <v>2031</v>
      </c>
      <c r="B317" s="201">
        <v>3.3</v>
      </c>
      <c r="C317" s="201">
        <v>100</v>
      </c>
      <c r="D317" s="201">
        <v>3.3032999999999997</v>
      </c>
      <c r="E317" s="201">
        <v>100.1</v>
      </c>
      <c r="F317" s="201">
        <v>3.3198164999999995</v>
      </c>
      <c r="G317" s="201">
        <v>100.49999999999999</v>
      </c>
      <c r="H317" s="201">
        <v>3.3397353989999994</v>
      </c>
      <c r="I317" s="201">
        <v>100.6</v>
      </c>
      <c r="J317" s="201">
        <v>3.3631135467929996</v>
      </c>
      <c r="K317" s="201">
        <v>100.70000000000002</v>
      </c>
    </row>
    <row r="318" spans="1:11" ht="18.75">
      <c r="A318" s="195" t="s">
        <v>2032</v>
      </c>
      <c r="B318" s="201">
        <v>0</v>
      </c>
      <c r="C318" s="201" t="e">
        <v>#DIV/0!</v>
      </c>
      <c r="D318" s="201">
        <v>0</v>
      </c>
      <c r="E318" s="201" t="e">
        <v>#DIV/0!</v>
      </c>
      <c r="F318" s="201">
        <v>0</v>
      </c>
      <c r="G318" s="201" t="e">
        <v>#DIV/0!</v>
      </c>
      <c r="H318" s="201">
        <v>0</v>
      </c>
      <c r="I318" s="201" t="e">
        <v>#DIV/0!</v>
      </c>
      <c r="J318" s="201">
        <v>0</v>
      </c>
      <c r="K318" s="201" t="e">
        <v>#DIV/0!</v>
      </c>
    </row>
    <row r="319" spans="1:11" ht="18.75">
      <c r="A319" s="195" t="s">
        <v>2033</v>
      </c>
      <c r="B319" s="201">
        <v>4.5999999999999996</v>
      </c>
      <c r="C319" s="201">
        <v>102.22222222222221</v>
      </c>
      <c r="D319" s="201">
        <v>4.6045999999999996</v>
      </c>
      <c r="E319" s="201">
        <v>100.1</v>
      </c>
      <c r="F319" s="201">
        <v>4.6276229999999998</v>
      </c>
      <c r="G319" s="201">
        <v>100.50000000000001</v>
      </c>
      <c r="H319" s="201">
        <v>4.6553887380000001</v>
      </c>
      <c r="I319" s="201">
        <v>100.6</v>
      </c>
      <c r="J319" s="201">
        <v>4.6879764591660003</v>
      </c>
      <c r="K319" s="201">
        <v>100.70000000000002</v>
      </c>
    </row>
    <row r="320" spans="1:11" ht="17.25" customHeight="1">
      <c r="B320" s="229"/>
      <c r="C320" s="229"/>
      <c r="D320" s="229"/>
      <c r="E320" s="229"/>
      <c r="F320" s="229"/>
      <c r="G320" s="229"/>
      <c r="H320" s="229"/>
      <c r="I320" s="229"/>
      <c r="J320" s="229"/>
      <c r="K320" s="229"/>
    </row>
    <row r="321" spans="1:11" ht="37.5" customHeight="1">
      <c r="A321" s="222" t="s">
        <v>2047</v>
      </c>
      <c r="B321" s="208">
        <v>1068.299</v>
      </c>
      <c r="C321" s="208">
        <v>66.62835153458029</v>
      </c>
      <c r="D321" s="208">
        <v>1069.3672989999998</v>
      </c>
      <c r="E321" s="208">
        <v>100.1</v>
      </c>
      <c r="F321" s="208">
        <v>1080.8909191079997</v>
      </c>
      <c r="G321" s="208">
        <v>101.07761104335023</v>
      </c>
      <c r="H321" s="208">
        <v>1081.4284300509687</v>
      </c>
      <c r="I321" s="208">
        <v>100.04972850946075</v>
      </c>
      <c r="J321" s="208">
        <v>1082.0684800378242</v>
      </c>
      <c r="K321" s="208">
        <v>100.0591856075788</v>
      </c>
    </row>
    <row r="322" spans="1:11" ht="18.75">
      <c r="A322" s="195" t="s">
        <v>2016</v>
      </c>
      <c r="B322" s="201">
        <v>26.7</v>
      </c>
      <c r="C322" s="201">
        <v>100.75471698113208</v>
      </c>
      <c r="D322" s="201">
        <v>26.726699999999997</v>
      </c>
      <c r="E322" s="201">
        <v>100.1</v>
      </c>
      <c r="F322" s="201">
        <v>27.009582599999995</v>
      </c>
      <c r="G322" s="201">
        <v>101.05842696629213</v>
      </c>
      <c r="H322" s="201">
        <v>27.023067271199995</v>
      </c>
      <c r="I322" s="201">
        <v>100.04992550754932</v>
      </c>
      <c r="J322" s="201">
        <v>27.039220727118593</v>
      </c>
      <c r="K322" s="201">
        <v>100.05977654481812</v>
      </c>
    </row>
    <row r="323" spans="1:11" ht="18.75">
      <c r="A323" s="195" t="s">
        <v>2017</v>
      </c>
      <c r="B323" s="197">
        <v>23.629000000000001</v>
      </c>
      <c r="C323" s="199">
        <v>59.20571285392132</v>
      </c>
      <c r="D323" s="199">
        <v>23.652629000000001</v>
      </c>
      <c r="E323" s="199">
        <v>100.1</v>
      </c>
      <c r="F323" s="199">
        <v>23.893237368000001</v>
      </c>
      <c r="G323" s="199">
        <v>101.01725845359515</v>
      </c>
      <c r="H323" s="199">
        <v>23.905136704448999</v>
      </c>
      <c r="I323" s="199">
        <v>100.04980211038684</v>
      </c>
      <c r="J323" s="199">
        <v>23.919337883027985</v>
      </c>
      <c r="K323" s="199">
        <v>100.0594063893236</v>
      </c>
    </row>
    <row r="324" spans="1:11" ht="18.75">
      <c r="A324" s="195" t="s">
        <v>2018</v>
      </c>
      <c r="B324" s="201">
        <v>255.85000000000002</v>
      </c>
      <c r="C324" s="201">
        <v>92.294650265141968</v>
      </c>
      <c r="D324" s="201">
        <v>256.10584999999998</v>
      </c>
      <c r="E324" s="201">
        <v>100.1</v>
      </c>
      <c r="F324" s="201">
        <v>258.91355489999995</v>
      </c>
      <c r="G324" s="201">
        <v>101.09630642954855</v>
      </c>
      <c r="H324" s="201">
        <v>259.04301167745001</v>
      </c>
      <c r="I324" s="201">
        <v>100.05000000000001</v>
      </c>
      <c r="J324" s="201">
        <v>259.19843748445652</v>
      </c>
      <c r="K324" s="201">
        <v>100.06000000000002</v>
      </c>
    </row>
    <row r="325" spans="1:11" ht="18.75">
      <c r="A325" s="195" t="s">
        <v>2019</v>
      </c>
      <c r="B325" s="201">
        <v>32.56</v>
      </c>
      <c r="C325" s="201">
        <v>100.92994420334782</v>
      </c>
      <c r="D325" s="201">
        <v>32.592559999999999</v>
      </c>
      <c r="E325" s="201">
        <v>100.1</v>
      </c>
      <c r="F325" s="201">
        <v>32.946153239999994</v>
      </c>
      <c r="G325" s="201">
        <v>101.08488943488942</v>
      </c>
      <c r="H325" s="201">
        <v>32.962622292599995</v>
      </c>
      <c r="I325" s="201">
        <v>100.04998778607029</v>
      </c>
      <c r="J325" s="201">
        <v>32.982387789086737</v>
      </c>
      <c r="K325" s="201">
        <v>100.05996336186875</v>
      </c>
    </row>
    <row r="326" spans="1:11" ht="18.75">
      <c r="A326" s="206" t="s">
        <v>2020</v>
      </c>
      <c r="B326" s="201">
        <v>53</v>
      </c>
      <c r="C326" s="201">
        <v>101.92307692307692</v>
      </c>
      <c r="D326" s="201">
        <v>53.05299999999999</v>
      </c>
      <c r="E326" s="201">
        <v>100.1</v>
      </c>
      <c r="F326" s="201">
        <v>53.636582999999995</v>
      </c>
      <c r="G326" s="201">
        <v>101.10000000000001</v>
      </c>
      <c r="H326" s="201">
        <v>53.663401291499994</v>
      </c>
      <c r="I326" s="201">
        <v>100.05</v>
      </c>
      <c r="J326" s="201">
        <v>53.695599332274895</v>
      </c>
      <c r="K326" s="201">
        <v>100.05999999999999</v>
      </c>
    </row>
    <row r="327" spans="1:11" ht="18.75">
      <c r="A327" s="195" t="s">
        <v>2021</v>
      </c>
      <c r="B327" s="197">
        <v>37.32</v>
      </c>
      <c r="C327" s="201">
        <v>65.244755244755254</v>
      </c>
      <c r="D327" s="201">
        <v>37.357319999999994</v>
      </c>
      <c r="E327" s="201">
        <v>100.1</v>
      </c>
      <c r="F327" s="201">
        <v>37.763265539999999</v>
      </c>
      <c r="G327" s="201">
        <v>101.08665594855306</v>
      </c>
      <c r="H327" s="201">
        <v>37.782066692369995</v>
      </c>
      <c r="I327" s="201">
        <v>100.04978688177822</v>
      </c>
      <c r="J327" s="201">
        <v>37.804494394608938</v>
      </c>
      <c r="K327" s="201">
        <v>100.05936070787644</v>
      </c>
    </row>
    <row r="328" spans="1:11" ht="18.75">
      <c r="A328" s="195" t="s">
        <v>2022</v>
      </c>
      <c r="B328" s="203">
        <v>47</v>
      </c>
      <c r="C328" s="203">
        <v>23.5</v>
      </c>
      <c r="D328" s="203">
        <v>47.046999999999997</v>
      </c>
      <c r="E328" s="203">
        <v>100.1</v>
      </c>
      <c r="F328" s="203">
        <v>47.564516999999995</v>
      </c>
      <c r="G328" s="203">
        <v>101.1</v>
      </c>
      <c r="H328" s="214">
        <v>47.588299258499994</v>
      </c>
      <c r="I328" s="203">
        <v>100.05</v>
      </c>
      <c r="J328" s="203">
        <v>47.616852238055095</v>
      </c>
      <c r="K328" s="203">
        <v>100.05999999999999</v>
      </c>
    </row>
    <row r="329" spans="1:11" ht="18.75">
      <c r="A329" s="195" t="s">
        <v>2023</v>
      </c>
      <c r="B329" s="197">
        <v>59.4</v>
      </c>
      <c r="C329" s="201">
        <v>54.595588235294116</v>
      </c>
      <c r="D329" s="201">
        <v>59.459399999999995</v>
      </c>
      <c r="E329" s="201">
        <v>100.1</v>
      </c>
      <c r="F329" s="201">
        <v>60.11345339999999</v>
      </c>
      <c r="G329" s="201">
        <v>101.1</v>
      </c>
      <c r="H329" s="201">
        <v>60.143510126699987</v>
      </c>
      <c r="I329" s="201">
        <v>100.05</v>
      </c>
      <c r="J329" s="201">
        <v>60.179596232776014</v>
      </c>
      <c r="K329" s="201">
        <v>100.06000000000002</v>
      </c>
    </row>
    <row r="330" spans="1:11" ht="18.75">
      <c r="A330" s="195" t="s">
        <v>2024</v>
      </c>
      <c r="B330" s="201">
        <v>32.299999999999997</v>
      </c>
      <c r="C330" s="201">
        <v>80.952380952380949</v>
      </c>
      <c r="D330" s="201">
        <v>32.332299999999996</v>
      </c>
      <c r="E330" s="201">
        <v>100.1</v>
      </c>
      <c r="F330" s="201">
        <v>32.687955299999992</v>
      </c>
      <c r="G330" s="201">
        <v>101.1</v>
      </c>
      <c r="H330" s="201">
        <v>32.704299277649987</v>
      </c>
      <c r="I330" s="201">
        <v>100.05</v>
      </c>
      <c r="J330" s="201">
        <v>32.723921857216581</v>
      </c>
      <c r="K330" s="201">
        <v>100.06000000000002</v>
      </c>
    </row>
    <row r="331" spans="1:11" ht="18.75">
      <c r="A331" s="195" t="s">
        <v>2025</v>
      </c>
      <c r="B331" s="201">
        <v>48.5</v>
      </c>
      <c r="C331" s="201">
        <v>100.47648643049511</v>
      </c>
      <c r="D331" s="201">
        <v>48.548499999999997</v>
      </c>
      <c r="E331" s="201">
        <v>100.1</v>
      </c>
      <c r="F331" s="201">
        <v>49.076227199999991</v>
      </c>
      <c r="G331" s="201">
        <v>101.08701030927834</v>
      </c>
      <c r="H331" s="201">
        <v>49.100765313599993</v>
      </c>
      <c r="I331" s="201">
        <v>100.05</v>
      </c>
      <c r="J331" s="201">
        <v>49.130225772788151</v>
      </c>
      <c r="K331" s="201">
        <v>100.05999999999999</v>
      </c>
    </row>
    <row r="332" spans="1:11" ht="18.75">
      <c r="A332" s="195" t="s">
        <v>2026</v>
      </c>
      <c r="B332" s="201">
        <v>40.1</v>
      </c>
      <c r="C332" s="201">
        <v>72.252252252252262</v>
      </c>
      <c r="D332" s="201">
        <v>40.140099999999997</v>
      </c>
      <c r="E332" s="201">
        <v>100.1</v>
      </c>
      <c r="F332" s="201">
        <v>40.4236833</v>
      </c>
      <c r="G332" s="201">
        <v>100.70648379052369</v>
      </c>
      <c r="H332" s="201">
        <v>40.441249348500001</v>
      </c>
      <c r="I332" s="201">
        <v>100.04345484395778</v>
      </c>
      <c r="J332" s="201">
        <v>40.457573543707319</v>
      </c>
      <c r="K332" s="201">
        <v>100.04036520995345</v>
      </c>
    </row>
    <row r="333" spans="1:11" ht="18.75">
      <c r="A333" s="195" t="s">
        <v>2027</v>
      </c>
      <c r="B333" s="201">
        <v>39.6</v>
      </c>
      <c r="C333" s="201">
        <v>68.158347676419965</v>
      </c>
      <c r="D333" s="201">
        <v>39.639600000000002</v>
      </c>
      <c r="E333" s="201">
        <v>100.10000000000001</v>
      </c>
      <c r="F333" s="201">
        <v>40.075635599999998</v>
      </c>
      <c r="G333" s="201">
        <v>101.1</v>
      </c>
      <c r="H333" s="201">
        <v>40.0956734178</v>
      </c>
      <c r="I333" s="201">
        <v>100.05000000000001</v>
      </c>
      <c r="J333" s="201">
        <v>40.119730821850681</v>
      </c>
      <c r="K333" s="201">
        <v>100.05999999999999</v>
      </c>
    </row>
    <row r="334" spans="1:11" ht="18.75">
      <c r="A334" s="195" t="s">
        <v>2028</v>
      </c>
      <c r="B334" s="201">
        <v>47.94</v>
      </c>
      <c r="C334" s="201">
        <v>100.67198656026879</v>
      </c>
      <c r="D334" s="201">
        <v>47.987939999999995</v>
      </c>
      <c r="E334" s="201">
        <v>100.1</v>
      </c>
      <c r="F334" s="201">
        <v>48.498810359999993</v>
      </c>
      <c r="G334" s="201">
        <v>101.06458072590738</v>
      </c>
      <c r="H334" s="201">
        <v>48.522922948499996</v>
      </c>
      <c r="I334" s="201">
        <v>100.04971789683297</v>
      </c>
      <c r="J334" s="201">
        <v>48.551626088049083</v>
      </c>
      <c r="K334" s="201">
        <v>100.05915377270152</v>
      </c>
    </row>
    <row r="335" spans="1:11" ht="18.75">
      <c r="A335" s="195" t="s">
        <v>2029</v>
      </c>
      <c r="B335" s="201">
        <v>28.9</v>
      </c>
      <c r="C335" s="201">
        <v>74.293059125964007</v>
      </c>
      <c r="D335" s="201">
        <v>28.928899999999999</v>
      </c>
      <c r="E335" s="201">
        <v>100.10000000000001</v>
      </c>
      <c r="F335" s="201">
        <v>29.239009799999998</v>
      </c>
      <c r="G335" s="201">
        <v>101.07197231833909</v>
      </c>
      <c r="H335" s="201">
        <v>29.253629304899999</v>
      </c>
      <c r="I335" s="201">
        <v>100.05</v>
      </c>
      <c r="J335" s="201">
        <v>29.271181482482941</v>
      </c>
      <c r="K335" s="201">
        <v>100.06000000000002</v>
      </c>
    </row>
    <row r="336" spans="1:11" ht="18.75">
      <c r="A336" s="195" t="s">
        <v>2030</v>
      </c>
      <c r="B336" s="201">
        <v>295.5</v>
      </c>
      <c r="C336" s="201">
        <v>56.696085955487327</v>
      </c>
      <c r="D336" s="201">
        <v>295.7955</v>
      </c>
      <c r="E336" s="201">
        <v>100.10000000000001</v>
      </c>
      <c r="F336" s="201">
        <v>299.04925049999997</v>
      </c>
      <c r="G336" s="201">
        <v>101.1</v>
      </c>
      <c r="H336" s="201">
        <v>299.19877512524994</v>
      </c>
      <c r="I336" s="201">
        <v>100.05</v>
      </c>
      <c r="J336" s="201">
        <v>299.3782943903251</v>
      </c>
      <c r="K336" s="201">
        <v>100.05999999999999</v>
      </c>
    </row>
    <row r="337" spans="1:11" ht="18.75">
      <c r="A337" s="195" t="s">
        <v>2031</v>
      </c>
      <c r="B337" s="201"/>
      <c r="C337" s="201"/>
      <c r="D337" s="201"/>
      <c r="E337" s="201"/>
      <c r="F337" s="201"/>
      <c r="G337" s="201"/>
      <c r="H337" s="201"/>
      <c r="I337" s="201"/>
      <c r="J337" s="201"/>
      <c r="K337" s="201"/>
    </row>
    <row r="338" spans="1:11" ht="18.75">
      <c r="A338" s="195" t="s">
        <v>2032</v>
      </c>
      <c r="B338" s="201"/>
      <c r="C338" s="201"/>
      <c r="D338" s="201"/>
      <c r="E338" s="201"/>
      <c r="F338" s="201"/>
      <c r="G338" s="201"/>
      <c r="H338" s="201"/>
      <c r="I338" s="201"/>
      <c r="J338" s="201"/>
      <c r="K338" s="201"/>
    </row>
    <row r="339" spans="1:11" ht="18.75">
      <c r="A339" s="195" t="s">
        <v>2033</v>
      </c>
      <c r="B339" s="201"/>
      <c r="C339" s="201"/>
      <c r="D339" s="201"/>
      <c r="E339" s="201"/>
      <c r="F339" s="201"/>
      <c r="G339" s="201"/>
      <c r="H339" s="201"/>
      <c r="I339" s="201"/>
      <c r="J339" s="201"/>
      <c r="K339" s="201"/>
    </row>
    <row r="340" spans="1:11" ht="18" hidden="1" customHeight="1">
      <c r="B340" s="229"/>
      <c r="C340" s="229"/>
      <c r="D340" s="229"/>
      <c r="E340" s="229"/>
      <c r="F340" s="229"/>
      <c r="G340" s="229"/>
      <c r="H340" s="229"/>
      <c r="I340" s="229"/>
      <c r="J340" s="229"/>
      <c r="K340" s="229"/>
    </row>
    <row r="341" spans="1:11" ht="17.25" customHeight="1">
      <c r="B341" s="229"/>
      <c r="C341" s="229"/>
      <c r="D341" s="229"/>
      <c r="E341" s="229"/>
      <c r="F341" s="229"/>
      <c r="G341" s="229"/>
      <c r="H341" s="229"/>
      <c r="I341" s="229"/>
      <c r="J341" s="229"/>
      <c r="K341" s="229"/>
    </row>
    <row r="342" spans="1:11" ht="37.5" customHeight="1">
      <c r="A342" s="230" t="s">
        <v>2048</v>
      </c>
      <c r="B342" s="208">
        <v>65.5</v>
      </c>
      <c r="C342" s="208">
        <v>60.313075506445678</v>
      </c>
      <c r="D342" s="208">
        <v>516</v>
      </c>
      <c r="E342" s="208">
        <v>787.78625954198469</v>
      </c>
      <c r="F342" s="208">
        <v>516</v>
      </c>
      <c r="G342" s="208">
        <v>100</v>
      </c>
      <c r="H342" s="208">
        <v>516</v>
      </c>
      <c r="I342" s="208">
        <v>100</v>
      </c>
      <c r="J342" s="208">
        <v>516</v>
      </c>
      <c r="K342" s="208">
        <v>100</v>
      </c>
    </row>
    <row r="343" spans="1:11" ht="18.75">
      <c r="A343" s="195" t="s">
        <v>2016</v>
      </c>
      <c r="B343" s="201">
        <v>1.1000000000000001</v>
      </c>
      <c r="C343" s="201">
        <v>50</v>
      </c>
      <c r="D343" s="201">
        <v>11.202170963364996</v>
      </c>
      <c r="E343" s="201">
        <v>1018.3791784877268</v>
      </c>
      <c r="F343" s="201">
        <v>11.202170963364996</v>
      </c>
      <c r="G343" s="201">
        <v>100</v>
      </c>
      <c r="H343" s="201">
        <v>11.202170963364996</v>
      </c>
      <c r="I343" s="201">
        <v>100</v>
      </c>
      <c r="J343" s="201">
        <v>11.202170963364996</v>
      </c>
      <c r="K343" s="201">
        <v>100</v>
      </c>
    </row>
    <row r="344" spans="1:11" ht="18.75">
      <c r="A344" s="195" t="s">
        <v>2017</v>
      </c>
      <c r="B344" s="197">
        <v>10.6</v>
      </c>
      <c r="C344" s="199">
        <v>81.538461538461533</v>
      </c>
      <c r="D344" s="199">
        <v>54.610583446404334</v>
      </c>
      <c r="E344" s="199">
        <v>515.19418345664474</v>
      </c>
      <c r="F344" s="199">
        <v>54.610583446404334</v>
      </c>
      <c r="G344" s="199">
        <v>100</v>
      </c>
      <c r="H344" s="199">
        <v>54.610583446404334</v>
      </c>
      <c r="I344" s="199">
        <v>100</v>
      </c>
      <c r="J344" s="199">
        <v>54.610583446404334</v>
      </c>
      <c r="K344" s="199">
        <v>100</v>
      </c>
    </row>
    <row r="345" spans="1:11" ht="18.75">
      <c r="A345" s="195" t="s">
        <v>2018</v>
      </c>
      <c r="B345" s="201">
        <v>8.3000000000000007</v>
      </c>
      <c r="C345" s="201">
        <v>49.70059880239522</v>
      </c>
      <c r="D345" s="201">
        <v>115.5223880597015</v>
      </c>
      <c r="E345" s="201">
        <v>1391.836000719295</v>
      </c>
      <c r="F345" s="201">
        <v>115.5223880597015</v>
      </c>
      <c r="G345" s="201">
        <v>100</v>
      </c>
      <c r="H345" s="201">
        <v>115.5223880597015</v>
      </c>
      <c r="I345" s="201">
        <v>100</v>
      </c>
      <c r="J345" s="201">
        <v>115.5223880597015</v>
      </c>
      <c r="K345" s="201">
        <v>100</v>
      </c>
    </row>
    <row r="346" spans="1:11" ht="18.75">
      <c r="A346" s="195" t="s">
        <v>2019</v>
      </c>
      <c r="B346" s="201">
        <v>3</v>
      </c>
      <c r="C346" s="201">
        <v>69.767441860465112</v>
      </c>
      <c r="D346" s="201">
        <v>11.202170963364996</v>
      </c>
      <c r="E346" s="201">
        <v>373.4056987788332</v>
      </c>
      <c r="F346" s="201">
        <v>11.202170963364996</v>
      </c>
      <c r="G346" s="201">
        <v>100</v>
      </c>
      <c r="H346" s="201">
        <v>11.202170963364996</v>
      </c>
      <c r="I346" s="201">
        <v>100</v>
      </c>
      <c r="J346" s="201">
        <v>11.202170963364996</v>
      </c>
      <c r="K346" s="201">
        <v>100</v>
      </c>
    </row>
    <row r="347" spans="1:11" ht="18.75">
      <c r="A347" s="206" t="s">
        <v>2020</v>
      </c>
      <c r="B347" s="201">
        <v>5.5</v>
      </c>
      <c r="C347" s="201">
        <v>61.111111111111114</v>
      </c>
      <c r="D347" s="201">
        <v>40.607869742198098</v>
      </c>
      <c r="E347" s="201">
        <v>738.32490440360175</v>
      </c>
      <c r="F347" s="201">
        <v>40.607869742198098</v>
      </c>
      <c r="G347" s="201">
        <v>100</v>
      </c>
      <c r="H347" s="201">
        <v>40.607869742198098</v>
      </c>
      <c r="I347" s="201">
        <v>100</v>
      </c>
      <c r="J347" s="201">
        <v>40.607869742198098</v>
      </c>
      <c r="K347" s="201">
        <v>100</v>
      </c>
    </row>
    <row r="348" spans="1:11" ht="18.75">
      <c r="A348" s="195" t="s">
        <v>2021</v>
      </c>
      <c r="B348" s="197">
        <v>1.1000000000000001</v>
      </c>
      <c r="C348" s="201">
        <v>50</v>
      </c>
      <c r="D348" s="201">
        <v>9.801899592944368</v>
      </c>
      <c r="E348" s="201">
        <v>891.08178117676061</v>
      </c>
      <c r="F348" s="201">
        <v>9.801899592944368</v>
      </c>
      <c r="G348" s="201">
        <v>100</v>
      </c>
      <c r="H348" s="201">
        <v>9.801899592944368</v>
      </c>
      <c r="I348" s="201">
        <v>100</v>
      </c>
      <c r="J348" s="201">
        <v>9.801899592944368</v>
      </c>
      <c r="K348" s="201">
        <v>100</v>
      </c>
    </row>
    <row r="349" spans="1:11" ht="18.75">
      <c r="A349" s="195" t="s">
        <v>2022</v>
      </c>
      <c r="B349" s="203">
        <v>1.6</v>
      </c>
      <c r="C349" s="203">
        <v>59.259259259259252</v>
      </c>
      <c r="D349" s="203">
        <v>17.503392130257801</v>
      </c>
      <c r="E349" s="203">
        <v>1093.9620081411124</v>
      </c>
      <c r="F349" s="203">
        <v>17.503392130257801</v>
      </c>
      <c r="G349" s="203">
        <v>100</v>
      </c>
      <c r="H349" s="214">
        <v>17.503392130257801</v>
      </c>
      <c r="I349" s="203">
        <v>100</v>
      </c>
      <c r="J349" s="203">
        <v>17.503392130257801</v>
      </c>
      <c r="K349" s="203">
        <v>100</v>
      </c>
    </row>
    <row r="350" spans="1:11" ht="18.75">
      <c r="A350" s="195" t="s">
        <v>2023</v>
      </c>
      <c r="B350" s="197">
        <v>7.9</v>
      </c>
      <c r="C350" s="201">
        <v>58.518518518518526</v>
      </c>
      <c r="D350" s="201">
        <v>72.113975576662142</v>
      </c>
      <c r="E350" s="201">
        <v>912.83513388179927</v>
      </c>
      <c r="F350" s="201">
        <v>72.113975576662142</v>
      </c>
      <c r="G350" s="201">
        <v>100</v>
      </c>
      <c r="H350" s="201">
        <v>72.113975576662142</v>
      </c>
      <c r="I350" s="201">
        <v>100</v>
      </c>
      <c r="J350" s="201">
        <v>72.113975576662142</v>
      </c>
      <c r="K350" s="201">
        <v>100</v>
      </c>
    </row>
    <row r="351" spans="1:11" ht="18.75">
      <c r="A351" s="195" t="s">
        <v>2024</v>
      </c>
      <c r="B351" s="201">
        <v>13.8</v>
      </c>
      <c r="C351" s="201">
        <v>79.310344827586221</v>
      </c>
      <c r="D351" s="201">
        <v>99.419267299864302</v>
      </c>
      <c r="E351" s="201">
        <v>720.42947318742245</v>
      </c>
      <c r="F351" s="201">
        <v>99.419267299864302</v>
      </c>
      <c r="G351" s="201">
        <v>100</v>
      </c>
      <c r="H351" s="201">
        <v>99.419267299864302</v>
      </c>
      <c r="I351" s="201">
        <v>100</v>
      </c>
      <c r="J351" s="201">
        <v>99.419267299864302</v>
      </c>
      <c r="K351" s="201">
        <v>100</v>
      </c>
    </row>
    <row r="352" spans="1:11" ht="18.75">
      <c r="A352" s="195" t="s">
        <v>2025</v>
      </c>
      <c r="B352" s="201"/>
      <c r="C352" s="201"/>
      <c r="D352" s="201"/>
      <c r="E352" s="201"/>
      <c r="F352" s="201"/>
      <c r="G352" s="201"/>
      <c r="H352" s="201"/>
      <c r="I352" s="201"/>
      <c r="J352" s="201"/>
      <c r="K352" s="201"/>
    </row>
    <row r="353" spans="1:11" ht="18.75">
      <c r="A353" s="195" t="s">
        <v>2026</v>
      </c>
      <c r="B353" s="201">
        <v>0.4</v>
      </c>
      <c r="C353" s="201">
        <v>40</v>
      </c>
      <c r="D353" s="201">
        <v>2.100407055630936</v>
      </c>
      <c r="E353" s="201">
        <v>525.10176390773393</v>
      </c>
      <c r="F353" s="201">
        <v>2.100407055630936</v>
      </c>
      <c r="G353" s="201">
        <v>100</v>
      </c>
      <c r="H353" s="201">
        <v>2.100407055630936</v>
      </c>
      <c r="I353" s="201">
        <v>100</v>
      </c>
      <c r="J353" s="201">
        <v>2.100407055630936</v>
      </c>
      <c r="K353" s="201">
        <v>100</v>
      </c>
    </row>
    <row r="354" spans="1:11" ht="18.75">
      <c r="A354" s="195" t="s">
        <v>2027</v>
      </c>
      <c r="B354" s="201">
        <v>7.6</v>
      </c>
      <c r="C354" s="201">
        <v>56.296296296296291</v>
      </c>
      <c r="D354" s="201">
        <v>50.409769335142471</v>
      </c>
      <c r="E354" s="201">
        <v>663.28643862029571</v>
      </c>
      <c r="F354" s="201">
        <v>50.409769335142471</v>
      </c>
      <c r="G354" s="201">
        <v>100</v>
      </c>
      <c r="H354" s="201">
        <v>50.409769335142471</v>
      </c>
      <c r="I354" s="201">
        <v>100</v>
      </c>
      <c r="J354" s="201">
        <v>50.409769335142471</v>
      </c>
      <c r="K354" s="201">
        <v>100</v>
      </c>
    </row>
    <row r="355" spans="1:11" ht="18.75">
      <c r="A355" s="195" t="s">
        <v>2028</v>
      </c>
      <c r="B355" s="201">
        <v>4.5999999999999996</v>
      </c>
      <c r="C355" s="201">
        <v>35.114503816793892</v>
      </c>
      <c r="D355" s="201">
        <v>31.506105834464041</v>
      </c>
      <c r="E355" s="201">
        <v>684.91534422747918</v>
      </c>
      <c r="F355" s="201">
        <v>31.506105834464041</v>
      </c>
      <c r="G355" s="201">
        <v>100</v>
      </c>
      <c r="H355" s="201">
        <v>31.506105834464041</v>
      </c>
      <c r="I355" s="201">
        <v>100</v>
      </c>
      <c r="J355" s="201">
        <v>31.506105834464041</v>
      </c>
      <c r="K355" s="201">
        <v>100</v>
      </c>
    </row>
    <row r="356" spans="1:11" ht="18.75">
      <c r="A356" s="195" t="s">
        <v>2029</v>
      </c>
      <c r="B356" s="201"/>
      <c r="C356" s="201"/>
      <c r="D356" s="201"/>
      <c r="E356" s="201"/>
      <c r="F356" s="201"/>
      <c r="G356" s="201"/>
      <c r="H356" s="201"/>
      <c r="I356" s="201"/>
      <c r="J356" s="201"/>
      <c r="K356" s="201"/>
    </row>
    <row r="357" spans="1:11" ht="18.75">
      <c r="A357" s="195" t="s">
        <v>2030</v>
      </c>
      <c r="B357" s="201"/>
      <c r="C357" s="201"/>
      <c r="D357" s="201"/>
      <c r="E357" s="201"/>
      <c r="F357" s="201"/>
      <c r="G357" s="201"/>
      <c r="H357" s="201"/>
      <c r="I357" s="201"/>
      <c r="J357" s="201"/>
      <c r="K357" s="201"/>
    </row>
    <row r="358" spans="1:11" ht="18.75">
      <c r="A358" s="195" t="s">
        <v>2031</v>
      </c>
      <c r="B358" s="201">
        <v>0</v>
      </c>
      <c r="C358" s="201"/>
      <c r="D358" s="201"/>
      <c r="E358" s="201"/>
      <c r="F358" s="201"/>
      <c r="G358" s="201"/>
      <c r="H358" s="201"/>
      <c r="I358" s="201"/>
      <c r="J358" s="201"/>
      <c r="K358" s="201"/>
    </row>
    <row r="359" spans="1:11" ht="18.75">
      <c r="A359" s="195" t="s">
        <v>2032</v>
      </c>
      <c r="B359" s="201">
        <v>0</v>
      </c>
      <c r="C359" s="201"/>
      <c r="D359" s="201"/>
      <c r="E359" s="201"/>
      <c r="F359" s="201"/>
      <c r="G359" s="201"/>
      <c r="H359" s="201"/>
      <c r="I359" s="201"/>
      <c r="J359" s="201"/>
      <c r="K359" s="201"/>
    </row>
    <row r="360" spans="1:11" ht="18.75">
      <c r="A360" s="195" t="s">
        <v>2033</v>
      </c>
      <c r="B360" s="201">
        <v>0</v>
      </c>
      <c r="C360" s="201"/>
      <c r="D360" s="201"/>
      <c r="E360" s="201"/>
      <c r="F360" s="201"/>
      <c r="G360" s="201"/>
      <c r="H360" s="201"/>
      <c r="I360" s="201"/>
      <c r="J360" s="201"/>
      <c r="K360" s="201"/>
    </row>
    <row r="361" spans="1:11" ht="22.5" hidden="1" customHeight="1"/>
    <row r="362" spans="1:11" ht="37.5" hidden="1" customHeight="1">
      <c r="A362" s="222" t="s">
        <v>2047</v>
      </c>
      <c r="B362" s="211"/>
      <c r="C362" s="208"/>
      <c r="D362" s="211"/>
      <c r="E362" s="208"/>
      <c r="F362" s="211"/>
      <c r="G362" s="208"/>
      <c r="H362" s="211"/>
      <c r="I362" s="208"/>
      <c r="J362" s="211"/>
      <c r="K362" s="208"/>
    </row>
    <row r="363" spans="1:11" ht="18.75" hidden="1">
      <c r="A363" s="195" t="s">
        <v>2016</v>
      </c>
      <c r="B363" s="200"/>
      <c r="C363" s="201"/>
      <c r="D363" s="200"/>
      <c r="E363" s="201"/>
      <c r="F363" s="200"/>
      <c r="G363" s="201"/>
      <c r="H363" s="200"/>
      <c r="I363" s="201"/>
      <c r="J363" s="200"/>
      <c r="K363" s="201"/>
    </row>
    <row r="364" spans="1:11" ht="18.75" hidden="1">
      <c r="A364" s="195" t="s">
        <v>2017</v>
      </c>
      <c r="B364" s="196"/>
      <c r="C364" s="199"/>
      <c r="D364" s="198"/>
      <c r="E364" s="199"/>
      <c r="F364" s="198"/>
      <c r="G364" s="199"/>
      <c r="H364" s="198"/>
      <c r="I364" s="199"/>
      <c r="J364" s="198"/>
      <c r="K364" s="199"/>
    </row>
    <row r="365" spans="1:11" ht="18.75" hidden="1">
      <c r="A365" s="195" t="s">
        <v>2018</v>
      </c>
      <c r="B365" s="200"/>
      <c r="C365" s="201"/>
      <c r="D365" s="200"/>
      <c r="E365" s="201"/>
      <c r="F365" s="200"/>
      <c r="G365" s="201"/>
      <c r="H365" s="200"/>
      <c r="I365" s="201"/>
      <c r="J365" s="200"/>
      <c r="K365" s="201"/>
    </row>
    <row r="366" spans="1:11" ht="18.75" hidden="1">
      <c r="A366" s="195" t="s">
        <v>2019</v>
      </c>
      <c r="B366" s="200"/>
      <c r="C366" s="201"/>
      <c r="D366" s="200"/>
      <c r="E366" s="201"/>
      <c r="F366" s="200"/>
      <c r="G366" s="201"/>
      <c r="H366" s="200"/>
      <c r="I366" s="201"/>
      <c r="J366" s="200"/>
      <c r="K366" s="201"/>
    </row>
    <row r="367" spans="1:11" ht="18.75" hidden="1">
      <c r="A367" s="206" t="s">
        <v>2020</v>
      </c>
      <c r="B367" s="200"/>
      <c r="C367" s="201"/>
      <c r="D367" s="200"/>
      <c r="E367" s="201"/>
      <c r="F367" s="200"/>
      <c r="G367" s="201"/>
      <c r="H367" s="200"/>
      <c r="I367" s="201"/>
      <c r="J367" s="200"/>
      <c r="K367" s="201"/>
    </row>
    <row r="368" spans="1:11" ht="18.75" hidden="1">
      <c r="A368" s="195" t="s">
        <v>2021</v>
      </c>
      <c r="B368" s="196"/>
      <c r="C368" s="201"/>
      <c r="D368" s="200"/>
      <c r="E368" s="201"/>
      <c r="F368" s="200"/>
      <c r="G368" s="201"/>
      <c r="H368" s="200"/>
      <c r="I368" s="201"/>
      <c r="J368" s="200"/>
      <c r="K368" s="201"/>
    </row>
    <row r="369" spans="1:11" ht="18.75" hidden="1">
      <c r="A369" s="195" t="s">
        <v>2022</v>
      </c>
      <c r="B369" s="202"/>
      <c r="C369" s="203"/>
      <c r="D369" s="202"/>
      <c r="E369" s="203"/>
      <c r="F369" s="202"/>
      <c r="G369" s="203"/>
      <c r="H369" s="204"/>
      <c r="I369" s="203"/>
      <c r="J369" s="202"/>
      <c r="K369" s="203"/>
    </row>
    <row r="370" spans="1:11" ht="18.75" hidden="1">
      <c r="A370" s="195" t="s">
        <v>2023</v>
      </c>
      <c r="B370" s="196"/>
      <c r="C370" s="201"/>
      <c r="D370" s="200"/>
      <c r="E370" s="201"/>
      <c r="F370" s="200"/>
      <c r="G370" s="201"/>
      <c r="H370" s="200"/>
      <c r="I370" s="201"/>
      <c r="J370" s="200"/>
      <c r="K370" s="201"/>
    </row>
    <row r="371" spans="1:11" ht="18.75" hidden="1">
      <c r="A371" s="195" t="s">
        <v>2024</v>
      </c>
      <c r="B371" s="200"/>
      <c r="C371" s="201"/>
      <c r="D371" s="200"/>
      <c r="E371" s="201"/>
      <c r="F371" s="200"/>
      <c r="G371" s="201"/>
      <c r="H371" s="200"/>
      <c r="I371" s="201"/>
      <c r="J371" s="200"/>
      <c r="K371" s="200"/>
    </row>
    <row r="372" spans="1:11" ht="18.75" hidden="1">
      <c r="A372" s="195" t="s">
        <v>2025</v>
      </c>
      <c r="B372" s="200"/>
      <c r="C372" s="201"/>
      <c r="D372" s="200"/>
      <c r="E372" s="201"/>
      <c r="F372" s="200"/>
      <c r="G372" s="201"/>
      <c r="H372" s="200"/>
      <c r="I372" s="201"/>
      <c r="J372" s="200"/>
      <c r="K372" s="200"/>
    </row>
    <row r="373" spans="1:11" ht="18.75" hidden="1">
      <c r="A373" s="195" t="s">
        <v>2026</v>
      </c>
      <c r="B373" s="200"/>
      <c r="C373" s="201"/>
      <c r="D373" s="200"/>
      <c r="E373" s="201"/>
      <c r="F373" s="200"/>
      <c r="G373" s="201"/>
      <c r="H373" s="200"/>
      <c r="I373" s="201"/>
      <c r="J373" s="200"/>
      <c r="K373" s="200"/>
    </row>
    <row r="374" spans="1:11" ht="18.75" hidden="1">
      <c r="A374" s="195" t="s">
        <v>2027</v>
      </c>
      <c r="B374" s="200"/>
      <c r="C374" s="201"/>
      <c r="D374" s="200"/>
      <c r="E374" s="201"/>
      <c r="F374" s="200"/>
      <c r="G374" s="201"/>
      <c r="H374" s="200"/>
      <c r="I374" s="201"/>
      <c r="J374" s="200"/>
      <c r="K374" s="201"/>
    </row>
    <row r="375" spans="1:11" ht="18.75" hidden="1">
      <c r="A375" s="195" t="s">
        <v>2028</v>
      </c>
      <c r="B375" s="200"/>
      <c r="C375" s="201"/>
      <c r="D375" s="200"/>
      <c r="E375" s="201"/>
      <c r="F375" s="200"/>
      <c r="G375" s="201"/>
      <c r="H375" s="200"/>
      <c r="I375" s="201"/>
      <c r="J375" s="200"/>
      <c r="K375" s="201"/>
    </row>
    <row r="376" spans="1:11" ht="18.75" hidden="1">
      <c r="A376" s="195" t="s">
        <v>2029</v>
      </c>
      <c r="B376" s="200"/>
      <c r="C376" s="201"/>
      <c r="D376" s="200"/>
      <c r="E376" s="201"/>
      <c r="F376" s="200"/>
      <c r="G376" s="201"/>
      <c r="H376" s="200"/>
      <c r="I376" s="201"/>
      <c r="J376" s="200"/>
      <c r="K376" s="201"/>
    </row>
    <row r="377" spans="1:11" ht="18.75" hidden="1">
      <c r="A377" s="195" t="s">
        <v>2030</v>
      </c>
      <c r="B377" s="200"/>
      <c r="C377" s="201"/>
      <c r="D377" s="200"/>
      <c r="E377" s="201"/>
      <c r="F377" s="200"/>
      <c r="G377" s="201"/>
      <c r="H377" s="200"/>
      <c r="I377" s="201"/>
      <c r="J377" s="200"/>
      <c r="K377" s="201"/>
    </row>
    <row r="378" spans="1:11" ht="18.75" hidden="1">
      <c r="A378" s="195" t="s">
        <v>2031</v>
      </c>
      <c r="B378" s="200"/>
      <c r="C378" s="201"/>
      <c r="D378" s="200"/>
      <c r="E378" s="201"/>
      <c r="F378" s="200"/>
      <c r="G378" s="201"/>
      <c r="H378" s="200"/>
      <c r="I378" s="201"/>
      <c r="J378" s="200"/>
      <c r="K378" s="201"/>
    </row>
    <row r="379" spans="1:11" ht="18.75" hidden="1">
      <c r="A379" s="195" t="s">
        <v>2032</v>
      </c>
      <c r="B379" s="200"/>
      <c r="C379" s="201"/>
      <c r="D379" s="200"/>
      <c r="E379" s="201"/>
      <c r="F379" s="200"/>
      <c r="G379" s="201"/>
      <c r="H379" s="200"/>
      <c r="I379" s="201"/>
      <c r="J379" s="200"/>
      <c r="K379" s="201"/>
    </row>
    <row r="380" spans="1:11" ht="18.75" hidden="1">
      <c r="A380" s="195" t="s">
        <v>2033</v>
      </c>
      <c r="B380" s="200"/>
      <c r="C380" s="201"/>
      <c r="D380" s="200"/>
      <c r="E380" s="201"/>
      <c r="F380" s="200"/>
      <c r="G380" s="201"/>
      <c r="H380" s="200"/>
      <c r="I380" s="201"/>
      <c r="J380" s="200"/>
      <c r="K380" s="201"/>
    </row>
    <row r="381" spans="1:11" hidden="1"/>
    <row r="382" spans="1:11" ht="37.5" hidden="1" customHeight="1">
      <c r="A382" s="230" t="s">
        <v>2048</v>
      </c>
      <c r="B382" s="211"/>
      <c r="C382" s="208"/>
      <c r="D382" s="211"/>
      <c r="E382" s="208"/>
      <c r="F382" s="211"/>
      <c r="G382" s="208"/>
      <c r="H382" s="211"/>
      <c r="I382" s="208"/>
      <c r="J382" s="211"/>
      <c r="K382" s="208"/>
    </row>
    <row r="383" spans="1:11" ht="18.75" hidden="1">
      <c r="A383" s="195" t="s">
        <v>2016</v>
      </c>
      <c r="B383" s="200"/>
      <c r="C383" s="201"/>
      <c r="D383" s="200"/>
      <c r="E383" s="201"/>
      <c r="F383" s="200"/>
      <c r="G383" s="201"/>
      <c r="H383" s="200"/>
      <c r="I383" s="201"/>
      <c r="J383" s="200"/>
      <c r="K383" s="201"/>
    </row>
    <row r="384" spans="1:11" ht="18.75" hidden="1">
      <c r="A384" s="195" t="s">
        <v>2017</v>
      </c>
      <c r="B384" s="196"/>
      <c r="C384" s="199"/>
      <c r="D384" s="198"/>
      <c r="E384" s="199"/>
      <c r="F384" s="198"/>
      <c r="G384" s="199"/>
      <c r="H384" s="198"/>
      <c r="I384" s="199"/>
      <c r="J384" s="198"/>
      <c r="K384" s="199"/>
    </row>
    <row r="385" spans="1:11" ht="18.75" hidden="1">
      <c r="A385" s="195" t="s">
        <v>2018</v>
      </c>
      <c r="B385" s="200"/>
      <c r="C385" s="201"/>
      <c r="D385" s="200"/>
      <c r="E385" s="201"/>
      <c r="F385" s="200"/>
      <c r="G385" s="201"/>
      <c r="H385" s="200"/>
      <c r="I385" s="201"/>
      <c r="J385" s="200"/>
      <c r="K385" s="201"/>
    </row>
    <row r="386" spans="1:11" ht="18.75" hidden="1">
      <c r="A386" s="195" t="s">
        <v>2019</v>
      </c>
      <c r="B386" s="200"/>
      <c r="C386" s="201"/>
      <c r="D386" s="200"/>
      <c r="E386" s="201"/>
      <c r="F386" s="200"/>
      <c r="G386" s="201"/>
      <c r="H386" s="200"/>
      <c r="I386" s="201"/>
      <c r="J386" s="200"/>
      <c r="K386" s="201"/>
    </row>
    <row r="387" spans="1:11" ht="18.75" hidden="1">
      <c r="A387" s="206" t="s">
        <v>2020</v>
      </c>
      <c r="B387" s="200"/>
      <c r="C387" s="201"/>
      <c r="D387" s="200"/>
      <c r="E387" s="201"/>
      <c r="F387" s="200"/>
      <c r="G387" s="201"/>
      <c r="H387" s="200"/>
      <c r="I387" s="201"/>
      <c r="J387" s="200"/>
      <c r="K387" s="201"/>
    </row>
    <row r="388" spans="1:11" ht="18.75" hidden="1">
      <c r="A388" s="195" t="s">
        <v>2021</v>
      </c>
      <c r="B388" s="196"/>
      <c r="C388" s="201"/>
      <c r="D388" s="200"/>
      <c r="E388" s="201"/>
      <c r="F388" s="200"/>
      <c r="G388" s="201"/>
      <c r="H388" s="200"/>
      <c r="I388" s="201"/>
      <c r="J388" s="200"/>
      <c r="K388" s="201"/>
    </row>
    <row r="389" spans="1:11" ht="18.75" hidden="1">
      <c r="A389" s="195" t="s">
        <v>2022</v>
      </c>
      <c r="B389" s="202"/>
      <c r="C389" s="203"/>
      <c r="D389" s="202"/>
      <c r="E389" s="203"/>
      <c r="F389" s="202"/>
      <c r="G389" s="203"/>
      <c r="H389" s="204"/>
      <c r="I389" s="203"/>
      <c r="J389" s="202"/>
      <c r="K389" s="203"/>
    </row>
    <row r="390" spans="1:11" ht="18.75" hidden="1">
      <c r="A390" s="195" t="s">
        <v>2023</v>
      </c>
      <c r="B390" s="196"/>
      <c r="C390" s="201"/>
      <c r="D390" s="200"/>
      <c r="E390" s="201"/>
      <c r="F390" s="200"/>
      <c r="G390" s="201"/>
      <c r="H390" s="200"/>
      <c r="I390" s="201"/>
      <c r="J390" s="200"/>
      <c r="K390" s="201"/>
    </row>
    <row r="391" spans="1:11" ht="18.75" hidden="1">
      <c r="A391" s="195" t="s">
        <v>2024</v>
      </c>
      <c r="B391" s="200"/>
      <c r="C391" s="201"/>
      <c r="D391" s="200"/>
      <c r="E391" s="201"/>
      <c r="F391" s="200"/>
      <c r="G391" s="201"/>
      <c r="H391" s="200"/>
      <c r="I391" s="201"/>
      <c r="J391" s="200"/>
      <c r="K391" s="200"/>
    </row>
    <row r="392" spans="1:11" ht="18.75" hidden="1">
      <c r="A392" s="195" t="s">
        <v>2025</v>
      </c>
      <c r="B392" s="200"/>
      <c r="C392" s="201"/>
      <c r="D392" s="200"/>
      <c r="E392" s="201"/>
      <c r="F392" s="200"/>
      <c r="G392" s="201"/>
      <c r="H392" s="200"/>
      <c r="I392" s="201"/>
      <c r="J392" s="200"/>
      <c r="K392" s="200"/>
    </row>
    <row r="393" spans="1:11" ht="18.75" hidden="1">
      <c r="A393" s="195" t="s">
        <v>2026</v>
      </c>
      <c r="B393" s="200"/>
      <c r="C393" s="201"/>
      <c r="D393" s="200"/>
      <c r="E393" s="201"/>
      <c r="F393" s="200"/>
      <c r="G393" s="201"/>
      <c r="H393" s="200"/>
      <c r="I393" s="201"/>
      <c r="J393" s="200"/>
      <c r="K393" s="200"/>
    </row>
    <row r="394" spans="1:11" ht="18.75" hidden="1">
      <c r="A394" s="195" t="s">
        <v>2027</v>
      </c>
      <c r="B394" s="200"/>
      <c r="C394" s="201"/>
      <c r="D394" s="200"/>
      <c r="E394" s="201"/>
      <c r="F394" s="200"/>
      <c r="G394" s="201"/>
      <c r="H394" s="200"/>
      <c r="I394" s="201"/>
      <c r="J394" s="200"/>
      <c r="K394" s="201"/>
    </row>
    <row r="395" spans="1:11" ht="18.75" hidden="1">
      <c r="A395" s="195" t="s">
        <v>2028</v>
      </c>
      <c r="B395" s="200"/>
      <c r="C395" s="201"/>
      <c r="D395" s="200"/>
      <c r="E395" s="201"/>
      <c r="F395" s="200"/>
      <c r="G395" s="201"/>
      <c r="H395" s="200"/>
      <c r="I395" s="201"/>
      <c r="J395" s="200"/>
      <c r="K395" s="201"/>
    </row>
    <row r="396" spans="1:11" ht="18.75" hidden="1">
      <c r="A396" s="195" t="s">
        <v>2029</v>
      </c>
      <c r="B396" s="200"/>
      <c r="C396" s="201"/>
      <c r="D396" s="200"/>
      <c r="E396" s="201"/>
      <c r="F396" s="200"/>
      <c r="G396" s="201"/>
      <c r="H396" s="200"/>
      <c r="I396" s="201"/>
      <c r="J396" s="200"/>
      <c r="K396" s="201"/>
    </row>
    <row r="397" spans="1:11" ht="18.75" hidden="1">
      <c r="A397" s="195" t="s">
        <v>2030</v>
      </c>
      <c r="B397" s="200"/>
      <c r="C397" s="201"/>
      <c r="D397" s="200"/>
      <c r="E397" s="201"/>
      <c r="F397" s="200"/>
      <c r="G397" s="201"/>
      <c r="H397" s="200"/>
      <c r="I397" s="201"/>
      <c r="J397" s="200"/>
      <c r="K397" s="201"/>
    </row>
    <row r="398" spans="1:11" ht="18.75" hidden="1">
      <c r="A398" s="195" t="s">
        <v>2031</v>
      </c>
      <c r="B398" s="200"/>
      <c r="C398" s="201"/>
      <c r="D398" s="200"/>
      <c r="E398" s="201"/>
      <c r="F398" s="200"/>
      <c r="G398" s="201"/>
      <c r="H398" s="200"/>
      <c r="I398" s="201"/>
      <c r="J398" s="200"/>
      <c r="K398" s="201"/>
    </row>
    <row r="399" spans="1:11" ht="18.75" hidden="1">
      <c r="A399" s="195" t="s">
        <v>2032</v>
      </c>
      <c r="B399" s="200"/>
      <c r="C399" s="201"/>
      <c r="D399" s="200"/>
      <c r="E399" s="201"/>
      <c r="F399" s="200"/>
      <c r="G399" s="201"/>
      <c r="H399" s="200"/>
      <c r="I399" s="201"/>
      <c r="J399" s="200"/>
      <c r="K399" s="201"/>
    </row>
    <row r="400" spans="1:11" ht="18.75" hidden="1">
      <c r="A400" s="195" t="s">
        <v>2033</v>
      </c>
      <c r="B400" s="200"/>
      <c r="C400" s="201"/>
      <c r="D400" s="200"/>
      <c r="E400" s="201"/>
      <c r="F400" s="200"/>
      <c r="G400" s="201"/>
      <c r="H400" s="200"/>
      <c r="I400" s="201"/>
      <c r="J400" s="200"/>
      <c r="K400" s="201"/>
    </row>
    <row r="401" spans="2:10" hidden="1"/>
    <row r="402" spans="2:10" hidden="1"/>
    <row r="403" spans="2:10" ht="18.75" customHeight="1">
      <c r="B403" s="218"/>
      <c r="D403" s="229"/>
      <c r="F403" s="218"/>
      <c r="H403" s="218"/>
      <c r="J403" s="218"/>
    </row>
  </sheetData>
  <mergeCells count="9">
    <mergeCell ref="A1:K1"/>
    <mergeCell ref="A2:K2"/>
    <mergeCell ref="A3:A5"/>
    <mergeCell ref="B3:C4"/>
    <mergeCell ref="D3:E4"/>
    <mergeCell ref="F3:G4"/>
    <mergeCell ref="H3:K3"/>
    <mergeCell ref="H4:I4"/>
    <mergeCell ref="J4:K4"/>
  </mergeCells>
  <pageMargins left="0.27" right="0.23622047244094491" top="0.23622047244094491" bottom="0.27559055118110237" header="0.19685039370078741" footer="0.31496062992125984"/>
  <pageSetup paperSize="9" scale="98" orientation="landscape" r:id="rId1"/>
  <rowBreaks count="15" manualBreakCount="15">
    <brk id="43" max="16383" man="1"/>
    <brk id="80" max="16383" man="1"/>
    <brk id="100" max="16383" man="1"/>
    <brk id="120" max="16383" man="1"/>
    <brk id="140" max="16383" man="1"/>
    <brk id="160" max="16383" man="1"/>
    <brk id="180" max="16383" man="1"/>
    <brk id="200" max="16383" man="1"/>
    <brk id="220" max="16383" man="1"/>
    <brk id="240" max="10" man="1"/>
    <brk id="260" max="10" man="1"/>
    <brk id="279" max="10" man="1"/>
    <brk id="299" max="10" man="1"/>
    <brk id="319" max="10" man="1"/>
    <brk id="339" max="10"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view="pageBreakPreview" zoomScale="115" zoomScaleNormal="100" zoomScaleSheetLayoutView="115" workbookViewId="0">
      <selection activeCell="E13" sqref="E13"/>
    </sheetView>
  </sheetViews>
  <sheetFormatPr defaultRowHeight="15"/>
  <cols>
    <col min="1" max="1" width="41.85546875" customWidth="1"/>
    <col min="2" max="2" width="10.7109375" customWidth="1"/>
    <col min="3" max="3" width="9" customWidth="1"/>
    <col min="4" max="4" width="10.7109375" customWidth="1"/>
    <col min="5" max="5" width="9" customWidth="1"/>
    <col min="6" max="6" width="10.7109375" customWidth="1"/>
    <col min="7" max="7" width="9" customWidth="1"/>
    <col min="8" max="8" width="10.85546875" customWidth="1"/>
    <col min="9" max="9" width="9" customWidth="1"/>
    <col min="10" max="10" width="11.140625" customWidth="1"/>
    <col min="11" max="11" width="9" customWidth="1"/>
  </cols>
  <sheetData>
    <row r="1" spans="1:14" ht="54.75" customHeight="1">
      <c r="A1" s="787" t="s">
        <v>2509</v>
      </c>
      <c r="B1" s="787"/>
      <c r="C1" s="787"/>
      <c r="D1" s="787"/>
      <c r="E1" s="787"/>
      <c r="F1" s="787"/>
      <c r="G1" s="787"/>
      <c r="H1" s="787"/>
      <c r="I1" s="787"/>
      <c r="J1" s="787"/>
      <c r="K1" s="787"/>
    </row>
    <row r="2" spans="1:14" ht="26.25" customHeight="1">
      <c r="A2" s="733" t="s">
        <v>2</v>
      </c>
      <c r="B2" s="733" t="s">
        <v>2055</v>
      </c>
      <c r="C2" s="733"/>
      <c r="D2" s="733" t="s">
        <v>2056</v>
      </c>
      <c r="E2" s="733"/>
      <c r="F2" s="788" t="s">
        <v>1898</v>
      </c>
      <c r="G2" s="789"/>
      <c r="H2" s="733" t="s">
        <v>7</v>
      </c>
      <c r="I2" s="733"/>
      <c r="J2" s="733"/>
      <c r="K2" s="733"/>
    </row>
    <row r="3" spans="1:14" ht="20.25" customHeight="1">
      <c r="A3" s="733"/>
      <c r="B3" s="733"/>
      <c r="C3" s="733"/>
      <c r="D3" s="733"/>
      <c r="E3" s="733"/>
      <c r="F3" s="790"/>
      <c r="G3" s="791"/>
      <c r="H3" s="733" t="s">
        <v>11</v>
      </c>
      <c r="I3" s="733"/>
      <c r="J3" s="733" t="s">
        <v>12</v>
      </c>
      <c r="K3" s="733"/>
    </row>
    <row r="4" spans="1:14" ht="31.5">
      <c r="A4" s="733"/>
      <c r="B4" s="235" t="s">
        <v>1926</v>
      </c>
      <c r="C4" s="235" t="s">
        <v>1530</v>
      </c>
      <c r="D4" s="235" t="s">
        <v>1926</v>
      </c>
      <c r="E4" s="235" t="s">
        <v>1530</v>
      </c>
      <c r="F4" s="235" t="s">
        <v>1926</v>
      </c>
      <c r="G4" s="235" t="s">
        <v>1530</v>
      </c>
      <c r="H4" s="235" t="s">
        <v>1926</v>
      </c>
      <c r="I4" s="235" t="s">
        <v>1530</v>
      </c>
      <c r="J4" s="235" t="s">
        <v>1926</v>
      </c>
      <c r="K4" s="235" t="s">
        <v>1530</v>
      </c>
    </row>
    <row r="5" spans="1:14" ht="54">
      <c r="A5" s="31" t="s">
        <v>2510</v>
      </c>
      <c r="B5" s="481">
        <v>4229.5</v>
      </c>
      <c r="C5" s="481">
        <v>137.69999999999999</v>
      </c>
      <c r="D5" s="482">
        <v>4502.3999999999996</v>
      </c>
      <c r="E5" s="481">
        <v>106.45229932616147</v>
      </c>
      <c r="F5" s="482">
        <v>4851.1000000000004</v>
      </c>
      <c r="G5" s="481">
        <v>107.74475835110164</v>
      </c>
      <c r="H5" s="482">
        <v>5323.8</v>
      </c>
      <c r="I5" s="481">
        <v>109.7441817319783</v>
      </c>
      <c r="J5" s="482">
        <v>5947.7</v>
      </c>
      <c r="K5" s="481">
        <v>111.71907284270632</v>
      </c>
      <c r="M5" s="291">
        <v>2964.6</v>
      </c>
      <c r="N5" s="417">
        <v>80.8</v>
      </c>
    </row>
    <row r="6" spans="1:14" ht="18">
      <c r="A6" s="119" t="s">
        <v>2511</v>
      </c>
      <c r="B6" s="481">
        <v>594</v>
      </c>
      <c r="C6" s="481">
        <v>115.5</v>
      </c>
      <c r="D6" s="482">
        <v>689.2</v>
      </c>
      <c r="E6" s="481">
        <v>116.02693602693603</v>
      </c>
      <c r="F6" s="482">
        <v>813.2</v>
      </c>
      <c r="G6" s="481">
        <v>117.99187463726059</v>
      </c>
      <c r="H6" s="482">
        <v>967.7</v>
      </c>
      <c r="I6" s="481">
        <v>118.9990162321692</v>
      </c>
      <c r="J6" s="481">
        <v>1161.2</v>
      </c>
      <c r="K6" s="481">
        <v>119.99586648754779</v>
      </c>
      <c r="M6" s="483"/>
      <c r="N6" s="417"/>
    </row>
    <row r="7" spans="1:14" ht="18">
      <c r="A7" s="119" t="s">
        <v>2512</v>
      </c>
      <c r="B7" s="481">
        <v>385</v>
      </c>
      <c r="C7" s="481">
        <v>88.2</v>
      </c>
      <c r="D7" s="482">
        <v>400.1</v>
      </c>
      <c r="E7" s="481">
        <v>103.92207792207793</v>
      </c>
      <c r="F7" s="482">
        <v>420.1</v>
      </c>
      <c r="G7" s="481">
        <v>104.99875031242189</v>
      </c>
      <c r="H7" s="482">
        <v>449.5</v>
      </c>
      <c r="I7" s="481">
        <v>106.99833373006426</v>
      </c>
      <c r="J7" s="481">
        <v>489</v>
      </c>
      <c r="K7" s="481">
        <v>108.78754171301446</v>
      </c>
      <c r="M7" s="483"/>
      <c r="N7" s="417"/>
    </row>
    <row r="8" spans="1:14" ht="18">
      <c r="A8" s="446" t="s">
        <v>2513</v>
      </c>
      <c r="B8" s="481">
        <v>3250.5</v>
      </c>
      <c r="C8" s="481">
        <v>161.30000000000001</v>
      </c>
      <c r="D8" s="482">
        <v>3413.1</v>
      </c>
      <c r="E8" s="481">
        <v>105.00230733733271</v>
      </c>
      <c r="F8" s="482">
        <v>3617.8</v>
      </c>
      <c r="G8" s="481">
        <v>105.99748029650465</v>
      </c>
      <c r="H8" s="482">
        <v>3906.6</v>
      </c>
      <c r="I8" s="481">
        <v>107.98275194869808</v>
      </c>
      <c r="J8" s="481">
        <v>4297.5</v>
      </c>
      <c r="K8" s="481">
        <v>110.00614344954694</v>
      </c>
      <c r="M8" s="483"/>
      <c r="N8" s="417"/>
    </row>
    <row r="9" spans="1:14" ht="36">
      <c r="A9" s="31" t="s">
        <v>2514</v>
      </c>
      <c r="B9" s="291">
        <v>1094127.7</v>
      </c>
      <c r="C9" s="291">
        <v>140.9</v>
      </c>
      <c r="D9" s="291">
        <v>1307484.9349999998</v>
      </c>
      <c r="E9" s="481">
        <v>119.5002132749221</v>
      </c>
      <c r="F9" s="481">
        <v>1752767.1166000001</v>
      </c>
      <c r="G9" s="481">
        <v>134.05639099008053</v>
      </c>
      <c r="H9" s="481">
        <v>1944324.7607999998</v>
      </c>
      <c r="I9" s="481">
        <v>110.92887026381355</v>
      </c>
      <c r="J9" s="481">
        <v>2092617.54132572</v>
      </c>
      <c r="K9" s="481">
        <v>107.62695530682356</v>
      </c>
      <c r="M9" s="291"/>
      <c r="N9" s="417"/>
    </row>
    <row r="10" spans="1:14" ht="18">
      <c r="A10" s="119" t="s">
        <v>2515</v>
      </c>
      <c r="B10" s="291">
        <v>405864.5</v>
      </c>
      <c r="C10" s="291">
        <v>100</v>
      </c>
      <c r="D10" s="291">
        <v>422099.08</v>
      </c>
      <c r="E10" s="481">
        <v>104</v>
      </c>
      <c r="F10" s="481">
        <v>449535.52020000003</v>
      </c>
      <c r="G10" s="481">
        <v>106.5</v>
      </c>
      <c r="H10" s="481">
        <v>485498.36181600002</v>
      </c>
      <c r="I10" s="481">
        <v>108</v>
      </c>
      <c r="J10" s="481">
        <v>534048.19799759996</v>
      </c>
      <c r="K10" s="481">
        <v>110</v>
      </c>
      <c r="M10" s="417"/>
      <c r="N10" s="417"/>
    </row>
    <row r="11" spans="1:14" ht="18">
      <c r="A11" s="119" t="s">
        <v>2516</v>
      </c>
      <c r="B11" s="291">
        <v>198951.5</v>
      </c>
      <c r="C11" s="291">
        <v>209.1</v>
      </c>
      <c r="D11" s="291">
        <v>371608.56999999995</v>
      </c>
      <c r="E11" s="481">
        <v>186.78352565075292</v>
      </c>
      <c r="F11" s="481">
        <v>768903.22000000009</v>
      </c>
      <c r="G11" s="481">
        <v>206.91213337733308</v>
      </c>
      <c r="H11" s="481">
        <v>892438.32000000007</v>
      </c>
      <c r="I11" s="481">
        <v>116.06640429988056</v>
      </c>
      <c r="J11" s="481">
        <v>961029.92</v>
      </c>
      <c r="K11" s="481">
        <v>107.68586449761592</v>
      </c>
      <c r="M11" s="417"/>
      <c r="N11" s="417"/>
    </row>
    <row r="12" spans="1:14" ht="18">
      <c r="A12" s="119" t="s">
        <v>2517</v>
      </c>
      <c r="B12" s="481">
        <v>489311.7</v>
      </c>
      <c r="C12" s="291">
        <v>100</v>
      </c>
      <c r="D12" s="291">
        <v>513777.28499999997</v>
      </c>
      <c r="E12" s="481">
        <v>105</v>
      </c>
      <c r="F12" s="481">
        <v>534328.37639999995</v>
      </c>
      <c r="G12" s="481">
        <v>104</v>
      </c>
      <c r="H12" s="481">
        <v>566388.07898399991</v>
      </c>
      <c r="I12" s="481">
        <v>106</v>
      </c>
      <c r="J12" s="481">
        <v>597539.42332811991</v>
      </c>
      <c r="K12" s="481">
        <v>105.5</v>
      </c>
      <c r="M12" s="482"/>
      <c r="N12" s="417"/>
    </row>
    <row r="13" spans="1:14" ht="63.75" customHeight="1">
      <c r="A13" s="31" t="s">
        <v>2518</v>
      </c>
      <c r="B13" s="482">
        <v>1699.6</v>
      </c>
      <c r="C13" s="481">
        <v>84.56983629397422</v>
      </c>
      <c r="D13" s="482">
        <v>2150.4</v>
      </c>
      <c r="E13" s="481">
        <v>126.52388797364087</v>
      </c>
      <c r="F13" s="481">
        <v>2600</v>
      </c>
      <c r="G13" s="481">
        <v>120.90773809523809</v>
      </c>
      <c r="H13" s="481">
        <v>3100</v>
      </c>
      <c r="I13" s="481">
        <v>119.23076923076923</v>
      </c>
      <c r="J13" s="481">
        <v>3740</v>
      </c>
      <c r="K13" s="481">
        <v>120.64516129032259</v>
      </c>
      <c r="M13" s="417">
        <v>2009.7</v>
      </c>
      <c r="N13" s="417">
        <v>190.7</v>
      </c>
    </row>
    <row r="14" spans="1:14" ht="36">
      <c r="A14" s="31" t="s">
        <v>2519</v>
      </c>
      <c r="B14" s="482">
        <v>646.20000000000005</v>
      </c>
      <c r="C14" s="481">
        <v>113.60759493670889</v>
      </c>
      <c r="D14" s="481">
        <v>750</v>
      </c>
      <c r="E14" s="481">
        <v>116.0631383472609</v>
      </c>
      <c r="F14" s="482">
        <v>876.9</v>
      </c>
      <c r="G14" s="481">
        <v>116.92</v>
      </c>
      <c r="H14" s="482">
        <v>1034.7</v>
      </c>
      <c r="I14" s="481">
        <v>117.99521040027369</v>
      </c>
      <c r="J14" s="482">
        <v>1241.7</v>
      </c>
      <c r="K14" s="481">
        <v>120.00579878225572</v>
      </c>
      <c r="M14" s="417">
        <v>568.79999999999995</v>
      </c>
      <c r="N14" s="417">
        <v>103.7</v>
      </c>
    </row>
    <row r="15" spans="1:14" ht="36">
      <c r="A15" s="31" t="s">
        <v>2520</v>
      </c>
      <c r="B15" s="482">
        <v>1844</v>
      </c>
      <c r="C15" s="481">
        <v>45.196078431372548</v>
      </c>
      <c r="D15" s="482">
        <v>2120</v>
      </c>
      <c r="E15" s="481">
        <v>114.96746203904556</v>
      </c>
      <c r="F15" s="482">
        <v>2501</v>
      </c>
      <c r="G15" s="481">
        <v>117.97169811320755</v>
      </c>
      <c r="H15" s="482">
        <v>3000</v>
      </c>
      <c r="I15" s="481">
        <v>119.95201919232308</v>
      </c>
      <c r="J15" s="482">
        <v>3750</v>
      </c>
      <c r="K15" s="481">
        <v>125</v>
      </c>
      <c r="M15" s="417">
        <v>4080</v>
      </c>
      <c r="N15" s="417">
        <v>84.3</v>
      </c>
    </row>
    <row r="16" spans="1:14" ht="18">
      <c r="A16" s="31" t="s">
        <v>2521</v>
      </c>
      <c r="B16" s="482">
        <v>1325</v>
      </c>
      <c r="C16" s="481">
        <v>103.6</v>
      </c>
      <c r="D16" s="482">
        <v>1457</v>
      </c>
      <c r="E16" s="481">
        <v>109.96226415094338</v>
      </c>
      <c r="F16" s="482">
        <v>1675</v>
      </c>
      <c r="G16" s="481">
        <v>114.96225120109816</v>
      </c>
      <c r="H16" s="482">
        <v>1980</v>
      </c>
      <c r="I16" s="481">
        <v>118.20895522388059</v>
      </c>
      <c r="J16" s="482">
        <v>2370</v>
      </c>
      <c r="K16" s="481">
        <v>119.6969696969697</v>
      </c>
      <c r="M16" s="417">
        <v>1280</v>
      </c>
      <c r="N16" s="417">
        <v>304.8</v>
      </c>
    </row>
    <row r="17" spans="1:14" ht="18">
      <c r="A17" s="31" t="s">
        <v>2522</v>
      </c>
      <c r="B17" s="482">
        <v>120</v>
      </c>
      <c r="C17" s="481">
        <v>1200</v>
      </c>
      <c r="D17" s="482">
        <v>130</v>
      </c>
      <c r="E17" s="481">
        <v>108.33333333333333</v>
      </c>
      <c r="F17" s="482">
        <v>80</v>
      </c>
      <c r="G17" s="481">
        <v>61.53846153846154</v>
      </c>
      <c r="H17" s="482">
        <v>80</v>
      </c>
      <c r="I17" s="481">
        <v>100</v>
      </c>
      <c r="J17" s="482">
        <v>80</v>
      </c>
      <c r="K17" s="481">
        <v>100</v>
      </c>
      <c r="M17" s="417">
        <v>10</v>
      </c>
      <c r="N17" s="417">
        <v>17.899999999999999</v>
      </c>
    </row>
    <row r="18" spans="1:14" ht="22.5" customHeight="1">
      <c r="A18" s="31" t="s">
        <v>2523</v>
      </c>
      <c r="B18" s="484">
        <v>80</v>
      </c>
      <c r="C18" s="481">
        <v>266.66666666666663</v>
      </c>
      <c r="D18" s="484">
        <v>85</v>
      </c>
      <c r="E18" s="481">
        <v>106.25</v>
      </c>
      <c r="F18" s="484">
        <v>100</v>
      </c>
      <c r="G18" s="481">
        <v>117.64705882352942</v>
      </c>
      <c r="H18" s="484">
        <v>110</v>
      </c>
      <c r="I18" s="481">
        <v>110.00000000000001</v>
      </c>
      <c r="J18" s="484">
        <v>130</v>
      </c>
      <c r="K18" s="481">
        <v>118.18181818181819</v>
      </c>
      <c r="M18" s="485">
        <v>30</v>
      </c>
      <c r="N18" s="292">
        <v>100</v>
      </c>
    </row>
  </sheetData>
  <mergeCells count="8">
    <mergeCell ref="A1:K1"/>
    <mergeCell ref="A2:A4"/>
    <mergeCell ref="B2:C3"/>
    <mergeCell ref="D2:E3"/>
    <mergeCell ref="F2:G3"/>
    <mergeCell ref="H2:K2"/>
    <mergeCell ref="H3:I3"/>
    <mergeCell ref="J3:K3"/>
  </mergeCells>
  <pageMargins left="0.39" right="0.23622047244094491" top="0.2" bottom="0.2" header="0.22" footer="0.2"/>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4"/>
  <sheetViews>
    <sheetView view="pageBreakPreview" zoomScale="85" zoomScaleSheetLayoutView="85" workbookViewId="0">
      <selection activeCell="F45" sqref="F45"/>
    </sheetView>
  </sheetViews>
  <sheetFormatPr defaultRowHeight="14.25"/>
  <cols>
    <col min="1" max="1" width="22.7109375" style="231" customWidth="1"/>
    <col min="2" max="2" width="11.5703125" style="231" customWidth="1"/>
    <col min="3" max="3" width="13.7109375" style="231" customWidth="1"/>
    <col min="4" max="4" width="12.85546875" style="231" customWidth="1"/>
    <col min="5" max="5" width="9.85546875" style="231" customWidth="1"/>
    <col min="6" max="6" width="12.85546875" style="231" customWidth="1"/>
    <col min="7" max="7" width="9.85546875" style="231" customWidth="1"/>
    <col min="8" max="8" width="12.85546875" style="231" customWidth="1"/>
    <col min="9" max="9" width="9.85546875" style="231" customWidth="1"/>
    <col min="10" max="10" width="12.85546875" style="231" customWidth="1"/>
    <col min="11" max="11" width="9.85546875" style="231" customWidth="1"/>
    <col min="12" max="12" width="12.85546875" style="231" customWidth="1"/>
    <col min="13" max="13" width="9.85546875" style="231" customWidth="1"/>
    <col min="14" max="16384" width="9.140625" style="231"/>
  </cols>
  <sheetData>
    <row r="1" spans="1:13" ht="14.25" customHeight="1">
      <c r="A1" s="787" t="s">
        <v>2049</v>
      </c>
      <c r="B1" s="787"/>
      <c r="C1" s="787"/>
      <c r="D1" s="787"/>
      <c r="E1" s="787"/>
      <c r="F1" s="787"/>
      <c r="G1" s="787"/>
      <c r="H1" s="787"/>
      <c r="I1" s="787"/>
      <c r="J1" s="787"/>
      <c r="K1" s="787"/>
      <c r="L1" s="787"/>
      <c r="M1" s="787"/>
    </row>
    <row r="2" spans="1:13" ht="24.75" customHeight="1">
      <c r="A2" s="787"/>
      <c r="B2" s="787"/>
      <c r="C2" s="787"/>
      <c r="D2" s="787"/>
      <c r="E2" s="787"/>
      <c r="F2" s="787"/>
      <c r="G2" s="787"/>
      <c r="H2" s="787"/>
      <c r="I2" s="787"/>
      <c r="J2" s="787"/>
      <c r="K2" s="787"/>
      <c r="L2" s="787"/>
      <c r="M2" s="787"/>
    </row>
    <row r="3" spans="1:13" ht="16.5" customHeight="1">
      <c r="A3" s="232"/>
      <c r="B3" s="232"/>
      <c r="C3" s="232"/>
      <c r="D3" s="232"/>
      <c r="E3" s="787" t="s">
        <v>2050</v>
      </c>
      <c r="F3" s="787"/>
      <c r="G3" s="787"/>
      <c r="H3" s="787"/>
      <c r="I3" s="232"/>
      <c r="J3" s="232"/>
      <c r="K3" s="232"/>
      <c r="L3" s="232"/>
      <c r="M3" s="232"/>
    </row>
    <row r="4" spans="1:13" ht="15.75">
      <c r="A4" s="233"/>
      <c r="B4" s="234"/>
      <c r="C4" s="234"/>
      <c r="D4" s="234"/>
      <c r="E4" s="234"/>
      <c r="F4" s="234"/>
      <c r="G4" s="234"/>
      <c r="H4" s="234"/>
      <c r="I4" s="234"/>
      <c r="J4" s="234"/>
      <c r="K4" s="801" t="s">
        <v>2051</v>
      </c>
      <c r="L4" s="801"/>
      <c r="M4" s="801"/>
    </row>
    <row r="5" spans="1:13" ht="21.75" customHeight="1">
      <c r="A5" s="795" t="s">
        <v>2052</v>
      </c>
      <c r="B5" s="795" t="s">
        <v>2053</v>
      </c>
      <c r="C5" s="795" t="s">
        <v>2054</v>
      </c>
      <c r="D5" s="792" t="s">
        <v>2055</v>
      </c>
      <c r="E5" s="792"/>
      <c r="F5" s="792" t="s">
        <v>2056</v>
      </c>
      <c r="G5" s="792"/>
      <c r="H5" s="792" t="s">
        <v>1898</v>
      </c>
      <c r="I5" s="792"/>
      <c r="J5" s="792" t="s">
        <v>7</v>
      </c>
      <c r="K5" s="792"/>
      <c r="L5" s="792"/>
      <c r="M5" s="792"/>
    </row>
    <row r="6" spans="1:13" ht="19.5" customHeight="1">
      <c r="A6" s="796"/>
      <c r="B6" s="796"/>
      <c r="C6" s="796"/>
      <c r="D6" s="792"/>
      <c r="E6" s="792"/>
      <c r="F6" s="792"/>
      <c r="G6" s="792"/>
      <c r="H6" s="792"/>
      <c r="I6" s="792"/>
      <c r="J6" s="792" t="s">
        <v>11</v>
      </c>
      <c r="K6" s="792"/>
      <c r="L6" s="792" t="s">
        <v>12</v>
      </c>
      <c r="M6" s="792"/>
    </row>
    <row r="7" spans="1:13" ht="57.75" customHeight="1">
      <c r="A7" s="797"/>
      <c r="B7" s="797"/>
      <c r="C7" s="797"/>
      <c r="D7" s="118" t="s">
        <v>1529</v>
      </c>
      <c r="E7" s="118" t="s">
        <v>1530</v>
      </c>
      <c r="F7" s="118" t="s">
        <v>1529</v>
      </c>
      <c r="G7" s="118" t="s">
        <v>1530</v>
      </c>
      <c r="H7" s="118" t="s">
        <v>1529</v>
      </c>
      <c r="I7" s="118" t="s">
        <v>1530</v>
      </c>
      <c r="J7" s="118" t="s">
        <v>1529</v>
      </c>
      <c r="K7" s="118" t="s">
        <v>1530</v>
      </c>
      <c r="L7" s="118" t="s">
        <v>1529</v>
      </c>
      <c r="M7" s="118" t="s">
        <v>1530</v>
      </c>
    </row>
    <row r="8" spans="1:13" ht="15.75">
      <c r="A8" s="236" t="s">
        <v>2057</v>
      </c>
      <c r="B8" s="237"/>
      <c r="C8" s="238">
        <v>7081.5000000000009</v>
      </c>
      <c r="D8" s="238">
        <v>1248.7</v>
      </c>
      <c r="E8" s="238">
        <v>47.165250236071763</v>
      </c>
      <c r="F8" s="238">
        <v>1314</v>
      </c>
      <c r="G8" s="238">
        <v>105.22943861616081</v>
      </c>
      <c r="H8" s="238">
        <v>1418</v>
      </c>
      <c r="I8" s="238">
        <v>107.91476407914764</v>
      </c>
      <c r="J8" s="238">
        <v>1507.7</v>
      </c>
      <c r="K8" s="238">
        <v>106.32581100141043</v>
      </c>
      <c r="L8" s="238">
        <v>1593.1000000000001</v>
      </c>
      <c r="M8" s="238">
        <v>105.66425681501626</v>
      </c>
    </row>
    <row r="9" spans="1:13" ht="15.75">
      <c r="A9" s="236" t="s">
        <v>2058</v>
      </c>
      <c r="B9" s="237"/>
      <c r="C9" s="238">
        <v>3239.6000000000004</v>
      </c>
      <c r="D9" s="238">
        <v>700.04999999999984</v>
      </c>
      <c r="E9" s="238">
        <v>15.079484749267619</v>
      </c>
      <c r="F9" s="238">
        <v>759.24999999999989</v>
      </c>
      <c r="G9" s="238">
        <v>108.45653881865583</v>
      </c>
      <c r="H9" s="238">
        <v>781.10000000000014</v>
      </c>
      <c r="I9" s="238">
        <v>102.87783997365824</v>
      </c>
      <c r="J9" s="238">
        <v>566.9</v>
      </c>
      <c r="K9" s="238">
        <v>72.577134809883475</v>
      </c>
      <c r="L9" s="238">
        <v>432.29999999999995</v>
      </c>
      <c r="M9" s="238">
        <v>0</v>
      </c>
    </row>
    <row r="10" spans="1:13" ht="15.75">
      <c r="A10" s="236" t="s">
        <v>2059</v>
      </c>
      <c r="B10" s="237"/>
      <c r="C10" s="238">
        <v>9878.5</v>
      </c>
      <c r="D10" s="238">
        <v>1971.4</v>
      </c>
      <c r="E10" s="238">
        <v>128.76551273677336</v>
      </c>
      <c r="F10" s="238">
        <v>1988.1000000000001</v>
      </c>
      <c r="G10" s="238">
        <v>100.8471137262859</v>
      </c>
      <c r="H10" s="238">
        <v>1979</v>
      </c>
      <c r="I10" s="238">
        <v>99.54227654544539</v>
      </c>
      <c r="J10" s="238">
        <v>1989</v>
      </c>
      <c r="K10" s="238">
        <v>100.50530570995453</v>
      </c>
      <c r="L10" s="238">
        <v>1951</v>
      </c>
      <c r="M10" s="238">
        <v>0</v>
      </c>
    </row>
    <row r="11" spans="1:13" ht="15.75">
      <c r="A11" s="236" t="s">
        <v>2060</v>
      </c>
      <c r="B11" s="237"/>
      <c r="C11" s="238">
        <v>688103.7</v>
      </c>
      <c r="D11" s="238">
        <v>41</v>
      </c>
      <c r="E11" s="238">
        <v>54.666666666666664</v>
      </c>
      <c r="F11" s="238">
        <v>41</v>
      </c>
      <c r="G11" s="238">
        <v>100</v>
      </c>
      <c r="H11" s="238">
        <v>228476</v>
      </c>
      <c r="I11" s="238">
        <v>557258.53658536589</v>
      </c>
      <c r="J11" s="238">
        <v>229231.7</v>
      </c>
      <c r="K11" s="238">
        <v>100.33075684098111</v>
      </c>
      <c r="L11" s="238">
        <v>230314</v>
      </c>
      <c r="M11" s="238">
        <v>100.47214237821382</v>
      </c>
    </row>
    <row r="12" spans="1:13" ht="15.75">
      <c r="A12" s="236" t="s">
        <v>2061</v>
      </c>
      <c r="B12" s="237"/>
      <c r="C12" s="238">
        <v>1560393.4</v>
      </c>
      <c r="D12" s="238">
        <v>162838.72</v>
      </c>
      <c r="E12" s="238">
        <v>899.05544329236648</v>
      </c>
      <c r="F12" s="238">
        <v>333321.42</v>
      </c>
      <c r="G12" s="238">
        <v>204.69420295123913</v>
      </c>
      <c r="H12" s="238">
        <v>361177.42</v>
      </c>
      <c r="I12" s="238">
        <v>108.3570986827069</v>
      </c>
      <c r="J12" s="238">
        <v>351335.12</v>
      </c>
      <c r="K12" s="238">
        <v>97.274940388023154</v>
      </c>
      <c r="L12" s="238">
        <v>351720.72</v>
      </c>
      <c r="M12" s="238">
        <v>100.10975276254761</v>
      </c>
    </row>
    <row r="13" spans="1:13" ht="15.75">
      <c r="A13" s="236" t="s">
        <v>2062</v>
      </c>
      <c r="B13" s="237"/>
      <c r="C13" s="238">
        <v>918408.3</v>
      </c>
      <c r="D13" s="238">
        <v>31014.799999999999</v>
      </c>
      <c r="E13" s="238">
        <v>257.03867000381229</v>
      </c>
      <c r="F13" s="238">
        <v>33031</v>
      </c>
      <c r="G13" s="238">
        <v>106.50076737557555</v>
      </c>
      <c r="H13" s="238">
        <v>173906.9</v>
      </c>
      <c r="I13" s="238">
        <v>526.49601889134453</v>
      </c>
      <c r="J13" s="238">
        <v>306627.09999999998</v>
      </c>
      <c r="K13" s="238">
        <v>176.31681089134472</v>
      </c>
      <c r="L13" s="238">
        <v>373828.5</v>
      </c>
      <c r="M13" s="238">
        <v>121.91632768271299</v>
      </c>
    </row>
    <row r="14" spans="1:13" ht="15.75">
      <c r="A14" s="236" t="s">
        <v>2063</v>
      </c>
      <c r="B14" s="237"/>
      <c r="C14" s="238">
        <v>5826.5</v>
      </c>
      <c r="D14" s="238">
        <v>1136.8</v>
      </c>
      <c r="E14" s="238">
        <v>60.629333333333335</v>
      </c>
      <c r="F14" s="238">
        <v>1153.8</v>
      </c>
      <c r="G14" s="238">
        <v>101.49542575650949</v>
      </c>
      <c r="H14" s="238">
        <v>1164.8000000000002</v>
      </c>
      <c r="I14" s="238">
        <v>100.95337146819207</v>
      </c>
      <c r="J14" s="238">
        <v>1180.8</v>
      </c>
      <c r="K14" s="238">
        <v>101.37362637362635</v>
      </c>
      <c r="L14" s="238">
        <v>1190.3</v>
      </c>
      <c r="M14" s="238">
        <v>100.80453929539294</v>
      </c>
    </row>
    <row r="15" spans="1:13" ht="31.5">
      <c r="A15" s="239" t="s">
        <v>2064</v>
      </c>
      <c r="B15" s="240"/>
      <c r="C15" s="241">
        <v>3192931.5</v>
      </c>
      <c r="D15" s="241">
        <v>198951.46999999997</v>
      </c>
      <c r="E15" s="241">
        <v>478.71708618768832</v>
      </c>
      <c r="F15" s="241">
        <v>371608.56999999995</v>
      </c>
      <c r="G15" s="241">
        <v>186.78352565075292</v>
      </c>
      <c r="H15" s="241">
        <v>768903.22000000009</v>
      </c>
      <c r="I15" s="241">
        <v>206.91213337733308</v>
      </c>
      <c r="J15" s="241">
        <v>892438.32000000007</v>
      </c>
      <c r="K15" s="241">
        <v>116.06640429988056</v>
      </c>
      <c r="L15" s="241">
        <v>961029.92</v>
      </c>
      <c r="M15" s="241">
        <v>107.68586449761592</v>
      </c>
    </row>
    <row r="16" spans="1:13" ht="15.75">
      <c r="A16" s="236" t="s">
        <v>2065</v>
      </c>
      <c r="B16" s="237"/>
      <c r="C16" s="238">
        <v>1911142.19287824</v>
      </c>
      <c r="D16" s="238">
        <v>337679.3</v>
      </c>
      <c r="E16" s="238">
        <v>151.56611461560351</v>
      </c>
      <c r="F16" s="238">
        <v>351186.47200000001</v>
      </c>
      <c r="G16" s="238">
        <v>106</v>
      </c>
      <c r="H16" s="238">
        <v>374013.59268</v>
      </c>
      <c r="I16" s="238">
        <v>107</v>
      </c>
      <c r="J16" s="238">
        <v>403934.68009440001</v>
      </c>
      <c r="K16" s="238">
        <v>109</v>
      </c>
      <c r="L16" s="238">
        <v>444328.14810384001</v>
      </c>
      <c r="M16" s="238">
        <v>111</v>
      </c>
    </row>
    <row r="17" spans="1:13" ht="15.75">
      <c r="A17" s="236" t="s">
        <v>2066</v>
      </c>
      <c r="B17" s="237"/>
      <c r="C17" s="238">
        <v>37041.190928640004</v>
      </c>
      <c r="D17" s="238">
        <v>6544.8</v>
      </c>
      <c r="E17" s="238">
        <v>78.335806961267778</v>
      </c>
      <c r="F17" s="238">
        <v>6806.5920000000006</v>
      </c>
      <c r="G17" s="238">
        <v>104</v>
      </c>
      <c r="H17" s="238">
        <v>7249.020480000001</v>
      </c>
      <c r="I17" s="238">
        <v>105</v>
      </c>
      <c r="J17" s="238">
        <v>7828.9421184000012</v>
      </c>
      <c r="K17" s="238">
        <v>106.5</v>
      </c>
      <c r="L17" s="238">
        <v>8611.8363302400012</v>
      </c>
      <c r="M17" s="238">
        <v>108</v>
      </c>
    </row>
    <row r="18" spans="1:13" ht="15.75">
      <c r="A18" s="236" t="s">
        <v>2067</v>
      </c>
      <c r="B18" s="237"/>
      <c r="C18" s="242">
        <v>147973.46799072</v>
      </c>
      <c r="D18" s="243">
        <v>26145.4</v>
      </c>
      <c r="E18" s="243">
        <v>134.11749015101773</v>
      </c>
      <c r="F18" s="243">
        <v>27191.216</v>
      </c>
      <c r="G18" s="238">
        <v>105</v>
      </c>
      <c r="H18" s="243">
        <v>28958.645039999999</v>
      </c>
      <c r="I18" s="238">
        <v>106</v>
      </c>
      <c r="J18" s="243">
        <v>31275.3366432</v>
      </c>
      <c r="K18" s="238">
        <v>107.5</v>
      </c>
      <c r="L18" s="243">
        <v>34402.870307520003</v>
      </c>
      <c r="M18" s="238">
        <v>110</v>
      </c>
    </row>
    <row r="19" spans="1:13" ht="31.5">
      <c r="A19" s="236" t="s">
        <v>2068</v>
      </c>
      <c r="B19" s="237"/>
      <c r="C19" s="238">
        <v>129220.82741760001</v>
      </c>
      <c r="D19" s="244">
        <v>22832</v>
      </c>
      <c r="E19" s="244">
        <v>102.4807781213952</v>
      </c>
      <c r="F19" s="244">
        <v>23745.279999999999</v>
      </c>
      <c r="G19" s="238">
        <v>105.5</v>
      </c>
      <c r="H19" s="244">
        <v>25288.7232</v>
      </c>
      <c r="I19" s="238">
        <v>106.5</v>
      </c>
      <c r="J19" s="244">
        <v>27311.821056000001</v>
      </c>
      <c r="K19" s="238">
        <v>108</v>
      </c>
      <c r="L19" s="244">
        <v>30043.003161600001</v>
      </c>
      <c r="M19" s="238">
        <v>109</v>
      </c>
    </row>
    <row r="20" spans="1:13" ht="15.75">
      <c r="A20" s="236" t="s">
        <v>2069</v>
      </c>
      <c r="B20" s="237"/>
      <c r="C20" s="238">
        <v>71667.980798400007</v>
      </c>
      <c r="D20" s="244">
        <v>12663</v>
      </c>
      <c r="E20" s="244">
        <v>227.34699007163505</v>
      </c>
      <c r="F20" s="244">
        <v>13169.52</v>
      </c>
      <c r="G20" s="238">
        <v>103</v>
      </c>
      <c r="H20" s="244">
        <v>14025.5388</v>
      </c>
      <c r="I20" s="238">
        <v>104</v>
      </c>
      <c r="J20" s="244">
        <v>15147.581904000001</v>
      </c>
      <c r="K20" s="238">
        <v>107</v>
      </c>
      <c r="L20" s="244">
        <v>16662.340094400002</v>
      </c>
      <c r="M20" s="238">
        <v>108.5</v>
      </c>
    </row>
    <row r="21" spans="1:13" ht="31.5">
      <c r="A21" s="239" t="s">
        <v>2070</v>
      </c>
      <c r="B21" s="237"/>
      <c r="C21" s="241">
        <v>2297045.6600136003</v>
      </c>
      <c r="D21" s="245">
        <v>405864.5</v>
      </c>
      <c r="E21" s="245">
        <v>145.73665929720704</v>
      </c>
      <c r="F21" s="245">
        <v>422099.08</v>
      </c>
      <c r="G21" s="241">
        <v>104</v>
      </c>
      <c r="H21" s="245">
        <v>449535.52020000003</v>
      </c>
      <c r="I21" s="241">
        <v>106.5</v>
      </c>
      <c r="J21" s="245">
        <v>485498.36181600002</v>
      </c>
      <c r="K21" s="241">
        <v>108</v>
      </c>
      <c r="L21" s="245">
        <v>534048.19799760007</v>
      </c>
      <c r="M21" s="241">
        <v>110.00000000000001</v>
      </c>
    </row>
    <row r="22" spans="1:13" ht="31.5">
      <c r="A22" s="239" t="s">
        <v>2071</v>
      </c>
      <c r="B22" s="237"/>
      <c r="C22" s="241">
        <f>D22+F22+H22+J22+L22</f>
        <v>2701344.8637121194</v>
      </c>
      <c r="D22" s="241">
        <v>489311.7</v>
      </c>
      <c r="E22" s="241">
        <v>100</v>
      </c>
      <c r="F22" s="241">
        <v>513777.28499999997</v>
      </c>
      <c r="G22" s="241">
        <v>105</v>
      </c>
      <c r="H22" s="241">
        <v>534328.37639999995</v>
      </c>
      <c r="I22" s="241">
        <v>104</v>
      </c>
      <c r="J22" s="241">
        <v>566388.07898399991</v>
      </c>
      <c r="K22" s="241">
        <v>106</v>
      </c>
      <c r="L22" s="241">
        <v>597539.42332811991</v>
      </c>
      <c r="M22" s="241">
        <v>105.5</v>
      </c>
    </row>
    <row r="23" spans="1:13" ht="43.5" customHeight="1">
      <c r="A23" s="246" t="s">
        <v>2072</v>
      </c>
      <c r="B23" s="247"/>
      <c r="C23" s="248">
        <f>C15+C21+C22</f>
        <v>8191322.0237257201</v>
      </c>
      <c r="D23" s="248">
        <f>D15+D21+D22</f>
        <v>1094127.67</v>
      </c>
      <c r="E23" s="248">
        <v>135.30000000000001</v>
      </c>
      <c r="F23" s="248">
        <f>F15+F21+F22</f>
        <v>1307484.9349999998</v>
      </c>
      <c r="G23" s="248">
        <f>F23/D23*100</f>
        <v>119.50021655151085</v>
      </c>
      <c r="H23" s="248">
        <f>H15+H21+H22</f>
        <v>1752767.1166000001</v>
      </c>
      <c r="I23" s="248">
        <f>H23/F23*100</f>
        <v>134.05639099008053</v>
      </c>
      <c r="J23" s="248">
        <f>J15+J21+J22</f>
        <v>1944324.7607999998</v>
      </c>
      <c r="K23" s="248">
        <f>J23/H23*100</f>
        <v>110.92887026381355</v>
      </c>
      <c r="L23" s="248">
        <f>L15+L21+L22</f>
        <v>2092617.54132572</v>
      </c>
      <c r="M23" s="248">
        <f>L23/J23*100</f>
        <v>107.62695530682356</v>
      </c>
    </row>
    <row r="24" spans="1:13" ht="21.75" customHeight="1">
      <c r="A24" s="787" t="s">
        <v>2710</v>
      </c>
      <c r="B24" s="787"/>
      <c r="C24" s="787"/>
      <c r="D24" s="787"/>
      <c r="E24" s="787"/>
      <c r="F24" s="787"/>
      <c r="G24" s="787"/>
      <c r="H24" s="787"/>
      <c r="I24" s="787"/>
      <c r="J24" s="787"/>
      <c r="K24" s="787"/>
      <c r="L24" s="787"/>
      <c r="M24" s="787"/>
    </row>
    <row r="25" spans="1:13" ht="11.25" customHeight="1">
      <c r="A25" s="787"/>
      <c r="B25" s="787"/>
      <c r="C25" s="787"/>
      <c r="D25" s="787"/>
      <c r="E25" s="787"/>
      <c r="F25" s="787"/>
      <c r="G25" s="787"/>
      <c r="H25" s="787"/>
      <c r="I25" s="787"/>
      <c r="J25" s="787"/>
      <c r="K25" s="787"/>
      <c r="L25" s="787"/>
      <c r="M25" s="787"/>
    </row>
    <row r="26" spans="1:13" ht="16.5" customHeight="1">
      <c r="A26" s="793" t="s">
        <v>2073</v>
      </c>
      <c r="B26" s="793"/>
      <c r="C26" s="793"/>
      <c r="D26" s="793"/>
      <c r="E26" s="793"/>
      <c r="F26" s="793"/>
      <c r="G26" s="793"/>
      <c r="H26" s="793"/>
      <c r="I26" s="793"/>
      <c r="J26" s="793"/>
      <c r="K26" s="793"/>
      <c r="L26" s="793"/>
      <c r="M26" s="793"/>
    </row>
    <row r="27" spans="1:13" ht="15.75">
      <c r="A27" s="234"/>
      <c r="B27" s="234"/>
      <c r="C27" s="234"/>
      <c r="D27" s="234"/>
      <c r="E27" s="234"/>
      <c r="F27" s="234"/>
      <c r="G27" s="234"/>
      <c r="H27" s="234"/>
      <c r="I27" s="234"/>
      <c r="J27" s="234"/>
      <c r="K27" s="794" t="str">
        <f>K4</f>
        <v>хазор доллар</v>
      </c>
      <c r="L27" s="794"/>
      <c r="M27" s="794"/>
    </row>
    <row r="28" spans="1:13" ht="15.75" customHeight="1">
      <c r="A28" s="795" t="s">
        <v>2074</v>
      </c>
      <c r="B28" s="795" t="s">
        <v>2053</v>
      </c>
      <c r="C28" s="798" t="s">
        <v>2054</v>
      </c>
      <c r="D28" s="792" t="s">
        <v>2055</v>
      </c>
      <c r="E28" s="792"/>
      <c r="F28" s="792" t="s">
        <v>2056</v>
      </c>
      <c r="G28" s="792"/>
      <c r="H28" s="792" t="s">
        <v>1898</v>
      </c>
      <c r="I28" s="792"/>
      <c r="J28" s="792" t="s">
        <v>7</v>
      </c>
      <c r="K28" s="792"/>
      <c r="L28" s="792"/>
      <c r="M28" s="792"/>
    </row>
    <row r="29" spans="1:13" ht="15.75" customHeight="1">
      <c r="A29" s="796"/>
      <c r="B29" s="796"/>
      <c r="C29" s="799"/>
      <c r="D29" s="792"/>
      <c r="E29" s="792"/>
      <c r="F29" s="792"/>
      <c r="G29" s="792"/>
      <c r="H29" s="792"/>
      <c r="I29" s="792"/>
      <c r="J29" s="792" t="s">
        <v>11</v>
      </c>
      <c r="K29" s="792"/>
      <c r="L29" s="792" t="s">
        <v>12</v>
      </c>
      <c r="M29" s="792"/>
    </row>
    <row r="30" spans="1:13" ht="21.75" customHeight="1">
      <c r="A30" s="797"/>
      <c r="B30" s="797"/>
      <c r="C30" s="800"/>
      <c r="D30" s="118" t="s">
        <v>1529</v>
      </c>
      <c r="E30" s="118" t="s">
        <v>1530</v>
      </c>
      <c r="F30" s="118" t="s">
        <v>1529</v>
      </c>
      <c r="G30" s="118" t="s">
        <v>1530</v>
      </c>
      <c r="H30" s="118" t="s">
        <v>1529</v>
      </c>
      <c r="I30" s="118" t="s">
        <v>1530</v>
      </c>
      <c r="J30" s="118" t="s">
        <v>1529</v>
      </c>
      <c r="K30" s="118" t="s">
        <v>1530</v>
      </c>
      <c r="L30" s="118" t="s">
        <v>1529</v>
      </c>
      <c r="M30" s="118" t="s">
        <v>1530</v>
      </c>
    </row>
    <row r="31" spans="1:13" ht="31.5">
      <c r="A31" s="249" t="s">
        <v>2070</v>
      </c>
      <c r="B31" s="250"/>
      <c r="C31" s="251">
        <v>2297045.6600136003</v>
      </c>
      <c r="D31" s="241">
        <v>405864.5</v>
      </c>
      <c r="E31" s="252">
        <v>145.73665929720704</v>
      </c>
      <c r="F31" s="241">
        <v>422099.08</v>
      </c>
      <c r="G31" s="241">
        <v>104</v>
      </c>
      <c r="H31" s="241">
        <v>449535.52020000003</v>
      </c>
      <c r="I31" s="241">
        <v>106.5</v>
      </c>
      <c r="J31" s="241">
        <v>485498.36181600002</v>
      </c>
      <c r="K31" s="241">
        <v>108</v>
      </c>
      <c r="L31" s="241">
        <v>534048.19799760007</v>
      </c>
      <c r="M31" s="241">
        <v>110.00000000000001</v>
      </c>
    </row>
    <row r="32" spans="1:13" ht="15.75">
      <c r="A32" s="253" t="s">
        <v>2075</v>
      </c>
      <c r="B32" s="253"/>
      <c r="C32" s="120"/>
      <c r="D32" s="120"/>
      <c r="E32" s="120"/>
      <c r="F32" s="120"/>
      <c r="G32" s="238"/>
      <c r="H32" s="120"/>
      <c r="I32" s="238"/>
      <c r="J32" s="120"/>
      <c r="K32" s="238"/>
      <c r="L32" s="120"/>
      <c r="M32" s="238"/>
    </row>
    <row r="33" spans="1:13" ht="15.75">
      <c r="A33" s="253" t="s">
        <v>2076</v>
      </c>
      <c r="B33" s="253"/>
      <c r="C33" s="120">
        <v>77091.964616217607</v>
      </c>
      <c r="D33" s="120">
        <v>13899.2</v>
      </c>
      <c r="E33" s="120">
        <v>1661.9873251225638</v>
      </c>
      <c r="F33" s="120">
        <v>14455.168000000001</v>
      </c>
      <c r="G33" s="238">
        <v>104</v>
      </c>
      <c r="H33" s="120">
        <v>15177.926400000002</v>
      </c>
      <c r="I33" s="238">
        <v>105</v>
      </c>
      <c r="J33" s="120">
        <v>16118.957836800002</v>
      </c>
      <c r="K33" s="238">
        <v>106.2</v>
      </c>
      <c r="L33" s="120">
        <v>17440.7123794176</v>
      </c>
      <c r="M33" s="238">
        <v>108.19999999999999</v>
      </c>
    </row>
    <row r="34" spans="1:13" ht="15.75">
      <c r="A34" s="253" t="s">
        <v>2021</v>
      </c>
      <c r="B34" s="253"/>
      <c r="C34" s="120">
        <v>3760.0470026928797</v>
      </c>
      <c r="D34" s="120">
        <v>706.9</v>
      </c>
      <c r="E34" s="120">
        <v>151.72783859197253</v>
      </c>
      <c r="F34" s="120">
        <v>719.62419999999997</v>
      </c>
      <c r="G34" s="238">
        <v>101.8</v>
      </c>
      <c r="H34" s="120">
        <v>744.81104699999992</v>
      </c>
      <c r="I34" s="238">
        <v>103.49999999999999</v>
      </c>
      <c r="J34" s="120">
        <v>774.60348887999987</v>
      </c>
      <c r="K34" s="238">
        <v>104</v>
      </c>
      <c r="L34" s="120">
        <v>814.10826681287983</v>
      </c>
      <c r="M34" s="238">
        <v>105.1</v>
      </c>
    </row>
    <row r="35" spans="1:13" ht="15.75">
      <c r="A35" s="253" t="s">
        <v>2077</v>
      </c>
      <c r="B35" s="253"/>
      <c r="C35" s="120">
        <v>19333.904042530281</v>
      </c>
      <c r="D35" s="120">
        <v>3571.4</v>
      </c>
      <c r="E35" s="120">
        <v>1057.2528123149793</v>
      </c>
      <c r="F35" s="120">
        <v>3642.828</v>
      </c>
      <c r="G35" s="238">
        <v>102</v>
      </c>
      <c r="H35" s="120">
        <v>3810.3980879999999</v>
      </c>
      <c r="I35" s="238">
        <v>104.60000000000001</v>
      </c>
      <c r="J35" s="120">
        <v>4019.9699828399998</v>
      </c>
      <c r="K35" s="238">
        <v>105.5</v>
      </c>
      <c r="L35" s="120">
        <v>4289.3079716902794</v>
      </c>
      <c r="M35" s="238">
        <v>106.69999999999999</v>
      </c>
    </row>
    <row r="36" spans="1:13" ht="15.75">
      <c r="A36" s="253" t="s">
        <v>2028</v>
      </c>
      <c r="B36" s="253"/>
      <c r="C36" s="120">
        <v>891416.57794672088</v>
      </c>
      <c r="D36" s="120">
        <v>154000.4</v>
      </c>
      <c r="E36" s="120">
        <v>612.15238579810148</v>
      </c>
      <c r="F36" s="120">
        <v>162162.42119999998</v>
      </c>
      <c r="G36" s="238">
        <v>105.3</v>
      </c>
      <c r="H36" s="120">
        <v>174324.60278999998</v>
      </c>
      <c r="I36" s="238">
        <v>107.5</v>
      </c>
      <c r="J36" s="120">
        <v>190013.81704109997</v>
      </c>
      <c r="K36" s="238">
        <v>109.00000000000001</v>
      </c>
      <c r="L36" s="120">
        <v>210915.33691562098</v>
      </c>
      <c r="M36" s="238">
        <v>111.00000000000001</v>
      </c>
    </row>
    <row r="37" spans="1:13" ht="15.75">
      <c r="A37" s="253" t="s">
        <v>2078</v>
      </c>
      <c r="B37" s="253"/>
      <c r="C37" s="120">
        <v>614342.50066537783</v>
      </c>
      <c r="D37" s="120">
        <v>110000.3</v>
      </c>
      <c r="E37" s="120">
        <v>109.44987657072582</v>
      </c>
      <c r="F37" s="120">
        <v>113850.31050000001</v>
      </c>
      <c r="G37" s="238">
        <v>103.50000000000001</v>
      </c>
      <c r="H37" s="120">
        <v>120225.92788800001</v>
      </c>
      <c r="I37" s="238">
        <v>105.60000000000001</v>
      </c>
      <c r="J37" s="120">
        <v>128882.19469593601</v>
      </c>
      <c r="K37" s="238">
        <v>107.2</v>
      </c>
      <c r="L37" s="120">
        <v>141383.76758144179</v>
      </c>
      <c r="M37" s="238">
        <v>109.7</v>
      </c>
    </row>
    <row r="38" spans="1:13" ht="15.75">
      <c r="A38" s="253" t="s">
        <v>2022</v>
      </c>
      <c r="B38" s="253"/>
      <c r="C38" s="120">
        <v>136831.241753874</v>
      </c>
      <c r="D38" s="120">
        <v>24913.8</v>
      </c>
      <c r="E38" s="120">
        <v>260.19362722060345</v>
      </c>
      <c r="F38" s="120">
        <v>25536.645</v>
      </c>
      <c r="G38" s="238">
        <v>102.50000000000001</v>
      </c>
      <c r="H38" s="120">
        <v>26813.47725</v>
      </c>
      <c r="I38" s="238">
        <v>105</v>
      </c>
      <c r="J38" s="120">
        <v>28583.1667485</v>
      </c>
      <c r="K38" s="238">
        <v>106.60000000000001</v>
      </c>
      <c r="L38" s="120">
        <v>30984.152755374002</v>
      </c>
      <c r="M38" s="238">
        <v>108.4</v>
      </c>
    </row>
    <row r="39" spans="1:13" ht="15.75">
      <c r="A39" s="253" t="s">
        <v>2079</v>
      </c>
      <c r="B39" s="253"/>
      <c r="C39" s="120">
        <v>553371.46111366444</v>
      </c>
      <c r="D39" s="120">
        <v>98600.3</v>
      </c>
      <c r="E39" s="120">
        <v>73.53435147523183</v>
      </c>
      <c r="F39" s="120">
        <v>101558.30900000001</v>
      </c>
      <c r="G39" s="238">
        <v>103</v>
      </c>
      <c r="H39" s="120">
        <v>108261.15739400001</v>
      </c>
      <c r="I39" s="238">
        <v>106.60000000000001</v>
      </c>
      <c r="J39" s="120">
        <v>116922.04998552002</v>
      </c>
      <c r="K39" s="238">
        <v>108</v>
      </c>
      <c r="L39" s="120">
        <v>128029.64473414441</v>
      </c>
      <c r="M39" s="238">
        <v>109.5</v>
      </c>
    </row>
    <row r="40" spans="1:13" ht="15.75">
      <c r="A40" s="253" t="s">
        <v>2027</v>
      </c>
      <c r="B40" s="253"/>
      <c r="C40" s="120">
        <v>5.045250499999999</v>
      </c>
      <c r="D40" s="120">
        <v>1</v>
      </c>
      <c r="E40" s="120">
        <v>0</v>
      </c>
      <c r="F40" s="120">
        <v>1</v>
      </c>
      <c r="G40" s="238">
        <v>100</v>
      </c>
      <c r="H40" s="120">
        <v>1.0049999999999999</v>
      </c>
      <c r="I40" s="238">
        <v>100.49999999999999</v>
      </c>
      <c r="J40" s="120">
        <v>1.0150499999999998</v>
      </c>
      <c r="K40" s="238">
        <v>100.99999999999997</v>
      </c>
      <c r="L40" s="120">
        <v>1.0252004999999997</v>
      </c>
      <c r="M40" s="238">
        <v>101</v>
      </c>
    </row>
    <row r="41" spans="1:13" ht="15.75">
      <c r="A41" s="253" t="s">
        <v>2023</v>
      </c>
      <c r="B41" s="253"/>
      <c r="C41" s="120">
        <v>845.91606918959997</v>
      </c>
      <c r="D41" s="120">
        <v>162</v>
      </c>
      <c r="E41" s="120">
        <v>0</v>
      </c>
      <c r="F41" s="120">
        <v>163.62</v>
      </c>
      <c r="G41" s="238">
        <v>101</v>
      </c>
      <c r="H41" s="120">
        <v>166.89240000000001</v>
      </c>
      <c r="I41" s="238">
        <v>102</v>
      </c>
      <c r="J41" s="120">
        <v>173.06741880000001</v>
      </c>
      <c r="K41" s="238">
        <v>103.69999999999999</v>
      </c>
      <c r="L41" s="120">
        <v>180.33625038960002</v>
      </c>
      <c r="M41" s="238">
        <v>104.2</v>
      </c>
    </row>
    <row r="42" spans="1:13" ht="15.75">
      <c r="A42" s="253" t="s">
        <v>2080</v>
      </c>
      <c r="B42" s="253"/>
      <c r="C42" s="120">
        <v>47.073049129999994</v>
      </c>
      <c r="D42" s="120">
        <v>9.1999999999999993</v>
      </c>
      <c r="E42" s="120">
        <v>0</v>
      </c>
      <c r="F42" s="120">
        <v>9.2459999999999987</v>
      </c>
      <c r="G42" s="238">
        <v>100.49999999999999</v>
      </c>
      <c r="H42" s="120">
        <v>9.3384599999999978</v>
      </c>
      <c r="I42" s="238">
        <v>101</v>
      </c>
      <c r="J42" s="120">
        <v>9.5252291999999983</v>
      </c>
      <c r="K42" s="238">
        <v>102</v>
      </c>
      <c r="L42" s="120">
        <v>9.7633599299999982</v>
      </c>
      <c r="M42" s="238">
        <v>102.49999999999999</v>
      </c>
    </row>
    <row r="43" spans="1:13" ht="31.5">
      <c r="A43" s="239" t="s">
        <v>2064</v>
      </c>
      <c r="B43" s="240"/>
      <c r="C43" s="254">
        <v>3192931.5</v>
      </c>
      <c r="D43" s="254">
        <v>198951.46999999997</v>
      </c>
      <c r="E43" s="254">
        <v>478.71708618768832</v>
      </c>
      <c r="F43" s="254">
        <v>371608.56999999995</v>
      </c>
      <c r="G43" s="254">
        <v>186.78352565075292</v>
      </c>
      <c r="H43" s="254">
        <v>768903.22000000009</v>
      </c>
      <c r="I43" s="254">
        <v>206.91213337733308</v>
      </c>
      <c r="J43" s="254">
        <v>892438.32000000007</v>
      </c>
      <c r="K43" s="254">
        <v>116.06640429988056</v>
      </c>
      <c r="L43" s="254">
        <v>961029.92</v>
      </c>
      <c r="M43" s="254">
        <v>107.68586449761592</v>
      </c>
    </row>
    <row r="44" spans="1:13" ht="15.75">
      <c r="A44" s="253" t="s">
        <v>2081</v>
      </c>
      <c r="B44" s="253"/>
      <c r="C44" s="255">
        <v>973790</v>
      </c>
      <c r="D44" s="125">
        <v>370</v>
      </c>
      <c r="E44" s="125">
        <v>12.464207512211555</v>
      </c>
      <c r="F44" s="125">
        <v>23600</v>
      </c>
      <c r="G44" s="255">
        <v>6378.3783783783783</v>
      </c>
      <c r="H44" s="125">
        <v>112453</v>
      </c>
      <c r="I44" s="255">
        <v>476.49576271186442</v>
      </c>
      <c r="J44" s="125">
        <v>385255</v>
      </c>
      <c r="K44" s="255">
        <v>342.59201622010977</v>
      </c>
      <c r="L44" s="125">
        <v>452112</v>
      </c>
      <c r="M44" s="255">
        <v>117.35396036391481</v>
      </c>
    </row>
    <row r="45" spans="1:13" ht="15.75">
      <c r="A45" s="253" t="s">
        <v>2082</v>
      </c>
      <c r="B45" s="253"/>
      <c r="C45" s="255">
        <v>51212.3</v>
      </c>
      <c r="D45" s="125">
        <v>22202.5</v>
      </c>
      <c r="E45" s="125">
        <v>233.51633904437367</v>
      </c>
      <c r="F45" s="125">
        <v>985.19999999999993</v>
      </c>
      <c r="G45" s="255">
        <v>4.4373381375971173</v>
      </c>
      <c r="H45" s="125">
        <v>9312.4</v>
      </c>
      <c r="I45" s="255">
        <v>945.22939504669102</v>
      </c>
      <c r="J45" s="125">
        <v>9335.7999999999993</v>
      </c>
      <c r="K45" s="255">
        <v>100.25127786607104</v>
      </c>
      <c r="L45" s="125">
        <v>9376.3999999999978</v>
      </c>
      <c r="M45" s="255">
        <v>100.43488506608966</v>
      </c>
    </row>
    <row r="46" spans="1:13" ht="15.75">
      <c r="A46" s="256" t="s">
        <v>2083</v>
      </c>
      <c r="B46" s="257"/>
      <c r="C46" s="255">
        <v>104039.20000000001</v>
      </c>
      <c r="D46" s="258">
        <v>740.4</v>
      </c>
      <c r="E46" s="255">
        <v>0</v>
      </c>
      <c r="F46" s="255">
        <v>764.2</v>
      </c>
      <c r="G46" s="255">
        <v>103.2144786601837</v>
      </c>
      <c r="H46" s="255">
        <v>34082.6</v>
      </c>
      <c r="I46" s="255">
        <v>4459.9057838262233</v>
      </c>
      <c r="J46" s="255">
        <v>34108</v>
      </c>
      <c r="K46" s="255">
        <v>100.07452483085211</v>
      </c>
      <c r="L46" s="255">
        <v>34344</v>
      </c>
      <c r="M46" s="255">
        <v>100.69191978421486</v>
      </c>
    </row>
    <row r="47" spans="1:13" ht="15.75">
      <c r="A47" s="253" t="s">
        <v>2084</v>
      </c>
      <c r="B47" s="253"/>
      <c r="C47" s="255">
        <v>1883.4</v>
      </c>
      <c r="D47" s="125">
        <v>380.15</v>
      </c>
      <c r="E47" s="125">
        <v>0</v>
      </c>
      <c r="F47" s="125">
        <v>391.65</v>
      </c>
      <c r="G47" s="255">
        <v>103.02512166250165</v>
      </c>
      <c r="H47" s="125">
        <v>374.6</v>
      </c>
      <c r="I47" s="255">
        <v>95.646623260564283</v>
      </c>
      <c r="J47" s="125">
        <v>389</v>
      </c>
      <c r="K47" s="255">
        <v>103.84410037373198</v>
      </c>
      <c r="L47" s="125">
        <v>348</v>
      </c>
      <c r="M47" s="255">
        <v>89.460154241645242</v>
      </c>
    </row>
    <row r="48" spans="1:13" ht="15.75">
      <c r="A48" s="253" t="s">
        <v>2085</v>
      </c>
      <c r="B48" s="253"/>
      <c r="C48" s="255">
        <v>7804.2</v>
      </c>
      <c r="D48" s="125">
        <v>1549.5</v>
      </c>
      <c r="E48" s="125">
        <v>0</v>
      </c>
      <c r="F48" s="125">
        <v>1559.4</v>
      </c>
      <c r="G48" s="255">
        <v>100.63891577928365</v>
      </c>
      <c r="H48" s="125">
        <v>1571.5</v>
      </c>
      <c r="I48" s="255">
        <v>100.77593946389636</v>
      </c>
      <c r="J48" s="125">
        <v>1558.4</v>
      </c>
      <c r="K48" s="255">
        <v>99.16640152720332</v>
      </c>
      <c r="L48" s="125">
        <v>1565.4</v>
      </c>
      <c r="M48" s="255">
        <v>100.44917864476386</v>
      </c>
    </row>
    <row r="49" spans="1:13" ht="15.75">
      <c r="A49" s="253" t="s">
        <v>2027</v>
      </c>
      <c r="B49" s="253"/>
      <c r="C49" s="255">
        <v>13518.5</v>
      </c>
      <c r="D49" s="125">
        <v>2675.8199999999997</v>
      </c>
      <c r="E49" s="125">
        <v>0</v>
      </c>
      <c r="F49" s="125">
        <v>2696.92</v>
      </c>
      <c r="G49" s="255">
        <v>100.78854332503681</v>
      </c>
      <c r="H49" s="125">
        <v>2717.12</v>
      </c>
      <c r="I49" s="255">
        <v>100.74900256588997</v>
      </c>
      <c r="J49" s="125">
        <v>2718.2200000000003</v>
      </c>
      <c r="K49" s="255">
        <v>100.04048404192676</v>
      </c>
      <c r="L49" s="125">
        <v>2710.42</v>
      </c>
      <c r="M49" s="255">
        <v>99.713047509031639</v>
      </c>
    </row>
    <row r="50" spans="1:13" ht="15.75">
      <c r="A50" s="253" t="s">
        <v>2086</v>
      </c>
      <c r="B50" s="253"/>
      <c r="C50" s="255">
        <v>63.8</v>
      </c>
      <c r="D50" s="125">
        <v>4.8</v>
      </c>
      <c r="E50" s="125">
        <v>0</v>
      </c>
      <c r="F50" s="125">
        <v>18</v>
      </c>
      <c r="G50" s="255">
        <v>375</v>
      </c>
      <c r="H50" s="125">
        <v>20</v>
      </c>
      <c r="I50" s="255">
        <v>111.11111111111111</v>
      </c>
      <c r="J50" s="125">
        <v>9</v>
      </c>
      <c r="K50" s="255">
        <v>45</v>
      </c>
      <c r="L50" s="125">
        <v>12</v>
      </c>
      <c r="M50" s="255">
        <v>133.33333333333331</v>
      </c>
    </row>
    <row r="51" spans="1:13" ht="15.75">
      <c r="A51" s="253" t="s">
        <v>2022</v>
      </c>
      <c r="B51" s="253"/>
      <c r="C51" s="255">
        <v>1437</v>
      </c>
      <c r="D51" s="125">
        <v>266</v>
      </c>
      <c r="E51" s="125">
        <v>0</v>
      </c>
      <c r="F51" s="125">
        <v>278.60000000000002</v>
      </c>
      <c r="G51" s="255">
        <v>104.73684210526318</v>
      </c>
      <c r="H51" s="125">
        <v>290</v>
      </c>
      <c r="I51" s="255">
        <v>104.09188801148599</v>
      </c>
      <c r="J51" s="125">
        <v>303.8</v>
      </c>
      <c r="K51" s="255">
        <v>104.75862068965517</v>
      </c>
      <c r="L51" s="125">
        <v>298.60000000000002</v>
      </c>
      <c r="M51" s="255">
        <v>98.288347597103368</v>
      </c>
    </row>
    <row r="52" spans="1:13" ht="15.75">
      <c r="A52" s="253" t="s">
        <v>2087</v>
      </c>
      <c r="B52" s="253"/>
      <c r="C52" s="255">
        <v>2712.2999999999997</v>
      </c>
      <c r="D52" s="125">
        <v>545.4</v>
      </c>
      <c r="E52" s="125">
        <v>1.8372791828924853</v>
      </c>
      <c r="F52" s="125">
        <v>550.20000000000005</v>
      </c>
      <c r="G52" s="255">
        <v>100.88008800880088</v>
      </c>
      <c r="H52" s="125">
        <v>549.20000000000005</v>
      </c>
      <c r="I52" s="255">
        <v>99.818247909850967</v>
      </c>
      <c r="J52" s="125">
        <v>538.5</v>
      </c>
      <c r="K52" s="255">
        <v>98.051711580480699</v>
      </c>
      <c r="L52" s="125">
        <v>529</v>
      </c>
      <c r="M52" s="255">
        <v>98.235840297121641</v>
      </c>
    </row>
    <row r="53" spans="1:13" ht="15.75">
      <c r="A53" s="253" t="s">
        <v>2031</v>
      </c>
      <c r="B53" s="253"/>
      <c r="C53" s="255">
        <v>154703.4</v>
      </c>
      <c r="D53" s="125">
        <v>154601.9</v>
      </c>
      <c r="E53" s="125">
        <v>0</v>
      </c>
      <c r="F53" s="125">
        <v>31</v>
      </c>
      <c r="G53" s="255">
        <v>2.0051500013906685E-2</v>
      </c>
      <c r="H53" s="125">
        <v>35.299999999999997</v>
      </c>
      <c r="I53" s="255">
        <v>113.87096774193549</v>
      </c>
      <c r="J53" s="125">
        <v>15</v>
      </c>
      <c r="K53" s="255">
        <v>42.492917847025495</v>
      </c>
      <c r="L53" s="125">
        <v>20.2</v>
      </c>
      <c r="M53" s="255">
        <v>134.66666666666666</v>
      </c>
    </row>
    <row r="54" spans="1:13" ht="15.75">
      <c r="A54" s="253" t="s">
        <v>2017</v>
      </c>
      <c r="B54" s="253"/>
      <c r="C54" s="255">
        <v>242195.6</v>
      </c>
      <c r="D54" s="125">
        <v>57.4</v>
      </c>
      <c r="E54" s="125">
        <v>0</v>
      </c>
      <c r="F54" s="125">
        <v>125063</v>
      </c>
      <c r="G54" s="255">
        <v>217879.79094076654</v>
      </c>
      <c r="H54" s="125">
        <v>39032</v>
      </c>
      <c r="I54" s="255">
        <v>31.209870225406394</v>
      </c>
      <c r="J54" s="125">
        <v>39016</v>
      </c>
      <c r="K54" s="255">
        <v>99.959007993441276</v>
      </c>
      <c r="L54" s="125">
        <v>39027.199999999997</v>
      </c>
      <c r="M54" s="255">
        <v>100.02870617182693</v>
      </c>
    </row>
    <row r="55" spans="1:13" ht="15.75">
      <c r="A55" s="253" t="s">
        <v>2088</v>
      </c>
      <c r="B55" s="253"/>
      <c r="C55" s="255">
        <v>249446</v>
      </c>
      <c r="D55" s="125">
        <v>3155.9</v>
      </c>
      <c r="E55" s="125">
        <v>0</v>
      </c>
      <c r="F55" s="125">
        <v>53179</v>
      </c>
      <c r="G55" s="255">
        <v>1685.0660667321524</v>
      </c>
      <c r="H55" s="125">
        <v>97630.099999999991</v>
      </c>
      <c r="I55" s="255">
        <v>183.58769439064289</v>
      </c>
      <c r="J55" s="125">
        <v>47695.9</v>
      </c>
      <c r="K55" s="255">
        <v>48.853683443937889</v>
      </c>
      <c r="L55" s="125">
        <v>47785.1</v>
      </c>
      <c r="M55" s="255">
        <v>100.18701817137321</v>
      </c>
    </row>
    <row r="56" spans="1:13" ht="15.75">
      <c r="A56" s="253" t="s">
        <v>2080</v>
      </c>
      <c r="B56" s="253"/>
      <c r="C56" s="255">
        <v>650.79999999999995</v>
      </c>
      <c r="D56" s="125">
        <v>115.8</v>
      </c>
      <c r="E56" s="125">
        <v>0</v>
      </c>
      <c r="F56" s="125">
        <v>125</v>
      </c>
      <c r="G56" s="255">
        <v>107.94473229706392</v>
      </c>
      <c r="H56" s="125">
        <v>140</v>
      </c>
      <c r="I56" s="255">
        <v>112.00000000000001</v>
      </c>
      <c r="J56" s="125">
        <v>125</v>
      </c>
      <c r="K56" s="255">
        <v>89.285714285714292</v>
      </c>
      <c r="L56" s="125">
        <v>145</v>
      </c>
      <c r="M56" s="255">
        <v>115.99999999999999</v>
      </c>
    </row>
    <row r="57" spans="1:13" ht="15.75">
      <c r="A57" s="253" t="s">
        <v>2024</v>
      </c>
      <c r="B57" s="253"/>
      <c r="C57" s="255">
        <v>183336.9</v>
      </c>
      <c r="D57" s="125">
        <v>3910</v>
      </c>
      <c r="E57" s="125">
        <v>43.600923313670172</v>
      </c>
      <c r="F57" s="125">
        <v>33918.699999999997</v>
      </c>
      <c r="G57" s="255">
        <v>867.48593350383635</v>
      </c>
      <c r="H57" s="125">
        <v>115025.7</v>
      </c>
      <c r="I57" s="255">
        <v>339.12178237963133</v>
      </c>
      <c r="J57" s="125">
        <v>15107</v>
      </c>
      <c r="K57" s="255">
        <v>13.133586668022886</v>
      </c>
      <c r="L57" s="125">
        <v>15375.5</v>
      </c>
      <c r="M57" s="255">
        <v>101.77732177136427</v>
      </c>
    </row>
    <row r="58" spans="1:13" ht="15.75">
      <c r="A58" s="253" t="s">
        <v>2089</v>
      </c>
      <c r="B58" s="253"/>
      <c r="C58" s="255">
        <v>433670.2</v>
      </c>
      <c r="D58" s="125">
        <v>57</v>
      </c>
      <c r="E58" s="125">
        <v>0.19011343434916167</v>
      </c>
      <c r="F58" s="125">
        <v>65.5</v>
      </c>
      <c r="G58" s="255">
        <v>114.91228070175438</v>
      </c>
      <c r="H58" s="125">
        <v>143972</v>
      </c>
      <c r="I58" s="255">
        <v>219804.58015267178</v>
      </c>
      <c r="J58" s="125">
        <v>144336.70000000001</v>
      </c>
      <c r="K58" s="255">
        <v>100.2533131442225</v>
      </c>
      <c r="L58" s="125">
        <v>145239</v>
      </c>
      <c r="M58" s="255">
        <v>100.62513553379009</v>
      </c>
    </row>
    <row r="59" spans="1:13" ht="15.75">
      <c r="A59" s="253" t="s">
        <v>2090</v>
      </c>
      <c r="B59" s="253"/>
      <c r="C59" s="255">
        <v>149686.19999999998</v>
      </c>
      <c r="D59" s="125">
        <v>3912</v>
      </c>
      <c r="E59" s="125">
        <v>65.434473530149702</v>
      </c>
      <c r="F59" s="125">
        <v>123925.7</v>
      </c>
      <c r="G59" s="255">
        <v>3167.8348670756645</v>
      </c>
      <c r="H59" s="125">
        <v>7243.7</v>
      </c>
      <c r="I59" s="255">
        <v>5.8451959520906476</v>
      </c>
      <c r="J59" s="125">
        <v>7352.8</v>
      </c>
      <c r="K59" s="255">
        <v>101.50613636677389</v>
      </c>
      <c r="L59" s="125">
        <v>7252</v>
      </c>
      <c r="M59" s="255">
        <v>98.629093678598622</v>
      </c>
    </row>
    <row r="60" spans="1:13" ht="15.75">
      <c r="A60" s="253" t="s">
        <v>2091</v>
      </c>
      <c r="B60" s="253"/>
      <c r="C60" s="255">
        <v>12906.699999999999</v>
      </c>
      <c r="D60" s="125">
        <v>2568.5</v>
      </c>
      <c r="E60" s="125">
        <v>8.5667781776459968</v>
      </c>
      <c r="F60" s="125">
        <v>2589.1</v>
      </c>
      <c r="G60" s="255">
        <v>100.80202452793459</v>
      </c>
      <c r="H60" s="125">
        <v>2602</v>
      </c>
      <c r="I60" s="255">
        <v>100.49824263257503</v>
      </c>
      <c r="J60" s="125">
        <v>2573.5</v>
      </c>
      <c r="K60" s="255">
        <v>98.90468870099923</v>
      </c>
      <c r="L60" s="125">
        <v>2573.6</v>
      </c>
      <c r="M60" s="255">
        <v>100.00388575869439</v>
      </c>
    </row>
    <row r="61" spans="1:13" ht="15.75">
      <c r="A61" s="253" t="s">
        <v>2092</v>
      </c>
      <c r="B61" s="253"/>
      <c r="C61" s="255">
        <v>346487</v>
      </c>
      <c r="D61" s="125">
        <v>1196.8</v>
      </c>
      <c r="E61" s="125">
        <v>22.878115919865422</v>
      </c>
      <c r="F61" s="125">
        <v>1213</v>
      </c>
      <c r="G61" s="255">
        <v>101.35360962566847</v>
      </c>
      <c r="H61" s="125">
        <v>114669</v>
      </c>
      <c r="I61" s="255">
        <v>9453.3388293487224</v>
      </c>
      <c r="J61" s="125">
        <v>114700.7</v>
      </c>
      <c r="K61" s="255">
        <v>100.02764478629796</v>
      </c>
      <c r="L61" s="125">
        <v>114707.5</v>
      </c>
      <c r="M61" s="255">
        <v>100.00592847297358</v>
      </c>
    </row>
    <row r="62" spans="1:13" ht="15.75">
      <c r="A62" s="253" t="s">
        <v>2093</v>
      </c>
      <c r="B62" s="253"/>
      <c r="C62" s="255">
        <v>263388</v>
      </c>
      <c r="D62" s="125">
        <v>641.59999999999991</v>
      </c>
      <c r="E62" s="125">
        <v>54.034023917803594</v>
      </c>
      <c r="F62" s="125">
        <v>654.4</v>
      </c>
      <c r="G62" s="255">
        <v>101.99501246882794</v>
      </c>
      <c r="H62" s="125">
        <v>87183</v>
      </c>
      <c r="I62" s="255">
        <v>13322.585574572127</v>
      </c>
      <c r="J62" s="125">
        <v>87300</v>
      </c>
      <c r="K62" s="255">
        <v>100.13420047486321</v>
      </c>
      <c r="L62" s="125">
        <v>87609</v>
      </c>
      <c r="M62" s="255">
        <v>100.35395189003435</v>
      </c>
    </row>
    <row r="63" spans="1:13" ht="31.5">
      <c r="A63" s="239" t="s">
        <v>2071</v>
      </c>
      <c r="B63" s="240"/>
      <c r="C63" s="241">
        <v>2701312.8436312401</v>
      </c>
      <c r="D63" s="241">
        <v>489311.7</v>
      </c>
      <c r="E63" s="241">
        <v>100</v>
      </c>
      <c r="F63" s="241">
        <v>513777.28499999997</v>
      </c>
      <c r="G63" s="241">
        <v>105</v>
      </c>
      <c r="H63" s="241">
        <v>534328.37639999995</v>
      </c>
      <c r="I63" s="241">
        <v>104</v>
      </c>
      <c r="J63" s="241">
        <v>566388.07898399991</v>
      </c>
      <c r="K63" s="241">
        <v>106</v>
      </c>
      <c r="L63" s="241">
        <v>597539.42332811991</v>
      </c>
      <c r="M63" s="241">
        <v>105.5</v>
      </c>
    </row>
    <row r="64" spans="1:13" ht="31.5">
      <c r="A64" s="246" t="s">
        <v>2072</v>
      </c>
      <c r="B64" s="247"/>
      <c r="C64" s="248">
        <v>8191322.0237257201</v>
      </c>
      <c r="D64" s="248">
        <v>1094127.67</v>
      </c>
      <c r="E64" s="248">
        <v>135.30000000000001</v>
      </c>
      <c r="F64" s="248">
        <v>1307484.9349999998</v>
      </c>
      <c r="G64" s="248">
        <v>119.50021655151085</v>
      </c>
      <c r="H64" s="248">
        <v>1752767.1166000001</v>
      </c>
      <c r="I64" s="248">
        <v>134.05639099008053</v>
      </c>
      <c r="J64" s="248">
        <v>1944324.7607999998</v>
      </c>
      <c r="K64" s="248">
        <v>110.92887026381355</v>
      </c>
      <c r="L64" s="248">
        <v>2092617.54132572</v>
      </c>
      <c r="M64" s="248">
        <v>107.62695530682356</v>
      </c>
    </row>
  </sheetData>
  <mergeCells count="24">
    <mergeCell ref="A1:M2"/>
    <mergeCell ref="E3:H3"/>
    <mergeCell ref="K4:M4"/>
    <mergeCell ref="A5:A7"/>
    <mergeCell ref="B5:B7"/>
    <mergeCell ref="C5:C7"/>
    <mergeCell ref="D5:E6"/>
    <mergeCell ref="F5:G6"/>
    <mergeCell ref="H5:I6"/>
    <mergeCell ref="J5:M5"/>
    <mergeCell ref="H28:I29"/>
    <mergeCell ref="J28:M28"/>
    <mergeCell ref="J29:K29"/>
    <mergeCell ref="L29:M29"/>
    <mergeCell ref="J6:K6"/>
    <mergeCell ref="L6:M6"/>
    <mergeCell ref="A24:M25"/>
    <mergeCell ref="A26:M26"/>
    <mergeCell ref="K27:M27"/>
    <mergeCell ref="A28:A30"/>
    <mergeCell ref="B28:B30"/>
    <mergeCell ref="C28:C30"/>
    <mergeCell ref="D28:E29"/>
    <mergeCell ref="F28:G29"/>
  </mergeCells>
  <pageMargins left="0.31" right="0.27" top="0.28000000000000003" bottom="0.31496062992125984" header="0.31496062992125984" footer="0.31496062992125984"/>
  <pageSetup paperSize="9" scale="87" orientation="landscape" r:id="rId1"/>
  <rowBreaks count="1" manualBreakCount="1">
    <brk id="23"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view="pageBreakPreview" zoomScale="120" zoomScaleNormal="100" zoomScaleSheetLayoutView="120" workbookViewId="0">
      <selection activeCell="J5" sqref="J5"/>
    </sheetView>
  </sheetViews>
  <sheetFormatPr defaultRowHeight="15"/>
  <cols>
    <col min="1" max="1" width="21.5703125" customWidth="1"/>
    <col min="2" max="2" width="11.28515625" customWidth="1"/>
    <col min="3" max="3" width="14.140625" customWidth="1"/>
    <col min="4" max="4" width="13.140625" customWidth="1"/>
    <col min="6" max="6" width="13" customWidth="1"/>
    <col min="7" max="7" width="9.140625" customWidth="1"/>
    <col min="8" max="8" width="13.85546875" customWidth="1"/>
    <col min="9" max="9" width="12.5703125" customWidth="1"/>
    <col min="10" max="10" width="12.140625" customWidth="1"/>
    <col min="12" max="12" width="12.85546875" customWidth="1"/>
    <col min="14" max="14" width="18.85546875" customWidth="1"/>
  </cols>
  <sheetData>
    <row r="1" spans="1:13" ht="50.25" customHeight="1">
      <c r="A1" s="805" t="s">
        <v>2094</v>
      </c>
      <c r="B1" s="806"/>
      <c r="C1" s="806"/>
      <c r="D1" s="806"/>
      <c r="E1" s="806"/>
      <c r="F1" s="806"/>
      <c r="G1" s="806"/>
      <c r="H1" s="806"/>
      <c r="I1" s="806"/>
      <c r="J1" s="806"/>
      <c r="K1" s="806"/>
      <c r="L1" s="806"/>
      <c r="M1" s="806"/>
    </row>
    <row r="2" spans="1:13" ht="15.75">
      <c r="A2" s="807" t="s">
        <v>2095</v>
      </c>
      <c r="B2" s="807"/>
      <c r="C2" s="807"/>
      <c r="D2" s="807"/>
      <c r="E2" s="807"/>
      <c r="F2" s="807"/>
      <c r="G2" s="807"/>
      <c r="H2" s="807"/>
      <c r="I2" s="807"/>
      <c r="J2" s="807"/>
      <c r="K2" s="807"/>
      <c r="L2" s="807"/>
      <c r="M2" s="807"/>
    </row>
    <row r="3" spans="1:13" ht="15.75" customHeight="1">
      <c r="A3" s="792" t="s">
        <v>2096</v>
      </c>
      <c r="B3" s="792" t="s">
        <v>2053</v>
      </c>
      <c r="C3" s="792" t="s">
        <v>2097</v>
      </c>
      <c r="D3" s="792" t="s">
        <v>2055</v>
      </c>
      <c r="E3" s="792"/>
      <c r="F3" s="792" t="s">
        <v>2056</v>
      </c>
      <c r="G3" s="792"/>
      <c r="H3" s="792" t="s">
        <v>1898</v>
      </c>
      <c r="I3" s="792"/>
      <c r="J3" s="792" t="s">
        <v>7</v>
      </c>
      <c r="K3" s="792"/>
      <c r="L3" s="792"/>
      <c r="M3" s="792"/>
    </row>
    <row r="4" spans="1:13" ht="15.75">
      <c r="A4" s="792"/>
      <c r="B4" s="792"/>
      <c r="C4" s="792"/>
      <c r="D4" s="792"/>
      <c r="E4" s="792"/>
      <c r="F4" s="792"/>
      <c r="G4" s="792"/>
      <c r="H4" s="792"/>
      <c r="I4" s="792"/>
      <c r="J4" s="792" t="s">
        <v>11</v>
      </c>
      <c r="K4" s="792"/>
      <c r="L4" s="792" t="s">
        <v>12</v>
      </c>
      <c r="M4" s="792"/>
    </row>
    <row r="5" spans="1:13" ht="66" customHeight="1">
      <c r="A5" s="792"/>
      <c r="B5" s="792"/>
      <c r="C5" s="792"/>
      <c r="D5" s="118" t="s">
        <v>1926</v>
      </c>
      <c r="E5" s="118" t="s">
        <v>1530</v>
      </c>
      <c r="F5" s="118" t="s">
        <v>1926</v>
      </c>
      <c r="G5" s="118" t="s">
        <v>1530</v>
      </c>
      <c r="H5" s="118" t="s">
        <v>1926</v>
      </c>
      <c r="I5" s="118" t="s">
        <v>1530</v>
      </c>
      <c r="J5" s="118" t="s">
        <v>1926</v>
      </c>
      <c r="K5" s="118" t="s">
        <v>1530</v>
      </c>
      <c r="L5" s="118" t="s">
        <v>1926</v>
      </c>
      <c r="M5" s="118" t="s">
        <v>1530</v>
      </c>
    </row>
    <row r="6" spans="1:13" ht="31.5">
      <c r="A6" s="259" t="s">
        <v>2070</v>
      </c>
      <c r="B6" s="260"/>
      <c r="C6" s="261">
        <v>2297045.6600136003</v>
      </c>
      <c r="D6" s="262">
        <v>405864.5</v>
      </c>
      <c r="E6" s="262">
        <v>145.73665929720704</v>
      </c>
      <c r="F6" s="262">
        <v>422099.08</v>
      </c>
      <c r="G6" s="262">
        <v>104</v>
      </c>
      <c r="H6" s="262">
        <v>449535.52020000003</v>
      </c>
      <c r="I6" s="262">
        <v>106.5</v>
      </c>
      <c r="J6" s="262">
        <v>485498.36181600002</v>
      </c>
      <c r="K6" s="262">
        <v>108</v>
      </c>
      <c r="L6" s="262">
        <v>534048.19799760007</v>
      </c>
      <c r="M6" s="262">
        <v>110.00000000000001</v>
      </c>
    </row>
    <row r="7" spans="1:13" ht="15.75">
      <c r="A7" s="263" t="s">
        <v>2075</v>
      </c>
      <c r="B7" s="264"/>
      <c r="C7" s="265"/>
      <c r="D7" s="266"/>
      <c r="E7" s="267"/>
      <c r="F7" s="268"/>
      <c r="G7" s="268"/>
      <c r="H7" s="268"/>
      <c r="I7" s="269"/>
      <c r="J7" s="268"/>
      <c r="K7" s="268"/>
      <c r="L7" s="268"/>
      <c r="M7" s="268"/>
    </row>
    <row r="8" spans="1:13" ht="15.75">
      <c r="A8" s="263" t="s">
        <v>2076</v>
      </c>
      <c r="B8" s="270"/>
      <c r="C8" s="271">
        <v>77091.964616217607</v>
      </c>
      <c r="D8" s="271">
        <v>13899.2</v>
      </c>
      <c r="E8" s="272">
        <v>1661.9873251225638</v>
      </c>
      <c r="F8" s="272">
        <v>14455.168000000001</v>
      </c>
      <c r="G8" s="273">
        <v>104</v>
      </c>
      <c r="H8" s="272">
        <v>15177.926400000002</v>
      </c>
      <c r="I8" s="274">
        <v>105</v>
      </c>
      <c r="J8" s="272">
        <v>16118.957836800002</v>
      </c>
      <c r="K8" s="274">
        <v>106.2</v>
      </c>
      <c r="L8" s="272">
        <v>17440.7123794176</v>
      </c>
      <c r="M8" s="274">
        <v>108.19999999999999</v>
      </c>
    </row>
    <row r="9" spans="1:13" ht="15.75">
      <c r="A9" s="263" t="s">
        <v>2021</v>
      </c>
      <c r="B9" s="270"/>
      <c r="C9" s="271">
        <v>3760.0470026928797</v>
      </c>
      <c r="D9" s="271">
        <v>706.9</v>
      </c>
      <c r="E9" s="272">
        <v>151.72783859197253</v>
      </c>
      <c r="F9" s="272">
        <v>719.62419999999997</v>
      </c>
      <c r="G9" s="273">
        <v>101.8</v>
      </c>
      <c r="H9" s="272">
        <v>744.81104699999992</v>
      </c>
      <c r="I9" s="274">
        <v>103.49999999999999</v>
      </c>
      <c r="J9" s="272">
        <v>774.60348887999987</v>
      </c>
      <c r="K9" s="274">
        <v>104</v>
      </c>
      <c r="L9" s="272">
        <v>814.10826681287983</v>
      </c>
      <c r="M9" s="274">
        <v>105.1</v>
      </c>
    </row>
    <row r="10" spans="1:13" ht="15.75">
      <c r="A10" s="263" t="s">
        <v>2077</v>
      </c>
      <c r="B10" s="270"/>
      <c r="C10" s="271">
        <v>19333.904042530281</v>
      </c>
      <c r="D10" s="271">
        <v>3571.4</v>
      </c>
      <c r="E10" s="272">
        <v>1057.2528123149793</v>
      </c>
      <c r="F10" s="272">
        <v>3642.828</v>
      </c>
      <c r="G10" s="273">
        <v>102</v>
      </c>
      <c r="H10" s="272">
        <v>3810.3980879999999</v>
      </c>
      <c r="I10" s="274">
        <v>104.60000000000001</v>
      </c>
      <c r="J10" s="272">
        <v>4019.9699828399998</v>
      </c>
      <c r="K10" s="274">
        <v>105.5</v>
      </c>
      <c r="L10" s="272">
        <v>4289.3079716902794</v>
      </c>
      <c r="M10" s="274">
        <v>106.69999999999999</v>
      </c>
    </row>
    <row r="11" spans="1:13" ht="15.75">
      <c r="A11" s="263" t="s">
        <v>2028</v>
      </c>
      <c r="B11" s="270"/>
      <c r="C11" s="271">
        <v>891416.57794672088</v>
      </c>
      <c r="D11" s="271">
        <v>154000.4</v>
      </c>
      <c r="E11" s="272">
        <v>612.15238579810148</v>
      </c>
      <c r="F11" s="272">
        <v>162162.42119999998</v>
      </c>
      <c r="G11" s="273">
        <v>105.3</v>
      </c>
      <c r="H11" s="272">
        <v>174324.60278999998</v>
      </c>
      <c r="I11" s="274">
        <v>107.5</v>
      </c>
      <c r="J11" s="272">
        <v>190013.81704109997</v>
      </c>
      <c r="K11" s="274">
        <v>109.00000000000001</v>
      </c>
      <c r="L11" s="272">
        <v>210915.33691562098</v>
      </c>
      <c r="M11" s="274">
        <v>111.00000000000001</v>
      </c>
    </row>
    <row r="12" spans="1:13" ht="15.75">
      <c r="A12" s="263" t="s">
        <v>2078</v>
      </c>
      <c r="B12" s="270"/>
      <c r="C12" s="271">
        <v>614342.50066537783</v>
      </c>
      <c r="D12" s="271">
        <v>110000.3</v>
      </c>
      <c r="E12" s="272">
        <v>109.44987657072582</v>
      </c>
      <c r="F12" s="272">
        <v>113850.31050000001</v>
      </c>
      <c r="G12" s="273">
        <v>103.50000000000001</v>
      </c>
      <c r="H12" s="272">
        <v>120225.92788800001</v>
      </c>
      <c r="I12" s="274">
        <v>105.60000000000001</v>
      </c>
      <c r="J12" s="272">
        <v>128882.19469593601</v>
      </c>
      <c r="K12" s="274">
        <v>107.2</v>
      </c>
      <c r="L12" s="272">
        <v>141383.76758144179</v>
      </c>
      <c r="M12" s="274">
        <v>109.7</v>
      </c>
    </row>
    <row r="13" spans="1:13" ht="15.75">
      <c r="A13" s="263" t="s">
        <v>2022</v>
      </c>
      <c r="B13" s="270"/>
      <c r="C13" s="271">
        <v>136831.241753874</v>
      </c>
      <c r="D13" s="271">
        <v>24913.8</v>
      </c>
      <c r="E13" s="272">
        <v>260.19362722060345</v>
      </c>
      <c r="F13" s="272">
        <v>25536.645</v>
      </c>
      <c r="G13" s="273">
        <v>102.50000000000001</v>
      </c>
      <c r="H13" s="272">
        <v>26813.47725</v>
      </c>
      <c r="I13" s="274">
        <v>105</v>
      </c>
      <c r="J13" s="272">
        <v>28583.1667485</v>
      </c>
      <c r="K13" s="274">
        <v>106.60000000000001</v>
      </c>
      <c r="L13" s="272">
        <v>30984.152755374002</v>
      </c>
      <c r="M13" s="274">
        <v>108.4</v>
      </c>
    </row>
    <row r="14" spans="1:13" ht="15.75">
      <c r="A14" s="263" t="s">
        <v>2079</v>
      </c>
      <c r="B14" s="270"/>
      <c r="C14" s="271">
        <v>553371.46111366444</v>
      </c>
      <c r="D14" s="271">
        <v>98600.3</v>
      </c>
      <c r="E14" s="272">
        <v>73.53435147523183</v>
      </c>
      <c r="F14" s="272">
        <v>101558.30900000001</v>
      </c>
      <c r="G14" s="273">
        <v>103</v>
      </c>
      <c r="H14" s="272">
        <v>108261.15739400001</v>
      </c>
      <c r="I14" s="274">
        <v>106.60000000000001</v>
      </c>
      <c r="J14" s="272">
        <v>116922.04998552002</v>
      </c>
      <c r="K14" s="274">
        <v>108</v>
      </c>
      <c r="L14" s="272">
        <v>128029.64473414441</v>
      </c>
      <c r="M14" s="274">
        <v>109.5</v>
      </c>
    </row>
    <row r="15" spans="1:13" ht="15.75">
      <c r="A15" s="263" t="s">
        <v>2027</v>
      </c>
      <c r="B15" s="270"/>
      <c r="C15" s="271">
        <v>5.045250499999999</v>
      </c>
      <c r="D15" s="271">
        <v>1</v>
      </c>
      <c r="E15" s="272">
        <v>0</v>
      </c>
      <c r="F15" s="272">
        <v>1</v>
      </c>
      <c r="G15" s="273">
        <v>100</v>
      </c>
      <c r="H15" s="272">
        <v>1.0049999999999999</v>
      </c>
      <c r="I15" s="274">
        <v>100.49999999999999</v>
      </c>
      <c r="J15" s="272">
        <v>1.0150499999999998</v>
      </c>
      <c r="K15" s="274">
        <v>100.99999999999997</v>
      </c>
      <c r="L15" s="272">
        <v>1.0252004999999997</v>
      </c>
      <c r="M15" s="274">
        <v>101</v>
      </c>
    </row>
    <row r="16" spans="1:13" ht="15.75">
      <c r="A16" s="263" t="s">
        <v>2023</v>
      </c>
      <c r="B16" s="270"/>
      <c r="C16" s="271">
        <v>845.91606918959997</v>
      </c>
      <c r="D16" s="271">
        <v>162</v>
      </c>
      <c r="E16" s="272">
        <v>0</v>
      </c>
      <c r="F16" s="272">
        <v>163.62</v>
      </c>
      <c r="G16" s="273">
        <v>101</v>
      </c>
      <c r="H16" s="272">
        <v>166.89240000000001</v>
      </c>
      <c r="I16" s="274">
        <v>102</v>
      </c>
      <c r="J16" s="272">
        <v>173.06741880000001</v>
      </c>
      <c r="K16" s="274">
        <v>103.69999999999999</v>
      </c>
      <c r="L16" s="272">
        <v>180.33625038960002</v>
      </c>
      <c r="M16" s="274">
        <v>104.2</v>
      </c>
    </row>
    <row r="17" spans="1:13" ht="15.75">
      <c r="A17" s="263" t="s">
        <v>2080</v>
      </c>
      <c r="B17" s="264"/>
      <c r="C17" s="271">
        <v>47.073049129999994</v>
      </c>
      <c r="D17" s="271">
        <v>9.1999999999999993</v>
      </c>
      <c r="E17" s="272">
        <v>0</v>
      </c>
      <c r="F17" s="272">
        <v>9.2459999999999987</v>
      </c>
      <c r="G17" s="273">
        <v>100.49999999999999</v>
      </c>
      <c r="H17" s="272">
        <v>9.3384599999999978</v>
      </c>
      <c r="I17" s="274">
        <v>101</v>
      </c>
      <c r="J17" s="272">
        <v>9.5252291999999983</v>
      </c>
      <c r="K17" s="274">
        <v>102</v>
      </c>
      <c r="L17" s="272">
        <v>9.7633599299999982</v>
      </c>
      <c r="M17" s="274">
        <v>102.49999999999999</v>
      </c>
    </row>
    <row r="18" spans="1:13" ht="54.75" customHeight="1">
      <c r="A18" s="802" t="s">
        <v>2709</v>
      </c>
      <c r="B18" s="803"/>
      <c r="C18" s="803"/>
      <c r="D18" s="803"/>
      <c r="E18" s="803"/>
      <c r="F18" s="803"/>
      <c r="G18" s="803"/>
      <c r="H18" s="803"/>
      <c r="I18" s="803"/>
      <c r="J18" s="803"/>
      <c r="K18" s="803"/>
      <c r="L18" s="803"/>
      <c r="M18" s="803"/>
    </row>
    <row r="19" spans="1:13" ht="12" customHeight="1">
      <c r="A19" s="804" t="s">
        <v>2095</v>
      </c>
      <c r="B19" s="804"/>
      <c r="C19" s="804"/>
      <c r="D19" s="804"/>
      <c r="E19" s="804"/>
      <c r="F19" s="804"/>
      <c r="G19" s="804"/>
      <c r="H19" s="804"/>
      <c r="I19" s="804"/>
      <c r="J19" s="804"/>
      <c r="K19" s="804"/>
      <c r="L19" s="804"/>
      <c r="M19" s="804"/>
    </row>
    <row r="20" spans="1:13" ht="15.75" customHeight="1">
      <c r="A20" s="792" t="s">
        <v>2098</v>
      </c>
      <c r="B20" s="792" t="s">
        <v>2053</v>
      </c>
      <c r="C20" s="792" t="s">
        <v>2097</v>
      </c>
      <c r="D20" s="792" t="s">
        <v>2055</v>
      </c>
      <c r="E20" s="792"/>
      <c r="F20" s="792" t="s">
        <v>2056</v>
      </c>
      <c r="G20" s="792"/>
      <c r="H20" s="792" t="s">
        <v>1898</v>
      </c>
      <c r="I20" s="792"/>
      <c r="J20" s="792" t="s">
        <v>7</v>
      </c>
      <c r="K20" s="792"/>
      <c r="L20" s="792"/>
      <c r="M20" s="792"/>
    </row>
    <row r="21" spans="1:13" ht="15.75">
      <c r="A21" s="792"/>
      <c r="B21" s="792"/>
      <c r="C21" s="792"/>
      <c r="D21" s="792"/>
      <c r="E21" s="792"/>
      <c r="F21" s="792"/>
      <c r="G21" s="792"/>
      <c r="H21" s="792"/>
      <c r="I21" s="792"/>
      <c r="J21" s="792" t="s">
        <v>11</v>
      </c>
      <c r="K21" s="792"/>
      <c r="L21" s="792" t="s">
        <v>12</v>
      </c>
      <c r="M21" s="792"/>
    </row>
    <row r="22" spans="1:13" ht="48.75" customHeight="1">
      <c r="A22" s="792"/>
      <c r="B22" s="792"/>
      <c r="C22" s="792"/>
      <c r="D22" s="275" t="s">
        <v>1926</v>
      </c>
      <c r="E22" s="275" t="s">
        <v>1530</v>
      </c>
      <c r="F22" s="275" t="s">
        <v>1926</v>
      </c>
      <c r="G22" s="275" t="s">
        <v>1530</v>
      </c>
      <c r="H22" s="275" t="s">
        <v>1926</v>
      </c>
      <c r="I22" s="275" t="s">
        <v>1530</v>
      </c>
      <c r="J22" s="275" t="s">
        <v>1926</v>
      </c>
      <c r="K22" s="275" t="s">
        <v>1530</v>
      </c>
      <c r="L22" s="275" t="s">
        <v>1926</v>
      </c>
      <c r="M22" s="275" t="s">
        <v>1530</v>
      </c>
    </row>
    <row r="23" spans="1:13" ht="15.75">
      <c r="A23" s="276" t="s">
        <v>2065</v>
      </c>
      <c r="B23" s="277"/>
      <c r="C23" s="278">
        <v>1911142.19287824</v>
      </c>
      <c r="D23" s="257">
        <v>337679.3</v>
      </c>
      <c r="E23" s="257">
        <v>151.56611461560351</v>
      </c>
      <c r="F23" s="257">
        <v>351186.47200000001</v>
      </c>
      <c r="G23" s="279">
        <v>106</v>
      </c>
      <c r="H23" s="257">
        <v>374013.59268</v>
      </c>
      <c r="I23" s="279">
        <v>107</v>
      </c>
      <c r="J23" s="257">
        <v>403934.68009440001</v>
      </c>
      <c r="K23" s="279">
        <v>109</v>
      </c>
      <c r="L23" s="257">
        <v>444328.14810384001</v>
      </c>
      <c r="M23" s="279">
        <v>111</v>
      </c>
    </row>
    <row r="24" spans="1:13" ht="15.75">
      <c r="A24" s="276" t="s">
        <v>2066</v>
      </c>
      <c r="B24" s="277"/>
      <c r="C24" s="278">
        <v>37041.190928640004</v>
      </c>
      <c r="D24" s="257">
        <v>6544.8</v>
      </c>
      <c r="E24" s="257">
        <v>78.335806961267778</v>
      </c>
      <c r="F24" s="257">
        <v>6806.5920000000006</v>
      </c>
      <c r="G24" s="279">
        <v>104</v>
      </c>
      <c r="H24" s="257">
        <v>7249.020480000001</v>
      </c>
      <c r="I24" s="279">
        <v>105</v>
      </c>
      <c r="J24" s="257">
        <v>7828.9421184000012</v>
      </c>
      <c r="K24" s="279">
        <v>106.5</v>
      </c>
      <c r="L24" s="257">
        <v>8611.8363302400012</v>
      </c>
      <c r="M24" s="279">
        <v>108</v>
      </c>
    </row>
    <row r="25" spans="1:13" ht="15.75">
      <c r="A25" s="276" t="s">
        <v>2067</v>
      </c>
      <c r="B25" s="253"/>
      <c r="C25" s="278">
        <v>147973.46799072</v>
      </c>
      <c r="D25" s="257">
        <v>26145.4</v>
      </c>
      <c r="E25" s="257">
        <v>134.11749015101773</v>
      </c>
      <c r="F25" s="257">
        <v>27191.216</v>
      </c>
      <c r="G25" s="279">
        <v>105</v>
      </c>
      <c r="H25" s="257">
        <v>28958.645039999999</v>
      </c>
      <c r="I25" s="279">
        <v>106</v>
      </c>
      <c r="J25" s="257">
        <v>31275.3366432</v>
      </c>
      <c r="K25" s="279">
        <v>107.5</v>
      </c>
      <c r="L25" s="257">
        <v>34402.870307520003</v>
      </c>
      <c r="M25" s="279">
        <v>110</v>
      </c>
    </row>
    <row r="26" spans="1:13" ht="31.5">
      <c r="A26" s="280" t="s">
        <v>2068</v>
      </c>
      <c r="B26" s="253"/>
      <c r="C26" s="278">
        <v>129220.82741760001</v>
      </c>
      <c r="D26" s="279">
        <v>22832</v>
      </c>
      <c r="E26" s="257">
        <v>102.4807781213952</v>
      </c>
      <c r="F26" s="257">
        <v>23745.279999999999</v>
      </c>
      <c r="G26" s="279">
        <v>105.5</v>
      </c>
      <c r="H26" s="257">
        <v>25288.7232</v>
      </c>
      <c r="I26" s="279">
        <v>106.5</v>
      </c>
      <c r="J26" s="257">
        <v>27311.821056000001</v>
      </c>
      <c r="K26" s="279">
        <v>108</v>
      </c>
      <c r="L26" s="257">
        <v>30043.003161600001</v>
      </c>
      <c r="M26" s="279">
        <v>109</v>
      </c>
    </row>
    <row r="27" spans="1:13" ht="15.75">
      <c r="A27" s="280" t="s">
        <v>2069</v>
      </c>
      <c r="B27" s="253"/>
      <c r="C27" s="278">
        <v>71667.980798400007</v>
      </c>
      <c r="D27" s="279">
        <v>12663</v>
      </c>
      <c r="E27" s="257">
        <v>227.34699007163505</v>
      </c>
      <c r="F27" s="257">
        <v>13169.52</v>
      </c>
      <c r="G27" s="279">
        <v>103</v>
      </c>
      <c r="H27" s="257">
        <v>14025.5388</v>
      </c>
      <c r="I27" s="279">
        <v>104</v>
      </c>
      <c r="J27" s="257">
        <v>15147.581904000001</v>
      </c>
      <c r="K27" s="279">
        <v>107</v>
      </c>
      <c r="L27" s="257">
        <v>16662.340094400002</v>
      </c>
      <c r="M27" s="279">
        <v>108.5</v>
      </c>
    </row>
    <row r="28" spans="1:13" ht="31.5">
      <c r="A28" s="280" t="s">
        <v>2070</v>
      </c>
      <c r="B28" s="253"/>
      <c r="C28" s="278">
        <v>2297045.6600136003</v>
      </c>
      <c r="D28" s="278">
        <v>405864.5</v>
      </c>
      <c r="E28" s="278">
        <v>145.73665929720704</v>
      </c>
      <c r="F28" s="278">
        <v>422099.08</v>
      </c>
      <c r="G28" s="278">
        <v>104</v>
      </c>
      <c r="H28" s="278">
        <v>449535.52020000003</v>
      </c>
      <c r="I28" s="278">
        <v>106.5</v>
      </c>
      <c r="J28" s="278">
        <v>485498.36181600002</v>
      </c>
      <c r="K28" s="278">
        <v>108</v>
      </c>
      <c r="L28" s="278">
        <v>534048.19799760007</v>
      </c>
      <c r="M28" s="278">
        <v>110.00000000000001</v>
      </c>
    </row>
  </sheetData>
  <mergeCells count="22">
    <mergeCell ref="A1:M1"/>
    <mergeCell ref="A2:M2"/>
    <mergeCell ref="A3:A5"/>
    <mergeCell ref="B3:B5"/>
    <mergeCell ref="C3:C5"/>
    <mergeCell ref="D3:E4"/>
    <mergeCell ref="F3:G4"/>
    <mergeCell ref="H3:I4"/>
    <mergeCell ref="J3:M3"/>
    <mergeCell ref="J4:K4"/>
    <mergeCell ref="J21:K21"/>
    <mergeCell ref="L21:M21"/>
    <mergeCell ref="L4:M4"/>
    <mergeCell ref="A18:M18"/>
    <mergeCell ref="A19:M19"/>
    <mergeCell ref="A20:A22"/>
    <mergeCell ref="B20:B22"/>
    <mergeCell ref="C20:C22"/>
    <mergeCell ref="D20:E21"/>
    <mergeCell ref="F20:G21"/>
    <mergeCell ref="H20:I21"/>
    <mergeCell ref="J20:M20"/>
  </mergeCells>
  <pageMargins left="0.26" right="0.27559055118110237" top="0.15748031496062992" bottom="0.17" header="0.17" footer="0.19685039370078741"/>
  <pageSetup paperSize="9" scale="88"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view="pageBreakPreview" zoomScaleNormal="100" zoomScaleSheetLayoutView="100" workbookViewId="0">
      <selection activeCell="J23" sqref="J23"/>
    </sheetView>
  </sheetViews>
  <sheetFormatPr defaultRowHeight="15"/>
  <cols>
    <col min="1" max="1" width="21.5703125" customWidth="1"/>
    <col min="2" max="2" width="15.28515625" customWidth="1"/>
    <col min="3" max="3" width="13.7109375" customWidth="1"/>
    <col min="4" max="13" width="12.140625" customWidth="1"/>
  </cols>
  <sheetData>
    <row r="1" spans="1:13" ht="39" customHeight="1">
      <c r="A1" s="805" t="s">
        <v>2707</v>
      </c>
      <c r="B1" s="806"/>
      <c r="C1" s="806"/>
      <c r="D1" s="806"/>
      <c r="E1" s="806"/>
      <c r="F1" s="806"/>
      <c r="G1" s="806"/>
      <c r="H1" s="806"/>
      <c r="I1" s="806"/>
      <c r="J1" s="806"/>
      <c r="K1" s="806"/>
      <c r="L1" s="806"/>
      <c r="M1" s="806"/>
    </row>
    <row r="2" spans="1:13" ht="15.75">
      <c r="A2" s="807" t="s">
        <v>2095</v>
      </c>
      <c r="B2" s="807"/>
      <c r="C2" s="807"/>
      <c r="D2" s="807"/>
      <c r="E2" s="807"/>
      <c r="F2" s="807"/>
      <c r="G2" s="807"/>
      <c r="H2" s="807"/>
      <c r="I2" s="807"/>
      <c r="J2" s="807"/>
      <c r="K2" s="807"/>
      <c r="L2" s="807"/>
      <c r="M2" s="807"/>
    </row>
    <row r="3" spans="1:13" ht="15.75">
      <c r="A3" s="792" t="s">
        <v>2096</v>
      </c>
      <c r="B3" s="792" t="s">
        <v>2053</v>
      </c>
      <c r="C3" s="792" t="s">
        <v>2097</v>
      </c>
      <c r="D3" s="792" t="s">
        <v>2055</v>
      </c>
      <c r="E3" s="792"/>
      <c r="F3" s="792" t="s">
        <v>2056</v>
      </c>
      <c r="G3" s="792"/>
      <c r="H3" s="792" t="s">
        <v>1898</v>
      </c>
      <c r="I3" s="792"/>
      <c r="J3" s="792" t="s">
        <v>7</v>
      </c>
      <c r="K3" s="792"/>
      <c r="L3" s="792"/>
      <c r="M3" s="792"/>
    </row>
    <row r="4" spans="1:13" ht="15.75">
      <c r="A4" s="792"/>
      <c r="B4" s="792"/>
      <c r="C4" s="792"/>
      <c r="D4" s="792"/>
      <c r="E4" s="792"/>
      <c r="F4" s="792"/>
      <c r="G4" s="792"/>
      <c r="H4" s="792"/>
      <c r="I4" s="792"/>
      <c r="J4" s="792" t="s">
        <v>11</v>
      </c>
      <c r="K4" s="792"/>
      <c r="L4" s="792" t="s">
        <v>12</v>
      </c>
      <c r="M4" s="792"/>
    </row>
    <row r="5" spans="1:13" ht="39" customHeight="1">
      <c r="A5" s="792"/>
      <c r="B5" s="792"/>
      <c r="C5" s="792"/>
      <c r="D5" s="118" t="s">
        <v>1926</v>
      </c>
      <c r="E5" s="118" t="s">
        <v>1530</v>
      </c>
      <c r="F5" s="118" t="s">
        <v>1926</v>
      </c>
      <c r="G5" s="118" t="s">
        <v>1530</v>
      </c>
      <c r="H5" s="118" t="s">
        <v>1926</v>
      </c>
      <c r="I5" s="118" t="s">
        <v>1530</v>
      </c>
      <c r="J5" s="118" t="s">
        <v>1926</v>
      </c>
      <c r="K5" s="118" t="s">
        <v>1530</v>
      </c>
      <c r="L5" s="118" t="s">
        <v>1926</v>
      </c>
      <c r="M5" s="118" t="s">
        <v>1530</v>
      </c>
    </row>
    <row r="6" spans="1:13" s="284" customFormat="1" ht="31.5">
      <c r="A6" s="281" t="s">
        <v>2064</v>
      </c>
      <c r="B6" s="282">
        <v>3192931.5</v>
      </c>
      <c r="C6" s="282">
        <v>293137.5</v>
      </c>
      <c r="D6" s="282">
        <v>198951.46999999997</v>
      </c>
      <c r="E6" s="283">
        <v>478.71708618768832</v>
      </c>
      <c r="F6" s="282">
        <v>371608.56999999995</v>
      </c>
      <c r="G6" s="282">
        <v>186.78352565075292</v>
      </c>
      <c r="H6" s="282">
        <v>768903.22000000009</v>
      </c>
      <c r="I6" s="282">
        <v>206.91213337733308</v>
      </c>
      <c r="J6" s="282">
        <v>892438.32000000007</v>
      </c>
      <c r="K6" s="282">
        <v>116.06640429988056</v>
      </c>
      <c r="L6" s="282">
        <v>961029.92</v>
      </c>
      <c r="M6" s="282">
        <v>107.68586449761592</v>
      </c>
    </row>
    <row r="7" spans="1:13" ht="15.75">
      <c r="A7" s="285" t="s">
        <v>2081</v>
      </c>
      <c r="B7" s="286">
        <v>973790</v>
      </c>
      <c r="C7" s="286">
        <v>1893</v>
      </c>
      <c r="D7" s="286">
        <v>370</v>
      </c>
      <c r="E7" s="286">
        <v>12.464207512211555</v>
      </c>
      <c r="F7" s="286">
        <v>23600</v>
      </c>
      <c r="G7" s="287">
        <v>6378.3783783783783</v>
      </c>
      <c r="H7" s="286">
        <v>112453</v>
      </c>
      <c r="I7" s="287">
        <v>476.49576271186442</v>
      </c>
      <c r="J7" s="286">
        <v>385255</v>
      </c>
      <c r="K7" s="287">
        <v>342.59201622010977</v>
      </c>
      <c r="L7" s="286">
        <v>452112</v>
      </c>
      <c r="M7" s="287">
        <v>117.35396036391481</v>
      </c>
    </row>
    <row r="8" spans="1:13" ht="15.75">
      <c r="A8" s="285" t="s">
        <v>2082</v>
      </c>
      <c r="B8" s="286">
        <v>51212.3</v>
      </c>
      <c r="C8" s="286">
        <v>26310.3</v>
      </c>
      <c r="D8" s="286">
        <v>22202.5</v>
      </c>
      <c r="E8" s="286">
        <v>233.51633904437367</v>
      </c>
      <c r="F8" s="286">
        <v>985.19999999999993</v>
      </c>
      <c r="G8" s="287">
        <v>4.4373381375971173</v>
      </c>
      <c r="H8" s="286">
        <v>9312.4</v>
      </c>
      <c r="I8" s="287">
        <v>945.22939504669102</v>
      </c>
      <c r="J8" s="286">
        <v>9335.7999999999993</v>
      </c>
      <c r="K8" s="287">
        <v>100.25127786607104</v>
      </c>
      <c r="L8" s="286">
        <v>9376.3999999999978</v>
      </c>
      <c r="M8" s="287">
        <v>100.43488506608966</v>
      </c>
    </row>
    <row r="9" spans="1:13" ht="15.75">
      <c r="A9" s="285" t="s">
        <v>2083</v>
      </c>
      <c r="B9" s="287">
        <v>104039.20000000001</v>
      </c>
      <c r="C9" s="287">
        <v>3942.2</v>
      </c>
      <c r="D9" s="287">
        <v>740.4</v>
      </c>
      <c r="E9" s="286">
        <v>0</v>
      </c>
      <c r="F9" s="287">
        <v>764.2</v>
      </c>
      <c r="G9" s="287">
        <v>103.2144786601837</v>
      </c>
      <c r="H9" s="287">
        <v>34082.6</v>
      </c>
      <c r="I9" s="287">
        <v>4459.9057838262233</v>
      </c>
      <c r="J9" s="287">
        <v>34108</v>
      </c>
      <c r="K9" s="287">
        <v>100.07452483085211</v>
      </c>
      <c r="L9" s="287">
        <v>34344</v>
      </c>
      <c r="M9" s="287">
        <v>100.69191978421486</v>
      </c>
    </row>
    <row r="10" spans="1:13" ht="15.75">
      <c r="A10" s="285" t="s">
        <v>2084</v>
      </c>
      <c r="B10" s="287">
        <v>1883.4</v>
      </c>
      <c r="C10" s="287">
        <v>1883.4</v>
      </c>
      <c r="D10" s="287">
        <v>380.15</v>
      </c>
      <c r="E10" s="286">
        <v>0</v>
      </c>
      <c r="F10" s="287">
        <v>391.65</v>
      </c>
      <c r="G10" s="287">
        <v>103.02512166250165</v>
      </c>
      <c r="H10" s="287">
        <v>374.6</v>
      </c>
      <c r="I10" s="287">
        <v>95.646623260564283</v>
      </c>
      <c r="J10" s="287">
        <v>389</v>
      </c>
      <c r="K10" s="287">
        <v>103.84410037373198</v>
      </c>
      <c r="L10" s="287">
        <v>348</v>
      </c>
      <c r="M10" s="287">
        <v>89.460154241645242</v>
      </c>
    </row>
    <row r="11" spans="1:13" ht="15.75">
      <c r="A11" s="285" t="s">
        <v>2085</v>
      </c>
      <c r="B11" s="257">
        <v>7804.2</v>
      </c>
      <c r="C11" s="257">
        <v>7804.2</v>
      </c>
      <c r="D11" s="257">
        <v>1549.5</v>
      </c>
      <c r="E11" s="286">
        <v>0</v>
      </c>
      <c r="F11" s="257">
        <v>1559.4</v>
      </c>
      <c r="G11" s="288">
        <v>100.63891577928365</v>
      </c>
      <c r="H11" s="257">
        <v>1571.5</v>
      </c>
      <c r="I11" s="288">
        <v>100.77593946389636</v>
      </c>
      <c r="J11" s="257">
        <v>1558.4</v>
      </c>
      <c r="K11" s="288">
        <v>99.16640152720332</v>
      </c>
      <c r="L11" s="257">
        <v>1565.4</v>
      </c>
      <c r="M11" s="288">
        <v>100.44917864476386</v>
      </c>
    </row>
    <row r="12" spans="1:13" ht="15.75">
      <c r="A12" s="285" t="s">
        <v>2027</v>
      </c>
      <c r="B12" s="257">
        <v>13518.5</v>
      </c>
      <c r="C12" s="257">
        <v>13518.5</v>
      </c>
      <c r="D12" s="257">
        <v>2675.8199999999997</v>
      </c>
      <c r="E12" s="286">
        <v>0</v>
      </c>
      <c r="F12" s="257">
        <v>2696.92</v>
      </c>
      <c r="G12" s="288">
        <v>100.78854332503681</v>
      </c>
      <c r="H12" s="257">
        <v>2717.12</v>
      </c>
      <c r="I12" s="288">
        <v>100.74900256588997</v>
      </c>
      <c r="J12" s="257">
        <v>2718.2200000000003</v>
      </c>
      <c r="K12" s="288">
        <v>100.04048404192676</v>
      </c>
      <c r="L12" s="257">
        <v>2710.42</v>
      </c>
      <c r="M12" s="288">
        <v>99.713047509031639</v>
      </c>
    </row>
    <row r="13" spans="1:13" ht="15.75">
      <c r="A13" s="285" t="s">
        <v>2086</v>
      </c>
      <c r="B13" s="257">
        <v>63.8</v>
      </c>
      <c r="C13" s="257">
        <v>63.8</v>
      </c>
      <c r="D13" s="257">
        <v>4.8</v>
      </c>
      <c r="E13" s="286">
        <v>0</v>
      </c>
      <c r="F13" s="257">
        <v>18</v>
      </c>
      <c r="G13" s="288">
        <v>375</v>
      </c>
      <c r="H13" s="257">
        <v>20</v>
      </c>
      <c r="I13" s="288">
        <v>111.11111111111111</v>
      </c>
      <c r="J13" s="257">
        <v>9</v>
      </c>
      <c r="K13" s="288">
        <v>45</v>
      </c>
      <c r="L13" s="257">
        <v>12</v>
      </c>
      <c r="M13" s="288">
        <v>133.33333333333331</v>
      </c>
    </row>
    <row r="14" spans="1:13" ht="15.75">
      <c r="A14" s="289" t="s">
        <v>2022</v>
      </c>
      <c r="B14" s="290">
        <v>1437</v>
      </c>
      <c r="C14" s="291">
        <v>1437</v>
      </c>
      <c r="D14" s="292">
        <v>266</v>
      </c>
      <c r="E14" s="292">
        <v>0</v>
      </c>
      <c r="F14" s="292">
        <v>278.60000000000002</v>
      </c>
      <c r="G14" s="279">
        <v>104.73684210526318</v>
      </c>
      <c r="H14" s="292">
        <v>290</v>
      </c>
      <c r="I14" s="279">
        <v>104.09188801148599</v>
      </c>
      <c r="J14" s="292">
        <v>303.8</v>
      </c>
      <c r="K14" s="279">
        <v>104.75862068965517</v>
      </c>
      <c r="L14" s="292">
        <v>298.60000000000002</v>
      </c>
      <c r="M14" s="279">
        <v>98.288347597103368</v>
      </c>
    </row>
    <row r="15" spans="1:13" ht="15.75">
      <c r="A15" s="289" t="s">
        <v>2087</v>
      </c>
      <c r="B15" s="290">
        <v>2712.2999999999997</v>
      </c>
      <c r="C15" s="291">
        <v>2712.2999999999997</v>
      </c>
      <c r="D15" s="292">
        <v>545.4</v>
      </c>
      <c r="E15" s="292">
        <v>1.8372791828924853</v>
      </c>
      <c r="F15" s="292">
        <v>550.20000000000005</v>
      </c>
      <c r="G15" s="279">
        <v>100.88008800880088</v>
      </c>
      <c r="H15" s="292">
        <v>549.20000000000005</v>
      </c>
      <c r="I15" s="279">
        <v>99.818247909850967</v>
      </c>
      <c r="J15" s="292">
        <v>538.5</v>
      </c>
      <c r="K15" s="279">
        <v>98.051711580480699</v>
      </c>
      <c r="L15" s="292">
        <v>529</v>
      </c>
      <c r="M15" s="279">
        <v>98.235840297121641</v>
      </c>
    </row>
    <row r="16" spans="1:13" ht="15.75">
      <c r="A16" s="289" t="s">
        <v>2031</v>
      </c>
      <c r="B16" s="290">
        <v>154703.4</v>
      </c>
      <c r="C16" s="291">
        <v>154703.4</v>
      </c>
      <c r="D16" s="292">
        <v>154601.9</v>
      </c>
      <c r="E16" s="292">
        <v>0</v>
      </c>
      <c r="F16" s="292">
        <v>31</v>
      </c>
      <c r="G16" s="279">
        <v>2.0051500013906685E-2</v>
      </c>
      <c r="H16" s="292">
        <v>35.299999999999997</v>
      </c>
      <c r="I16" s="279">
        <v>113.87096774193549</v>
      </c>
      <c r="J16" s="292">
        <v>15</v>
      </c>
      <c r="K16" s="279">
        <v>42.492917847025495</v>
      </c>
      <c r="L16" s="292">
        <v>20.2</v>
      </c>
      <c r="M16" s="279">
        <v>134.66666666666666</v>
      </c>
    </row>
    <row r="17" spans="1:13" ht="15.75">
      <c r="A17" s="289" t="s">
        <v>2017</v>
      </c>
      <c r="B17" s="290">
        <v>242195.6</v>
      </c>
      <c r="C17" s="291">
        <v>302.60000000000002</v>
      </c>
      <c r="D17" s="292">
        <v>57.4</v>
      </c>
      <c r="E17" s="292">
        <v>0</v>
      </c>
      <c r="F17" s="292">
        <v>125063</v>
      </c>
      <c r="G17" s="279">
        <v>217879.79094076654</v>
      </c>
      <c r="H17" s="292">
        <v>39032</v>
      </c>
      <c r="I17" s="279">
        <v>31.209870225406394</v>
      </c>
      <c r="J17" s="292">
        <v>39016</v>
      </c>
      <c r="K17" s="279">
        <v>99.959007993441276</v>
      </c>
      <c r="L17" s="292">
        <v>39027.199999999997</v>
      </c>
      <c r="M17" s="279">
        <v>100.02870617182693</v>
      </c>
    </row>
    <row r="18" spans="1:13" ht="15.75">
      <c r="A18" s="289" t="s">
        <v>2088</v>
      </c>
      <c r="B18" s="290">
        <v>249446</v>
      </c>
      <c r="C18" s="291">
        <v>16023</v>
      </c>
      <c r="D18" s="292">
        <v>3155.9</v>
      </c>
      <c r="E18" s="292">
        <v>0</v>
      </c>
      <c r="F18" s="292">
        <v>53179</v>
      </c>
      <c r="G18" s="279">
        <v>1685.0660667321524</v>
      </c>
      <c r="H18" s="292">
        <v>97630.099999999991</v>
      </c>
      <c r="I18" s="279">
        <v>183.58769439064289</v>
      </c>
      <c r="J18" s="292">
        <v>47695.9</v>
      </c>
      <c r="K18" s="279">
        <v>48.853683443937889</v>
      </c>
      <c r="L18" s="292">
        <v>47785.1</v>
      </c>
      <c r="M18" s="279">
        <v>100.18701817137321</v>
      </c>
    </row>
    <row r="19" spans="1:13" ht="15.75">
      <c r="A19" s="289" t="s">
        <v>2080</v>
      </c>
      <c r="B19" s="290">
        <v>650.79999999999995</v>
      </c>
      <c r="C19" s="291">
        <v>650.79999999999995</v>
      </c>
      <c r="D19" s="292">
        <v>115.8</v>
      </c>
      <c r="E19" s="292">
        <v>0</v>
      </c>
      <c r="F19" s="292">
        <v>125</v>
      </c>
      <c r="G19" s="279">
        <v>107.94473229706392</v>
      </c>
      <c r="H19" s="292">
        <v>140</v>
      </c>
      <c r="I19" s="279">
        <v>112.00000000000001</v>
      </c>
      <c r="J19" s="292">
        <v>125</v>
      </c>
      <c r="K19" s="279">
        <v>89.285714285714292</v>
      </c>
      <c r="L19" s="292">
        <v>145</v>
      </c>
      <c r="M19" s="279">
        <v>115.99999999999999</v>
      </c>
    </row>
    <row r="20" spans="1:13" ht="15.75">
      <c r="A20" s="289" t="s">
        <v>2024</v>
      </c>
      <c r="B20" s="293">
        <v>183336.9</v>
      </c>
      <c r="C20" s="291">
        <v>19536.900000000001</v>
      </c>
      <c r="D20" s="291">
        <v>3910</v>
      </c>
      <c r="E20" s="291">
        <v>43.600923313670172</v>
      </c>
      <c r="F20" s="291">
        <v>33918.699999999997</v>
      </c>
      <c r="G20" s="279">
        <v>867.48593350383635</v>
      </c>
      <c r="H20" s="291">
        <v>115025.7</v>
      </c>
      <c r="I20" s="279">
        <v>339.12178237963133</v>
      </c>
      <c r="J20" s="291">
        <v>15107</v>
      </c>
      <c r="K20" s="279">
        <v>13.133586668022886</v>
      </c>
      <c r="L20" s="291">
        <v>15375.5</v>
      </c>
      <c r="M20" s="279">
        <v>101.77732177136427</v>
      </c>
    </row>
    <row r="21" spans="1:13" ht="15.75">
      <c r="A21" s="289" t="s">
        <v>2089</v>
      </c>
      <c r="B21" s="293">
        <v>433670.2</v>
      </c>
      <c r="C21" s="291">
        <v>247.20000000000002</v>
      </c>
      <c r="D21" s="291">
        <v>57</v>
      </c>
      <c r="E21" s="291">
        <v>0.19011343434916167</v>
      </c>
      <c r="F21" s="291">
        <v>65.5</v>
      </c>
      <c r="G21" s="279">
        <v>114.91228070175438</v>
      </c>
      <c r="H21" s="291">
        <v>143972</v>
      </c>
      <c r="I21" s="279">
        <v>219804.58015267178</v>
      </c>
      <c r="J21" s="291">
        <v>144336.70000000001</v>
      </c>
      <c r="K21" s="279">
        <v>100.2533131442225</v>
      </c>
      <c r="L21" s="291">
        <v>145239</v>
      </c>
      <c r="M21" s="279">
        <v>100.62513553379009</v>
      </c>
    </row>
    <row r="22" spans="1:13" ht="15.75">
      <c r="A22" s="289" t="s">
        <v>2090</v>
      </c>
      <c r="B22" s="293">
        <v>149686.19999999998</v>
      </c>
      <c r="C22" s="291">
        <v>19686.199999999997</v>
      </c>
      <c r="D22" s="291">
        <v>3912</v>
      </c>
      <c r="E22" s="291">
        <v>65.434473530149702</v>
      </c>
      <c r="F22" s="291">
        <v>123925.7</v>
      </c>
      <c r="G22" s="279">
        <v>3167.8348670756645</v>
      </c>
      <c r="H22" s="291">
        <v>7243.7</v>
      </c>
      <c r="I22" s="279">
        <v>5.8451959520906476</v>
      </c>
      <c r="J22" s="291">
        <v>7352.8</v>
      </c>
      <c r="K22" s="279">
        <v>101.50613636677389</v>
      </c>
      <c r="L22" s="291">
        <v>7252</v>
      </c>
      <c r="M22" s="279">
        <v>98.629093678598622</v>
      </c>
    </row>
    <row r="23" spans="1:13" ht="15.75">
      <c r="A23" s="289" t="s">
        <v>2091</v>
      </c>
      <c r="B23" s="293">
        <v>12906.699999999999</v>
      </c>
      <c r="C23" s="291">
        <v>12906.699999999999</v>
      </c>
      <c r="D23" s="291">
        <v>2568.5</v>
      </c>
      <c r="E23" s="291">
        <v>8.5667781776459968</v>
      </c>
      <c r="F23" s="291">
        <v>2589.1</v>
      </c>
      <c r="G23" s="279">
        <v>100.80202452793459</v>
      </c>
      <c r="H23" s="291">
        <v>2602</v>
      </c>
      <c r="I23" s="279">
        <v>100.49824263257503</v>
      </c>
      <c r="J23" s="291">
        <v>2573.5</v>
      </c>
      <c r="K23" s="279">
        <v>98.90468870099923</v>
      </c>
      <c r="L23" s="291">
        <v>2573.6</v>
      </c>
      <c r="M23" s="279">
        <v>100.00388575869439</v>
      </c>
    </row>
    <row r="24" spans="1:13" ht="15.75">
      <c r="A24" s="289" t="s">
        <v>2092</v>
      </c>
      <c r="B24" s="293">
        <v>346487</v>
      </c>
      <c r="C24" s="291">
        <v>6127.9999999999991</v>
      </c>
      <c r="D24" s="291">
        <v>1196.8</v>
      </c>
      <c r="E24" s="291">
        <v>22.878115919865422</v>
      </c>
      <c r="F24" s="291">
        <v>1213</v>
      </c>
      <c r="G24" s="279">
        <v>101.35360962566847</v>
      </c>
      <c r="H24" s="291">
        <v>114669</v>
      </c>
      <c r="I24" s="279">
        <v>9453.3388293487224</v>
      </c>
      <c r="J24" s="291">
        <v>114700.7</v>
      </c>
      <c r="K24" s="279">
        <v>100.02764478629796</v>
      </c>
      <c r="L24" s="291">
        <v>114707.5</v>
      </c>
      <c r="M24" s="279">
        <v>100.00592847297358</v>
      </c>
    </row>
    <row r="25" spans="1:13" ht="15.75">
      <c r="A25" s="289" t="s">
        <v>2093</v>
      </c>
      <c r="B25" s="293">
        <v>263388</v>
      </c>
      <c r="C25" s="291">
        <v>3388</v>
      </c>
      <c r="D25" s="291">
        <v>641.59999999999991</v>
      </c>
      <c r="E25" s="291">
        <v>54.034023917803594</v>
      </c>
      <c r="F25" s="291">
        <v>654.4</v>
      </c>
      <c r="G25" s="279">
        <v>101.99501246882794</v>
      </c>
      <c r="H25" s="291">
        <v>87183</v>
      </c>
      <c r="I25" s="279">
        <v>13322.585574572127</v>
      </c>
      <c r="J25" s="291">
        <v>87300</v>
      </c>
      <c r="K25" s="279">
        <v>100.13420047486321</v>
      </c>
      <c r="L25" s="291">
        <v>87609</v>
      </c>
      <c r="M25" s="279">
        <v>100.35395189003435</v>
      </c>
    </row>
    <row r="26" spans="1:13" ht="42.75" customHeight="1">
      <c r="A26" s="802" t="s">
        <v>2708</v>
      </c>
      <c r="B26" s="803"/>
      <c r="C26" s="803"/>
      <c r="D26" s="803"/>
      <c r="E26" s="803"/>
      <c r="F26" s="803"/>
      <c r="G26" s="803"/>
      <c r="H26" s="803"/>
      <c r="I26" s="803"/>
      <c r="J26" s="803"/>
      <c r="K26" s="803"/>
      <c r="L26" s="803"/>
      <c r="M26" s="803"/>
    </row>
    <row r="27" spans="1:13" ht="15.75">
      <c r="A27" s="804" t="s">
        <v>2095</v>
      </c>
      <c r="B27" s="804"/>
      <c r="C27" s="804"/>
      <c r="D27" s="804"/>
      <c r="E27" s="804"/>
      <c r="F27" s="804"/>
      <c r="G27" s="804"/>
      <c r="H27" s="804"/>
      <c r="I27" s="804"/>
      <c r="J27" s="804"/>
      <c r="K27" s="804"/>
      <c r="L27" s="804"/>
      <c r="M27" s="804"/>
    </row>
    <row r="28" spans="1:13" ht="15.75" customHeight="1">
      <c r="A28" s="792" t="s">
        <v>2098</v>
      </c>
      <c r="B28" s="792" t="s">
        <v>2053</v>
      </c>
      <c r="C28" s="792" t="s">
        <v>2097</v>
      </c>
      <c r="D28" s="792" t="s">
        <v>2055</v>
      </c>
      <c r="E28" s="792"/>
      <c r="F28" s="792" t="s">
        <v>2056</v>
      </c>
      <c r="G28" s="792"/>
      <c r="H28" s="792" t="s">
        <v>1898</v>
      </c>
      <c r="I28" s="792"/>
      <c r="J28" s="792" t="s">
        <v>7</v>
      </c>
      <c r="K28" s="792"/>
      <c r="L28" s="792"/>
      <c r="M28" s="792"/>
    </row>
    <row r="29" spans="1:13" ht="15.75">
      <c r="A29" s="792"/>
      <c r="B29" s="792"/>
      <c r="C29" s="792"/>
      <c r="D29" s="792"/>
      <c r="E29" s="792"/>
      <c r="F29" s="792"/>
      <c r="G29" s="792"/>
      <c r="H29" s="792"/>
      <c r="I29" s="792"/>
      <c r="J29" s="792" t="s">
        <v>11</v>
      </c>
      <c r="K29" s="792"/>
      <c r="L29" s="792" t="s">
        <v>12</v>
      </c>
      <c r="M29" s="792"/>
    </row>
    <row r="30" spans="1:13" ht="35.25" customHeight="1">
      <c r="A30" s="792"/>
      <c r="B30" s="792"/>
      <c r="C30" s="792"/>
      <c r="D30" s="275" t="s">
        <v>1926</v>
      </c>
      <c r="E30" s="275" t="s">
        <v>1530</v>
      </c>
      <c r="F30" s="275" t="s">
        <v>1926</v>
      </c>
      <c r="G30" s="275" t="s">
        <v>1530</v>
      </c>
      <c r="H30" s="275" t="s">
        <v>1926</v>
      </c>
      <c r="I30" s="275" t="s">
        <v>1530</v>
      </c>
      <c r="J30" s="275" t="s">
        <v>1926</v>
      </c>
      <c r="K30" s="275" t="s">
        <v>1530</v>
      </c>
      <c r="L30" s="275" t="s">
        <v>1926</v>
      </c>
      <c r="M30" s="275" t="s">
        <v>1530</v>
      </c>
    </row>
    <row r="31" spans="1:13" ht="15.75">
      <c r="A31" s="285" t="s">
        <v>2057</v>
      </c>
      <c r="B31" s="286">
        <v>7081.5000000000009</v>
      </c>
      <c r="C31" s="286">
        <v>7081.5000000000009</v>
      </c>
      <c r="D31" s="286">
        <v>1248.7</v>
      </c>
      <c r="E31" s="286">
        <v>47.165250236071763</v>
      </c>
      <c r="F31" s="286">
        <v>1314</v>
      </c>
      <c r="G31" s="287">
        <v>105.22943861616081</v>
      </c>
      <c r="H31" s="286">
        <v>1418</v>
      </c>
      <c r="I31" s="287">
        <v>107.91476407914764</v>
      </c>
      <c r="J31" s="286">
        <v>1507.7</v>
      </c>
      <c r="K31" s="287">
        <v>106.32581100141043</v>
      </c>
      <c r="L31" s="286">
        <v>1593.1000000000001</v>
      </c>
      <c r="M31" s="287">
        <v>105.66425681501626</v>
      </c>
    </row>
    <row r="32" spans="1:13" ht="15.75">
      <c r="A32" s="285" t="s">
        <v>2058</v>
      </c>
      <c r="B32" s="286">
        <v>3239.6000000000004</v>
      </c>
      <c r="C32" s="286">
        <v>3239.6000000000004</v>
      </c>
      <c r="D32" s="286">
        <v>700.04999999999984</v>
      </c>
      <c r="E32" s="286">
        <v>15.079484749267619</v>
      </c>
      <c r="F32" s="286">
        <v>759.24999999999989</v>
      </c>
      <c r="G32" s="287">
        <v>108.45653881865583</v>
      </c>
      <c r="H32" s="286">
        <v>781.10000000000014</v>
      </c>
      <c r="I32" s="287">
        <v>102.87783997365824</v>
      </c>
      <c r="J32" s="286">
        <v>566.9</v>
      </c>
      <c r="K32" s="287">
        <v>72.577134809883475</v>
      </c>
      <c r="L32" s="286">
        <v>432.29999999999995</v>
      </c>
      <c r="M32" s="287">
        <v>0</v>
      </c>
    </row>
    <row r="33" spans="1:13" ht="15.75">
      <c r="A33" s="285" t="s">
        <v>2059</v>
      </c>
      <c r="B33" s="287">
        <v>9878.5</v>
      </c>
      <c r="C33" s="287">
        <v>9878.5</v>
      </c>
      <c r="D33" s="287">
        <v>1971.4</v>
      </c>
      <c r="E33" s="286">
        <v>128.76551273677336</v>
      </c>
      <c r="F33" s="287">
        <v>1988.1000000000001</v>
      </c>
      <c r="G33" s="287">
        <v>100.8471137262859</v>
      </c>
      <c r="H33" s="287">
        <v>1979</v>
      </c>
      <c r="I33" s="287">
        <v>99.54227654544539</v>
      </c>
      <c r="J33" s="287">
        <v>1989</v>
      </c>
      <c r="K33" s="287">
        <v>100.50530570995453</v>
      </c>
      <c r="L33" s="287">
        <v>1951</v>
      </c>
      <c r="M33" s="287">
        <v>0</v>
      </c>
    </row>
    <row r="34" spans="1:13" ht="15.75">
      <c r="A34" s="285" t="s">
        <v>2060</v>
      </c>
      <c r="B34" s="287">
        <v>688103.7</v>
      </c>
      <c r="C34" s="287">
        <v>205.7</v>
      </c>
      <c r="D34" s="287">
        <v>41</v>
      </c>
      <c r="E34" s="286">
        <v>54.666666666666664</v>
      </c>
      <c r="F34" s="287">
        <v>41</v>
      </c>
      <c r="G34" s="287">
        <v>100</v>
      </c>
      <c r="H34" s="287">
        <v>228476</v>
      </c>
      <c r="I34" s="287">
        <v>557258.53658536589</v>
      </c>
      <c r="J34" s="287">
        <v>229231.7</v>
      </c>
      <c r="K34" s="287">
        <v>100.33075684098111</v>
      </c>
      <c r="L34" s="287">
        <v>230314</v>
      </c>
      <c r="M34" s="287">
        <v>100.47214237821382</v>
      </c>
    </row>
    <row r="35" spans="1:13" ht="15.75">
      <c r="A35" s="285" t="s">
        <v>2061</v>
      </c>
      <c r="B35" s="257">
        <v>1560393.4</v>
      </c>
      <c r="C35" s="257">
        <v>196491.40000000002</v>
      </c>
      <c r="D35" s="257">
        <v>162838.72</v>
      </c>
      <c r="E35" s="286">
        <v>899.05544329236648</v>
      </c>
      <c r="F35" s="257">
        <v>333321.42</v>
      </c>
      <c r="G35" s="288">
        <v>204.69420295123913</v>
      </c>
      <c r="H35" s="257">
        <v>361177.42</v>
      </c>
      <c r="I35" s="288">
        <v>108.3570986827069</v>
      </c>
      <c r="J35" s="257">
        <v>351335.12</v>
      </c>
      <c r="K35" s="288">
        <v>97.274940388023154</v>
      </c>
      <c r="L35" s="257">
        <v>351720.72</v>
      </c>
      <c r="M35" s="288">
        <v>100.10975276254761</v>
      </c>
    </row>
    <row r="36" spans="1:13" ht="15.75">
      <c r="A36" s="285" t="s">
        <v>2062</v>
      </c>
      <c r="B36" s="257">
        <v>918408.3</v>
      </c>
      <c r="C36" s="257">
        <v>70414.3</v>
      </c>
      <c r="D36" s="257">
        <v>31014.799999999999</v>
      </c>
      <c r="E36" s="286">
        <v>257.03867000381229</v>
      </c>
      <c r="F36" s="257">
        <v>33031</v>
      </c>
      <c r="G36" s="288">
        <v>106.50076737557555</v>
      </c>
      <c r="H36" s="257">
        <v>173906.9</v>
      </c>
      <c r="I36" s="288">
        <v>526.49601889134453</v>
      </c>
      <c r="J36" s="257">
        <v>306627.09999999998</v>
      </c>
      <c r="K36" s="288">
        <v>176.31681089134472</v>
      </c>
      <c r="L36" s="257">
        <v>373828.5</v>
      </c>
      <c r="M36" s="288">
        <v>121.91632768271299</v>
      </c>
    </row>
    <row r="37" spans="1:13" ht="15.75">
      <c r="A37" s="285" t="s">
        <v>2063</v>
      </c>
      <c r="B37" s="257">
        <v>5826.5</v>
      </c>
      <c r="C37" s="257">
        <v>5826.5</v>
      </c>
      <c r="D37" s="257">
        <v>1136.8</v>
      </c>
      <c r="E37" s="286">
        <v>60.629333333333335</v>
      </c>
      <c r="F37" s="257">
        <v>1153.8</v>
      </c>
      <c r="G37" s="288">
        <v>101.49542575650949</v>
      </c>
      <c r="H37" s="257">
        <v>1164.8000000000002</v>
      </c>
      <c r="I37" s="288">
        <v>100.95337146819207</v>
      </c>
      <c r="J37" s="257">
        <v>1180.8</v>
      </c>
      <c r="K37" s="288">
        <v>101.37362637362635</v>
      </c>
      <c r="L37" s="257">
        <v>1190.3</v>
      </c>
      <c r="M37" s="288">
        <v>100.80453929539294</v>
      </c>
    </row>
    <row r="38" spans="1:13" s="284" customFormat="1" ht="31.5">
      <c r="A38" s="281" t="s">
        <v>2064</v>
      </c>
      <c r="B38" s="282">
        <v>3192931.5</v>
      </c>
      <c r="C38" s="282">
        <v>293137.5</v>
      </c>
      <c r="D38" s="282">
        <v>198951.46999999997</v>
      </c>
      <c r="E38" s="283">
        <v>478.71708618768832</v>
      </c>
      <c r="F38" s="282">
        <v>371608.56999999995</v>
      </c>
      <c r="G38" s="282">
        <v>186.78352565075292</v>
      </c>
      <c r="H38" s="282">
        <v>768903.22000000009</v>
      </c>
      <c r="I38" s="282">
        <v>206.91213337733308</v>
      </c>
      <c r="J38" s="282">
        <v>892438.32000000007</v>
      </c>
      <c r="K38" s="282">
        <v>116.06640429988056</v>
      </c>
      <c r="L38" s="282">
        <v>961029.92</v>
      </c>
      <c r="M38" s="282">
        <v>107.68586449761592</v>
      </c>
    </row>
  </sheetData>
  <mergeCells count="22">
    <mergeCell ref="A1:M1"/>
    <mergeCell ref="A2:M2"/>
    <mergeCell ref="A3:A5"/>
    <mergeCell ref="B3:B5"/>
    <mergeCell ref="C3:C5"/>
    <mergeCell ref="D3:E4"/>
    <mergeCell ref="F3:G4"/>
    <mergeCell ref="H3:I4"/>
    <mergeCell ref="J3:M3"/>
    <mergeCell ref="J4:K4"/>
    <mergeCell ref="J29:K29"/>
    <mergeCell ref="L29:M29"/>
    <mergeCell ref="L4:M4"/>
    <mergeCell ref="A26:M26"/>
    <mergeCell ref="A27:M27"/>
    <mergeCell ref="A28:A30"/>
    <mergeCell ref="B28:B30"/>
    <mergeCell ref="C28:C30"/>
    <mergeCell ref="D28:E29"/>
    <mergeCell ref="F28:G29"/>
    <mergeCell ref="H28:I29"/>
    <mergeCell ref="J28:M28"/>
  </mergeCells>
  <pageMargins left="0.44" right="0.31496062992125984" top="0.17" bottom="0.22" header="0.17" footer="0.21"/>
  <pageSetup paperSize="9" scale="8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99"/>
  <sheetViews>
    <sheetView view="pageBreakPreview" zoomScale="60" zoomScaleNormal="70" workbookViewId="0">
      <selection activeCell="G16" sqref="G16"/>
    </sheetView>
  </sheetViews>
  <sheetFormatPr defaultRowHeight="15"/>
  <cols>
    <col min="1" max="1" width="5.5703125" style="544" customWidth="1"/>
    <col min="2" max="2" width="27.85546875" style="70" customWidth="1"/>
    <col min="3" max="3" width="20" style="70" customWidth="1"/>
    <col min="4" max="4" width="9.7109375" style="70" customWidth="1"/>
    <col min="5" max="5" width="14.7109375" style="70" customWidth="1"/>
    <col min="6" max="6" width="12.42578125" style="70" customWidth="1"/>
    <col min="7" max="7" width="13.42578125" style="70" customWidth="1"/>
    <col min="8" max="8" width="12.7109375" style="70" customWidth="1"/>
    <col min="9" max="10" width="12.28515625" style="70" customWidth="1"/>
    <col min="11" max="11" width="12" style="70" customWidth="1"/>
    <col min="12" max="12" width="12.5703125" style="70" customWidth="1"/>
    <col min="13" max="13" width="12.28515625" style="70" customWidth="1"/>
    <col min="14" max="14" width="12.85546875" style="70" customWidth="1"/>
    <col min="15" max="16384" width="9.140625" style="70"/>
  </cols>
  <sheetData>
    <row r="1" spans="1:14" ht="18">
      <c r="A1" s="808" t="s">
        <v>2524</v>
      </c>
      <c r="B1" s="808"/>
      <c r="C1" s="808"/>
      <c r="D1" s="808"/>
      <c r="E1" s="808"/>
      <c r="F1" s="808"/>
      <c r="G1" s="808"/>
      <c r="H1" s="808"/>
      <c r="I1" s="808"/>
      <c r="J1" s="808"/>
      <c r="K1" s="808"/>
      <c r="L1" s="808"/>
      <c r="M1" s="808"/>
      <c r="N1" s="808"/>
    </row>
    <row r="2" spans="1:14" ht="18">
      <c r="A2" s="809" t="s">
        <v>2525</v>
      </c>
      <c r="B2" s="809"/>
      <c r="C2" s="809"/>
      <c r="D2" s="809"/>
      <c r="E2" s="809"/>
      <c r="F2" s="809"/>
      <c r="G2" s="809"/>
      <c r="H2" s="809"/>
      <c r="I2" s="809"/>
      <c r="J2" s="809"/>
      <c r="K2" s="809"/>
      <c r="L2" s="809"/>
      <c r="M2" s="809"/>
      <c r="N2" s="809"/>
    </row>
    <row r="3" spans="1:14" ht="18">
      <c r="A3" s="808" t="s">
        <v>2526</v>
      </c>
      <c r="B3" s="808"/>
      <c r="C3" s="808"/>
      <c r="D3" s="808"/>
      <c r="E3" s="808"/>
      <c r="F3" s="808"/>
      <c r="G3" s="808"/>
      <c r="H3" s="808"/>
      <c r="I3" s="808"/>
      <c r="J3" s="808"/>
      <c r="K3" s="808"/>
      <c r="L3" s="808"/>
      <c r="M3" s="808"/>
      <c r="N3" s="808"/>
    </row>
    <row r="4" spans="1:14" ht="18">
      <c r="A4" s="486"/>
      <c r="B4" s="486"/>
      <c r="C4" s="486"/>
      <c r="D4" s="486"/>
      <c r="E4" s="486"/>
      <c r="F4" s="486"/>
      <c r="G4" s="486"/>
      <c r="H4" s="486"/>
      <c r="I4" s="486"/>
      <c r="J4" s="486"/>
      <c r="K4" s="486"/>
      <c r="L4" s="486"/>
      <c r="M4" s="486"/>
      <c r="N4" s="486"/>
    </row>
    <row r="5" spans="1:14" ht="18">
      <c r="A5" s="487"/>
      <c r="B5" s="487"/>
      <c r="C5" s="487"/>
      <c r="D5" s="487"/>
      <c r="E5" s="487"/>
      <c r="F5" s="487"/>
      <c r="G5" s="487"/>
      <c r="H5" s="487"/>
      <c r="I5" s="487"/>
      <c r="J5" s="810" t="s">
        <v>2527</v>
      </c>
      <c r="K5" s="810"/>
      <c r="L5" s="810"/>
      <c r="M5" s="810"/>
      <c r="N5" s="810"/>
    </row>
    <row r="6" spans="1:14" ht="18">
      <c r="A6" s="811" t="s">
        <v>2315</v>
      </c>
      <c r="B6" s="814" t="s">
        <v>2528</v>
      </c>
      <c r="C6" s="814" t="s">
        <v>2529</v>
      </c>
      <c r="D6" s="814" t="s">
        <v>2530</v>
      </c>
      <c r="E6" s="814" t="s">
        <v>2531</v>
      </c>
      <c r="F6" s="814" t="s">
        <v>2532</v>
      </c>
      <c r="G6" s="814" t="s">
        <v>2533</v>
      </c>
      <c r="H6" s="817"/>
      <c r="I6" s="817"/>
      <c r="J6" s="817"/>
      <c r="K6" s="817"/>
      <c r="L6" s="817"/>
      <c r="M6" s="817"/>
      <c r="N6" s="818"/>
    </row>
    <row r="7" spans="1:14" ht="35.25" customHeight="1">
      <c r="A7" s="812"/>
      <c r="B7" s="815"/>
      <c r="C7" s="815"/>
      <c r="D7" s="815"/>
      <c r="E7" s="815"/>
      <c r="F7" s="815"/>
      <c r="G7" s="815"/>
      <c r="H7" s="819" t="s">
        <v>2534</v>
      </c>
      <c r="I7" s="820"/>
      <c r="J7" s="819" t="s">
        <v>2535</v>
      </c>
      <c r="K7" s="820"/>
      <c r="L7" s="819" t="s">
        <v>2536</v>
      </c>
      <c r="M7" s="820"/>
      <c r="N7" s="814" t="s">
        <v>2537</v>
      </c>
    </row>
    <row r="8" spans="1:14" ht="126">
      <c r="A8" s="812"/>
      <c r="B8" s="815"/>
      <c r="C8" s="815"/>
      <c r="D8" s="815"/>
      <c r="E8" s="815"/>
      <c r="F8" s="815"/>
      <c r="G8" s="815"/>
      <c r="H8" s="488" t="s">
        <v>2538</v>
      </c>
      <c r="I8" s="488" t="s">
        <v>2539</v>
      </c>
      <c r="J8" s="488" t="s">
        <v>2540</v>
      </c>
      <c r="K8" s="488" t="s">
        <v>2539</v>
      </c>
      <c r="L8" s="488" t="s">
        <v>2541</v>
      </c>
      <c r="M8" s="488" t="s">
        <v>2539</v>
      </c>
      <c r="N8" s="816"/>
    </row>
    <row r="9" spans="1:14" ht="20.25" customHeight="1">
      <c r="A9" s="813"/>
      <c r="B9" s="816"/>
      <c r="C9" s="816"/>
      <c r="D9" s="816"/>
      <c r="E9" s="816"/>
      <c r="F9" s="816"/>
      <c r="G9" s="816"/>
      <c r="H9" s="489"/>
      <c r="I9" s="488" t="s">
        <v>2542</v>
      </c>
      <c r="J9" s="489"/>
      <c r="K9" s="489" t="s">
        <v>2542</v>
      </c>
      <c r="L9" s="489"/>
      <c r="M9" s="489" t="s">
        <v>2542</v>
      </c>
      <c r="N9" s="489"/>
    </row>
    <row r="10" spans="1:14" ht="20.25" customHeight="1">
      <c r="A10" s="829" t="s">
        <v>2543</v>
      </c>
      <c r="B10" s="830"/>
      <c r="C10" s="830"/>
      <c r="D10" s="830"/>
      <c r="E10" s="830"/>
      <c r="F10" s="830"/>
      <c r="G10" s="830"/>
      <c r="H10" s="830"/>
      <c r="I10" s="830"/>
      <c r="J10" s="830"/>
      <c r="K10" s="830"/>
      <c r="L10" s="830"/>
      <c r="M10" s="830"/>
      <c r="N10" s="831"/>
    </row>
    <row r="11" spans="1:14" ht="90">
      <c r="A11" s="490">
        <v>1</v>
      </c>
      <c r="B11" s="491" t="s">
        <v>2544</v>
      </c>
      <c r="C11" s="490" t="s">
        <v>2545</v>
      </c>
      <c r="D11" s="490" t="s">
        <v>2546</v>
      </c>
      <c r="E11" s="490">
        <v>100000</v>
      </c>
      <c r="F11" s="490">
        <v>10700</v>
      </c>
      <c r="G11" s="490">
        <f>E11-F11</f>
        <v>89300</v>
      </c>
      <c r="H11" s="492">
        <v>8000</v>
      </c>
      <c r="I11" s="492"/>
      <c r="J11" s="493">
        <v>10000</v>
      </c>
      <c r="K11" s="492"/>
      <c r="L11" s="493">
        <v>15000</v>
      </c>
      <c r="M11" s="492"/>
      <c r="N11" s="494"/>
    </row>
    <row r="12" spans="1:14" ht="18">
      <c r="A12" s="490"/>
      <c r="B12" s="495" t="s">
        <v>2547</v>
      </c>
      <c r="C12" s="496"/>
      <c r="D12" s="490"/>
      <c r="E12" s="495">
        <f>SUM(E11:E11)</f>
        <v>100000</v>
      </c>
      <c r="F12" s="497">
        <f>SUM(F11:F11)</f>
        <v>10700</v>
      </c>
      <c r="G12" s="495">
        <f>SUM(G11:G11)</f>
        <v>89300</v>
      </c>
      <c r="H12" s="498">
        <f>SUM(H11)</f>
        <v>8000</v>
      </c>
      <c r="I12" s="488"/>
      <c r="J12" s="498">
        <f>SUM(J11)</f>
        <v>10000</v>
      </c>
      <c r="K12" s="488"/>
      <c r="L12" s="498">
        <f>SUM(L11)</f>
        <v>15000</v>
      </c>
      <c r="M12" s="488"/>
      <c r="N12" s="488"/>
    </row>
    <row r="13" spans="1:14" ht="20.25" customHeight="1">
      <c r="A13" s="832" t="s">
        <v>2548</v>
      </c>
      <c r="B13" s="817"/>
      <c r="C13" s="817"/>
      <c r="D13" s="817"/>
      <c r="E13" s="817"/>
      <c r="F13" s="817"/>
      <c r="G13" s="817"/>
      <c r="H13" s="817"/>
      <c r="I13" s="817"/>
      <c r="J13" s="817"/>
      <c r="K13" s="817"/>
      <c r="L13" s="817"/>
      <c r="M13" s="817"/>
      <c r="N13" s="818"/>
    </row>
    <row r="14" spans="1:14" ht="108">
      <c r="A14" s="490">
        <v>1</v>
      </c>
      <c r="B14" s="491" t="s">
        <v>2549</v>
      </c>
      <c r="C14" s="490" t="s">
        <v>2550</v>
      </c>
      <c r="D14" s="490" t="s">
        <v>2551</v>
      </c>
      <c r="E14" s="490">
        <v>20000</v>
      </c>
      <c r="F14" s="490">
        <v>11100</v>
      </c>
      <c r="G14" s="490">
        <f t="shared" ref="G14" si="0" xml:space="preserve"> E14-F14</f>
        <v>8900</v>
      </c>
      <c r="H14" s="499">
        <v>3000</v>
      </c>
      <c r="I14" s="492"/>
      <c r="J14" s="500">
        <f>G14-H14</f>
        <v>5900</v>
      </c>
      <c r="K14" s="492" t="s">
        <v>2552</v>
      </c>
      <c r="L14" s="499"/>
      <c r="M14" s="499"/>
      <c r="N14" s="499"/>
    </row>
    <row r="15" spans="1:14" ht="90">
      <c r="A15" s="490">
        <v>2</v>
      </c>
      <c r="B15" s="491" t="s">
        <v>2553</v>
      </c>
      <c r="C15" s="490" t="s">
        <v>2554</v>
      </c>
      <c r="D15" s="490" t="s">
        <v>2555</v>
      </c>
      <c r="E15" s="490">
        <v>21000</v>
      </c>
      <c r="F15" s="490">
        <v>4323</v>
      </c>
      <c r="G15" s="490">
        <f xml:space="preserve"> E15-F15</f>
        <v>16677</v>
      </c>
      <c r="H15" s="499">
        <v>6000</v>
      </c>
      <c r="I15" s="492"/>
      <c r="J15" s="499">
        <f>G15-H15</f>
        <v>10677</v>
      </c>
      <c r="K15" s="492" t="s">
        <v>2552</v>
      </c>
      <c r="L15" s="499"/>
      <c r="M15" s="499"/>
      <c r="N15" s="499"/>
    </row>
    <row r="16" spans="1:14" ht="108">
      <c r="A16" s="490">
        <v>3</v>
      </c>
      <c r="B16" s="491" t="s">
        <v>2556</v>
      </c>
      <c r="C16" s="490" t="s">
        <v>2557</v>
      </c>
      <c r="D16" s="490" t="s">
        <v>2558</v>
      </c>
      <c r="E16" s="490">
        <v>13800</v>
      </c>
      <c r="F16" s="490">
        <v>3554</v>
      </c>
      <c r="G16" s="490">
        <f t="shared" ref="G16" si="1" xml:space="preserve"> E16-F16</f>
        <v>10246</v>
      </c>
      <c r="H16" s="499">
        <f>E16-F16</f>
        <v>10246</v>
      </c>
      <c r="I16" s="492" t="s">
        <v>2552</v>
      </c>
      <c r="J16" s="499"/>
      <c r="K16" s="499"/>
      <c r="L16" s="499"/>
      <c r="M16" s="499"/>
      <c r="N16" s="499"/>
    </row>
    <row r="17" spans="1:14" ht="90">
      <c r="A17" s="490">
        <v>4</v>
      </c>
      <c r="B17" s="491" t="s">
        <v>2559</v>
      </c>
      <c r="C17" s="490" t="s">
        <v>2560</v>
      </c>
      <c r="D17" s="490" t="s">
        <v>2561</v>
      </c>
      <c r="E17" s="490">
        <v>12800</v>
      </c>
      <c r="F17" s="501">
        <v>2784</v>
      </c>
      <c r="G17" s="501">
        <f xml:space="preserve"> E17-F17</f>
        <v>10016</v>
      </c>
      <c r="H17" s="499">
        <v>5000</v>
      </c>
      <c r="I17" s="492"/>
      <c r="J17" s="499">
        <f>E17-F17-H17</f>
        <v>5016</v>
      </c>
      <c r="K17" s="492" t="s">
        <v>2552</v>
      </c>
      <c r="L17" s="499"/>
      <c r="M17" s="499"/>
      <c r="N17" s="499"/>
    </row>
    <row r="18" spans="1:14" ht="108">
      <c r="A18" s="490">
        <v>5</v>
      </c>
      <c r="B18" s="491" t="s">
        <v>2562</v>
      </c>
      <c r="C18" s="502" t="s">
        <v>2563</v>
      </c>
      <c r="D18" s="502" t="s">
        <v>2561</v>
      </c>
      <c r="E18" s="503">
        <v>14850</v>
      </c>
      <c r="F18" s="490">
        <v>5160</v>
      </c>
      <c r="G18" s="490">
        <f>E18-F18</f>
        <v>9690</v>
      </c>
      <c r="H18" s="499">
        <v>4000</v>
      </c>
      <c r="I18" s="499"/>
      <c r="J18" s="499">
        <f>G18-H18</f>
        <v>5690</v>
      </c>
      <c r="K18" s="492" t="s">
        <v>2552</v>
      </c>
      <c r="L18" s="499"/>
      <c r="M18" s="499"/>
      <c r="N18" s="499"/>
    </row>
    <row r="19" spans="1:14" ht="108">
      <c r="A19" s="490">
        <v>6</v>
      </c>
      <c r="B19" s="504" t="s">
        <v>2564</v>
      </c>
      <c r="C19" s="502" t="s">
        <v>2565</v>
      </c>
      <c r="D19" s="502" t="s">
        <v>2551</v>
      </c>
      <c r="E19" s="490">
        <v>14850</v>
      </c>
      <c r="F19" s="490">
        <v>4236</v>
      </c>
      <c r="G19" s="490">
        <f t="shared" ref="G19" si="2" xml:space="preserve"> E19-F19</f>
        <v>10614</v>
      </c>
      <c r="H19" s="500">
        <v>5000</v>
      </c>
      <c r="I19" s="492"/>
      <c r="J19" s="493">
        <f>E19-F19-H19</f>
        <v>5614</v>
      </c>
      <c r="K19" s="492" t="s">
        <v>2552</v>
      </c>
      <c r="L19" s="492"/>
      <c r="M19" s="492"/>
      <c r="N19" s="499"/>
    </row>
    <row r="20" spans="1:14" ht="108">
      <c r="A20" s="490">
        <v>7</v>
      </c>
      <c r="B20" s="491" t="s">
        <v>2566</v>
      </c>
      <c r="C20" s="490" t="s">
        <v>2567</v>
      </c>
      <c r="D20" s="490" t="s">
        <v>2568</v>
      </c>
      <c r="E20" s="490">
        <v>16812</v>
      </c>
      <c r="F20" s="490">
        <v>4952</v>
      </c>
      <c r="G20" s="490">
        <f>E20-F20</f>
        <v>11860</v>
      </c>
      <c r="H20" s="499">
        <v>4000</v>
      </c>
      <c r="I20" s="499"/>
      <c r="J20" s="499">
        <f>G20-H20</f>
        <v>7860</v>
      </c>
      <c r="K20" s="492" t="s">
        <v>2552</v>
      </c>
      <c r="L20" s="499"/>
      <c r="M20" s="499"/>
      <c r="N20" s="500"/>
    </row>
    <row r="21" spans="1:14" ht="90">
      <c r="A21" s="490">
        <v>8</v>
      </c>
      <c r="B21" s="504" t="s">
        <v>2569</v>
      </c>
      <c r="C21" s="490" t="s">
        <v>2570</v>
      </c>
      <c r="D21" s="502" t="s">
        <v>2571</v>
      </c>
      <c r="E21" s="503">
        <v>19250</v>
      </c>
      <c r="F21" s="490">
        <v>2132</v>
      </c>
      <c r="G21" s="490">
        <f t="shared" ref="G21:G33" si="3">E21-F21</f>
        <v>17118</v>
      </c>
      <c r="H21" s="500">
        <v>3000</v>
      </c>
      <c r="I21" s="492"/>
      <c r="J21" s="492">
        <v>4000</v>
      </c>
      <c r="K21" s="492"/>
      <c r="L21" s="493">
        <f>G21-H21-J21</f>
        <v>10118</v>
      </c>
      <c r="M21" s="492" t="s">
        <v>2552</v>
      </c>
      <c r="N21" s="500"/>
    </row>
    <row r="22" spans="1:14" ht="72">
      <c r="A22" s="505">
        <v>9</v>
      </c>
      <c r="B22" s="491" t="s">
        <v>2572</v>
      </c>
      <c r="C22" s="490" t="s">
        <v>2573</v>
      </c>
      <c r="D22" s="506" t="s">
        <v>2574</v>
      </c>
      <c r="E22" s="490">
        <v>31405</v>
      </c>
      <c r="F22" s="505">
        <v>4452</v>
      </c>
      <c r="G22" s="505">
        <f t="shared" si="3"/>
        <v>26953</v>
      </c>
      <c r="H22" s="499">
        <v>8000</v>
      </c>
      <c r="I22" s="492"/>
      <c r="J22" s="492">
        <v>8000</v>
      </c>
      <c r="K22" s="492"/>
      <c r="L22" s="492">
        <f>G22-H22-J22</f>
        <v>10953</v>
      </c>
      <c r="M22" s="492" t="s">
        <v>2552</v>
      </c>
      <c r="N22" s="500"/>
    </row>
    <row r="23" spans="1:14" ht="90">
      <c r="A23" s="505">
        <v>10</v>
      </c>
      <c r="B23" s="491" t="s">
        <v>2575</v>
      </c>
      <c r="C23" s="490" t="s">
        <v>2573</v>
      </c>
      <c r="D23" s="506" t="s">
        <v>2576</v>
      </c>
      <c r="E23" s="490">
        <v>13154</v>
      </c>
      <c r="F23" s="505">
        <v>1639</v>
      </c>
      <c r="G23" s="505">
        <f t="shared" si="3"/>
        <v>11515</v>
      </c>
      <c r="H23" s="499">
        <v>4000</v>
      </c>
      <c r="I23" s="492"/>
      <c r="J23" s="492">
        <f>G23-H23</f>
        <v>7515</v>
      </c>
      <c r="K23" s="492" t="s">
        <v>2552</v>
      </c>
      <c r="L23" s="492"/>
      <c r="M23" s="492"/>
      <c r="N23" s="500"/>
    </row>
    <row r="24" spans="1:14" ht="108">
      <c r="A24" s="505">
        <v>11</v>
      </c>
      <c r="B24" s="491" t="s">
        <v>2577</v>
      </c>
      <c r="C24" s="502" t="s">
        <v>2578</v>
      </c>
      <c r="D24" s="490" t="s">
        <v>2576</v>
      </c>
      <c r="E24" s="506">
        <v>16802</v>
      </c>
      <c r="F24" s="490">
        <v>2501</v>
      </c>
      <c r="G24" s="507">
        <f>E24-F24</f>
        <v>14301</v>
      </c>
      <c r="H24" s="499">
        <v>4000</v>
      </c>
      <c r="I24" s="492"/>
      <c r="J24" s="508">
        <f>G24-H24</f>
        <v>10301</v>
      </c>
      <c r="K24" s="492" t="s">
        <v>2552</v>
      </c>
      <c r="L24" s="492"/>
      <c r="M24" s="492"/>
      <c r="N24" s="500"/>
    </row>
    <row r="25" spans="1:14" ht="90">
      <c r="A25" s="505">
        <v>12</v>
      </c>
      <c r="B25" s="491" t="s">
        <v>2579</v>
      </c>
      <c r="C25" s="490" t="s">
        <v>2573</v>
      </c>
      <c r="D25" s="506" t="s">
        <v>2571</v>
      </c>
      <c r="E25" s="490">
        <v>16800</v>
      </c>
      <c r="F25" s="505">
        <v>1697</v>
      </c>
      <c r="G25" s="505">
        <f t="shared" si="3"/>
        <v>15103</v>
      </c>
      <c r="H25" s="499">
        <v>5000</v>
      </c>
      <c r="I25" s="492"/>
      <c r="J25" s="492">
        <v>5000</v>
      </c>
      <c r="K25" s="492"/>
      <c r="L25" s="492">
        <f>G25-H25-J25</f>
        <v>5103</v>
      </c>
      <c r="M25" s="492" t="s">
        <v>2552</v>
      </c>
      <c r="N25" s="500"/>
    </row>
    <row r="26" spans="1:14" ht="108">
      <c r="A26" s="505">
        <v>13</v>
      </c>
      <c r="B26" s="491" t="s">
        <v>2580</v>
      </c>
      <c r="C26" s="490" t="s">
        <v>2573</v>
      </c>
      <c r="D26" s="506" t="s">
        <v>2576</v>
      </c>
      <c r="E26" s="490">
        <v>13500</v>
      </c>
      <c r="F26" s="505">
        <v>1597</v>
      </c>
      <c r="G26" s="505">
        <f t="shared" si="3"/>
        <v>11903</v>
      </c>
      <c r="H26" s="499">
        <v>5000</v>
      </c>
      <c r="I26" s="492"/>
      <c r="J26" s="492">
        <f>G26-H26</f>
        <v>6903</v>
      </c>
      <c r="K26" s="492" t="s">
        <v>2552</v>
      </c>
      <c r="L26" s="492"/>
      <c r="M26" s="492"/>
      <c r="N26" s="500"/>
    </row>
    <row r="27" spans="1:14" ht="126">
      <c r="A27" s="499">
        <v>14</v>
      </c>
      <c r="B27" s="494" t="s">
        <v>2581</v>
      </c>
      <c r="C27" s="509" t="s">
        <v>2557</v>
      </c>
      <c r="D27" s="494" t="s">
        <v>2582</v>
      </c>
      <c r="E27" s="492">
        <v>25128</v>
      </c>
      <c r="F27" s="492">
        <v>1200</v>
      </c>
      <c r="G27" s="492">
        <f t="shared" si="3"/>
        <v>23928</v>
      </c>
      <c r="H27" s="499">
        <v>8000</v>
      </c>
      <c r="I27" s="492"/>
      <c r="J27" s="492">
        <v>6000</v>
      </c>
      <c r="K27" s="492"/>
      <c r="L27" s="492">
        <f>G27-H27-J27</f>
        <v>9928</v>
      </c>
      <c r="M27" s="492"/>
      <c r="N27" s="500"/>
    </row>
    <row r="28" spans="1:14" ht="126">
      <c r="A28" s="510">
        <v>15</v>
      </c>
      <c r="B28" s="491" t="s">
        <v>2583</v>
      </c>
      <c r="C28" s="490" t="s">
        <v>2567</v>
      </c>
      <c r="D28" s="490" t="s">
        <v>2584</v>
      </c>
      <c r="E28" s="490">
        <v>12800</v>
      </c>
      <c r="F28" s="509">
        <v>1000</v>
      </c>
      <c r="G28" s="492">
        <f t="shared" si="3"/>
        <v>11800</v>
      </c>
      <c r="H28" s="499">
        <v>5000</v>
      </c>
      <c r="I28" s="492"/>
      <c r="J28" s="492">
        <f>G28-H28</f>
        <v>6800</v>
      </c>
      <c r="K28" s="492" t="s">
        <v>2552</v>
      </c>
      <c r="L28" s="492"/>
      <c r="M28" s="492"/>
      <c r="N28" s="500"/>
    </row>
    <row r="29" spans="1:14" ht="108">
      <c r="A29" s="510">
        <v>16</v>
      </c>
      <c r="B29" s="491" t="s">
        <v>2585</v>
      </c>
      <c r="C29" s="490" t="s">
        <v>2557</v>
      </c>
      <c r="D29" s="492" t="s">
        <v>2586</v>
      </c>
      <c r="E29" s="492">
        <v>21800</v>
      </c>
      <c r="F29" s="509">
        <v>400</v>
      </c>
      <c r="G29" s="492">
        <f t="shared" si="3"/>
        <v>21400</v>
      </c>
      <c r="H29" s="499">
        <v>8000</v>
      </c>
      <c r="I29" s="492"/>
      <c r="J29" s="492">
        <f>G29-H29</f>
        <v>13400</v>
      </c>
      <c r="K29" s="492" t="s">
        <v>2552</v>
      </c>
      <c r="L29" s="492"/>
      <c r="M29" s="492"/>
      <c r="N29" s="500"/>
    </row>
    <row r="30" spans="1:14" ht="126">
      <c r="A30" s="511">
        <v>17</v>
      </c>
      <c r="B30" s="491" t="s">
        <v>2587</v>
      </c>
      <c r="C30" s="490" t="s">
        <v>2557</v>
      </c>
      <c r="D30" s="512">
        <v>2027</v>
      </c>
      <c r="E30" s="512">
        <v>6800</v>
      </c>
      <c r="F30" s="509">
        <v>0</v>
      </c>
      <c r="G30" s="492">
        <f t="shared" si="3"/>
        <v>6800</v>
      </c>
      <c r="H30" s="499">
        <v>6800</v>
      </c>
      <c r="I30" s="492" t="s">
        <v>2552</v>
      </c>
      <c r="J30" s="492"/>
      <c r="K30" s="492"/>
      <c r="L30" s="492"/>
      <c r="M30" s="492"/>
      <c r="N30" s="500"/>
    </row>
    <row r="31" spans="1:14" ht="144">
      <c r="A31" s="510">
        <v>18</v>
      </c>
      <c r="B31" s="513" t="s">
        <v>2588</v>
      </c>
      <c r="C31" s="509" t="s">
        <v>2557</v>
      </c>
      <c r="D31" s="492" t="s">
        <v>2589</v>
      </c>
      <c r="E31" s="492">
        <v>16400</v>
      </c>
      <c r="F31" s="509">
        <v>1200</v>
      </c>
      <c r="G31" s="492">
        <f t="shared" si="3"/>
        <v>15200</v>
      </c>
      <c r="H31" s="499">
        <v>5000</v>
      </c>
      <c r="I31" s="492"/>
      <c r="J31" s="492">
        <v>5000</v>
      </c>
      <c r="K31" s="492"/>
      <c r="L31" s="492">
        <f>G31-H31-J31</f>
        <v>5200</v>
      </c>
      <c r="M31" s="492" t="s">
        <v>2552</v>
      </c>
      <c r="N31" s="500"/>
    </row>
    <row r="32" spans="1:14" ht="72">
      <c r="A32" s="510">
        <v>19</v>
      </c>
      <c r="B32" s="494" t="s">
        <v>2590</v>
      </c>
      <c r="C32" s="490" t="s">
        <v>2557</v>
      </c>
      <c r="D32" s="490" t="s">
        <v>2586</v>
      </c>
      <c r="E32" s="494">
        <v>10200</v>
      </c>
      <c r="F32" s="509">
        <v>1224</v>
      </c>
      <c r="G32" s="492">
        <f t="shared" si="3"/>
        <v>8976</v>
      </c>
      <c r="H32" s="499">
        <v>3000</v>
      </c>
      <c r="I32" s="492"/>
      <c r="J32" s="492">
        <f>G32-H32</f>
        <v>5976</v>
      </c>
      <c r="K32" s="492" t="s">
        <v>2552</v>
      </c>
      <c r="L32" s="492"/>
      <c r="M32" s="492" t="s">
        <v>2591</v>
      </c>
      <c r="N32" s="500"/>
    </row>
    <row r="33" spans="1:14" ht="90">
      <c r="A33" s="510">
        <v>20</v>
      </c>
      <c r="B33" s="491" t="s">
        <v>2592</v>
      </c>
      <c r="C33" s="490" t="s">
        <v>2557</v>
      </c>
      <c r="D33" s="494" t="s">
        <v>2589</v>
      </c>
      <c r="E33" s="494">
        <v>21800</v>
      </c>
      <c r="F33" s="509">
        <v>1200</v>
      </c>
      <c r="G33" s="492">
        <f t="shared" si="3"/>
        <v>20600</v>
      </c>
      <c r="H33" s="499">
        <v>6000</v>
      </c>
      <c r="I33" s="492"/>
      <c r="J33" s="492">
        <v>6000</v>
      </c>
      <c r="K33" s="492"/>
      <c r="L33" s="492">
        <f>G33-H33-J33</f>
        <v>8600</v>
      </c>
      <c r="M33" s="492" t="s">
        <v>2552</v>
      </c>
      <c r="N33" s="500"/>
    </row>
    <row r="34" spans="1:14" ht="144">
      <c r="A34" s="510">
        <v>21</v>
      </c>
      <c r="B34" s="494" t="s">
        <v>2593</v>
      </c>
      <c r="C34" s="502" t="s">
        <v>2573</v>
      </c>
      <c r="D34" s="490" t="s">
        <v>2594</v>
      </c>
      <c r="E34" s="494">
        <v>12800</v>
      </c>
      <c r="F34" s="509">
        <v>400</v>
      </c>
      <c r="G34" s="492">
        <f>E34-F34</f>
        <v>12400</v>
      </c>
      <c r="H34" s="499">
        <v>3000</v>
      </c>
      <c r="I34" s="492"/>
      <c r="J34" s="492">
        <v>5000</v>
      </c>
      <c r="K34" s="492"/>
      <c r="L34" s="492">
        <f>G34-H34-J34</f>
        <v>4400</v>
      </c>
      <c r="M34" s="492" t="s">
        <v>2552</v>
      </c>
      <c r="N34" s="500"/>
    </row>
    <row r="35" spans="1:14" ht="108">
      <c r="A35" s="491">
        <v>22</v>
      </c>
      <c r="B35" s="491" t="s">
        <v>2595</v>
      </c>
      <c r="C35" s="502" t="s">
        <v>2573</v>
      </c>
      <c r="D35" s="494" t="s">
        <v>2596</v>
      </c>
      <c r="E35" s="509">
        <v>12800</v>
      </c>
      <c r="F35" s="509">
        <v>0</v>
      </c>
      <c r="G35" s="509">
        <v>12800</v>
      </c>
      <c r="H35" s="492">
        <v>3000</v>
      </c>
      <c r="I35" s="492"/>
      <c r="J35" s="492">
        <f>E35-H35</f>
        <v>9800</v>
      </c>
      <c r="K35" s="492" t="s">
        <v>2552</v>
      </c>
      <c r="L35" s="492"/>
      <c r="M35" s="492"/>
      <c r="N35" s="500"/>
    </row>
    <row r="36" spans="1:14" ht="90">
      <c r="A36" s="514">
        <v>23</v>
      </c>
      <c r="B36" s="491" t="s">
        <v>2597</v>
      </c>
      <c r="C36" s="490" t="s">
        <v>2557</v>
      </c>
      <c r="D36" s="494" t="s">
        <v>2596</v>
      </c>
      <c r="E36" s="490">
        <v>12600</v>
      </c>
      <c r="F36" s="490">
        <v>1000</v>
      </c>
      <c r="G36" s="515">
        <v>12600</v>
      </c>
      <c r="H36" s="492">
        <v>4000</v>
      </c>
      <c r="I36" s="492"/>
      <c r="J36" s="492">
        <f>E36-H36</f>
        <v>8600</v>
      </c>
      <c r="K36" s="492" t="s">
        <v>2552</v>
      </c>
      <c r="L36" s="492"/>
      <c r="M36" s="492"/>
      <c r="N36" s="500"/>
    </row>
    <row r="37" spans="1:14" ht="108">
      <c r="A37" s="514">
        <v>24</v>
      </c>
      <c r="B37" s="491" t="s">
        <v>2598</v>
      </c>
      <c r="C37" s="490" t="s">
        <v>2557</v>
      </c>
      <c r="D37" s="490" t="s">
        <v>2599</v>
      </c>
      <c r="E37" s="490">
        <v>9400</v>
      </c>
      <c r="F37" s="490">
        <v>0</v>
      </c>
      <c r="G37" s="515">
        <v>9400</v>
      </c>
      <c r="H37" s="492">
        <v>1000</v>
      </c>
      <c r="I37" s="492"/>
      <c r="J37" s="492">
        <v>3000</v>
      </c>
      <c r="K37" s="492"/>
      <c r="L37" s="492">
        <f>G37-H37-J37</f>
        <v>5400</v>
      </c>
      <c r="M37" s="492" t="s">
        <v>2552</v>
      </c>
      <c r="N37" s="500"/>
    </row>
    <row r="38" spans="1:14" ht="108">
      <c r="A38" s="510">
        <v>25</v>
      </c>
      <c r="B38" s="516" t="s">
        <v>2600</v>
      </c>
      <c r="C38" s="515" t="s">
        <v>2557</v>
      </c>
      <c r="D38" s="517" t="s">
        <v>2601</v>
      </c>
      <c r="E38" s="515">
        <v>10200</v>
      </c>
      <c r="F38" s="515">
        <v>0</v>
      </c>
      <c r="G38" s="515">
        <v>10200</v>
      </c>
      <c r="H38" s="502">
        <v>2000</v>
      </c>
      <c r="I38" s="492"/>
      <c r="J38" s="492">
        <v>4000</v>
      </c>
      <c r="K38" s="492"/>
      <c r="L38" s="492">
        <f>G38-H38-J38</f>
        <v>4200</v>
      </c>
      <c r="M38" s="492" t="s">
        <v>2552</v>
      </c>
      <c r="N38" s="500"/>
    </row>
    <row r="39" spans="1:14" ht="108">
      <c r="A39" s="505">
        <v>26</v>
      </c>
      <c r="B39" s="502" t="s">
        <v>2602</v>
      </c>
      <c r="C39" s="502" t="s">
        <v>2557</v>
      </c>
      <c r="D39" s="490" t="s">
        <v>2603</v>
      </c>
      <c r="E39" s="494">
        <v>4800</v>
      </c>
      <c r="F39" s="509">
        <v>450</v>
      </c>
      <c r="G39" s="515">
        <f>E39-F39</f>
        <v>4350</v>
      </c>
      <c r="H39" s="502">
        <f>G39</f>
        <v>4350</v>
      </c>
      <c r="I39" s="492" t="s">
        <v>2552</v>
      </c>
      <c r="J39" s="492"/>
      <c r="K39" s="492"/>
      <c r="L39" s="492"/>
      <c r="M39" s="492"/>
      <c r="N39" s="500"/>
    </row>
    <row r="40" spans="1:14" ht="117.2" customHeight="1">
      <c r="A40" s="510">
        <v>27</v>
      </c>
      <c r="B40" s="494" t="s">
        <v>2604</v>
      </c>
      <c r="C40" s="509" t="s">
        <v>2573</v>
      </c>
      <c r="D40" s="516" t="s">
        <v>2605</v>
      </c>
      <c r="E40" s="518">
        <v>12800</v>
      </c>
      <c r="F40" s="518">
        <v>0</v>
      </c>
      <c r="G40" s="518">
        <f>E40-F40</f>
        <v>12800</v>
      </c>
      <c r="H40" s="518">
        <v>1000</v>
      </c>
      <c r="I40" s="519"/>
      <c r="J40" s="519">
        <v>3000</v>
      </c>
      <c r="K40" s="492"/>
      <c r="L40" s="500">
        <f>G40-H40-J40</f>
        <v>8800</v>
      </c>
      <c r="M40" s="492" t="s">
        <v>2552</v>
      </c>
      <c r="N40" s="500"/>
    </row>
    <row r="41" spans="1:14" ht="126">
      <c r="A41" s="505">
        <v>28</v>
      </c>
      <c r="B41" s="494" t="s">
        <v>2606</v>
      </c>
      <c r="C41" s="509" t="s">
        <v>2557</v>
      </c>
      <c r="D41" s="494" t="s">
        <v>2594</v>
      </c>
      <c r="E41" s="509">
        <v>12800</v>
      </c>
      <c r="F41" s="509">
        <v>400</v>
      </c>
      <c r="G41" s="509">
        <v>12400</v>
      </c>
      <c r="H41" s="492">
        <v>3000</v>
      </c>
      <c r="I41" s="492"/>
      <c r="J41" s="492">
        <v>4000</v>
      </c>
      <c r="K41" s="492"/>
      <c r="L41" s="492">
        <f>G41-H41-J41</f>
        <v>5400</v>
      </c>
      <c r="M41" s="492" t="s">
        <v>2552</v>
      </c>
      <c r="N41" s="500"/>
    </row>
    <row r="42" spans="1:14" ht="141" customHeight="1">
      <c r="A42" s="505">
        <v>29</v>
      </c>
      <c r="B42" s="491" t="s">
        <v>2607</v>
      </c>
      <c r="C42" s="509" t="s">
        <v>2573</v>
      </c>
      <c r="D42" s="506" t="s">
        <v>2608</v>
      </c>
      <c r="E42" s="509">
        <v>10800</v>
      </c>
      <c r="F42" s="509">
        <v>0</v>
      </c>
      <c r="G42" s="509">
        <v>10800</v>
      </c>
      <c r="H42" s="502">
        <v>4000</v>
      </c>
      <c r="I42" s="492"/>
      <c r="J42" s="520">
        <f>G42-H42</f>
        <v>6800</v>
      </c>
      <c r="K42" s="492" t="s">
        <v>2552</v>
      </c>
      <c r="L42" s="520"/>
      <c r="M42" s="492"/>
      <c r="N42" s="500"/>
    </row>
    <row r="43" spans="1:14" ht="90">
      <c r="A43" s="505">
        <v>30</v>
      </c>
      <c r="B43" s="491" t="s">
        <v>2609</v>
      </c>
      <c r="C43" s="509" t="s">
        <v>2573</v>
      </c>
      <c r="D43" s="506" t="s">
        <v>2610</v>
      </c>
      <c r="E43" s="509">
        <v>12400</v>
      </c>
      <c r="F43" s="509">
        <v>0</v>
      </c>
      <c r="G43" s="509">
        <v>12400</v>
      </c>
      <c r="H43" s="502">
        <v>3000</v>
      </c>
      <c r="I43" s="520"/>
      <c r="J43" s="520">
        <v>4000</v>
      </c>
      <c r="K43" s="520"/>
      <c r="L43" s="520">
        <f>G43-H43-J43</f>
        <v>5400</v>
      </c>
      <c r="M43" s="520"/>
      <c r="N43" s="500"/>
    </row>
    <row r="44" spans="1:14" ht="90">
      <c r="A44" s="499">
        <v>31</v>
      </c>
      <c r="B44" s="502" t="s">
        <v>2611</v>
      </c>
      <c r="C44" s="502" t="s">
        <v>2565</v>
      </c>
      <c r="D44" s="494" t="s">
        <v>2612</v>
      </c>
      <c r="E44" s="509">
        <v>14000</v>
      </c>
      <c r="F44" s="509">
        <v>400</v>
      </c>
      <c r="G44" s="509">
        <f>E44-F44</f>
        <v>13600</v>
      </c>
      <c r="H44" s="502">
        <v>4000</v>
      </c>
      <c r="I44" s="492"/>
      <c r="J44" s="502">
        <v>5000</v>
      </c>
      <c r="K44" s="492"/>
      <c r="L44" s="502">
        <f>G44-H44-J44</f>
        <v>4600</v>
      </c>
      <c r="M44" s="492" t="s">
        <v>2552</v>
      </c>
      <c r="N44" s="500"/>
    </row>
    <row r="45" spans="1:14" ht="108">
      <c r="A45" s="505">
        <v>32</v>
      </c>
      <c r="B45" s="521" t="s">
        <v>2613</v>
      </c>
      <c r="C45" s="490" t="s">
        <v>2614</v>
      </c>
      <c r="D45" s="490" t="s">
        <v>2584</v>
      </c>
      <c r="E45" s="518">
        <v>8800</v>
      </c>
      <c r="F45" s="509">
        <v>400</v>
      </c>
      <c r="G45" s="509">
        <f>E45-F45</f>
        <v>8400</v>
      </c>
      <c r="H45" s="502">
        <v>3000</v>
      </c>
      <c r="I45" s="492"/>
      <c r="J45" s="502">
        <f>G45-H45</f>
        <v>5400</v>
      </c>
      <c r="K45" s="492" t="s">
        <v>2552</v>
      </c>
      <c r="L45" s="502"/>
      <c r="M45" s="492"/>
      <c r="N45" s="500"/>
    </row>
    <row r="46" spans="1:14" ht="108">
      <c r="A46" s="491">
        <v>33</v>
      </c>
      <c r="B46" s="491" t="s">
        <v>2615</v>
      </c>
      <c r="C46" s="490" t="s">
        <v>2557</v>
      </c>
      <c r="D46" s="512" t="s">
        <v>2616</v>
      </c>
      <c r="E46" s="512">
        <v>6400</v>
      </c>
      <c r="F46" s="509">
        <v>400</v>
      </c>
      <c r="G46" s="492">
        <f t="shared" ref="G46:G57" si="4">E46-F46</f>
        <v>6000</v>
      </c>
      <c r="H46" s="499">
        <f>G46</f>
        <v>6000</v>
      </c>
      <c r="I46" s="492" t="s">
        <v>2552</v>
      </c>
      <c r="J46" s="492"/>
      <c r="K46" s="492"/>
      <c r="L46" s="492"/>
      <c r="M46" s="492"/>
      <c r="N46" s="500"/>
    </row>
    <row r="47" spans="1:14" ht="126">
      <c r="A47" s="491">
        <v>34</v>
      </c>
      <c r="B47" s="491" t="s">
        <v>2617</v>
      </c>
      <c r="C47" s="490" t="s">
        <v>2557</v>
      </c>
      <c r="D47" s="512">
        <v>2028</v>
      </c>
      <c r="E47" s="512">
        <v>6400</v>
      </c>
      <c r="F47" s="509">
        <v>0</v>
      </c>
      <c r="G47" s="492">
        <f t="shared" si="4"/>
        <v>6400</v>
      </c>
      <c r="H47" s="499"/>
      <c r="I47" s="492"/>
      <c r="J47" s="492">
        <f>G47</f>
        <v>6400</v>
      </c>
      <c r="K47" s="492" t="s">
        <v>2552</v>
      </c>
      <c r="L47" s="492"/>
      <c r="M47" s="492"/>
      <c r="N47" s="500"/>
    </row>
    <row r="48" spans="1:14" ht="120.75" customHeight="1">
      <c r="A48" s="491">
        <v>35</v>
      </c>
      <c r="B48" s="491" t="s">
        <v>2618</v>
      </c>
      <c r="C48" s="490" t="s">
        <v>2557</v>
      </c>
      <c r="D48" s="512">
        <v>2029</v>
      </c>
      <c r="E48" s="512">
        <v>6400</v>
      </c>
      <c r="F48" s="509">
        <v>0</v>
      </c>
      <c r="G48" s="492">
        <f t="shared" si="4"/>
        <v>6400</v>
      </c>
      <c r="H48" s="499"/>
      <c r="I48" s="492"/>
      <c r="J48" s="492"/>
      <c r="K48" s="492"/>
      <c r="L48" s="492">
        <f>G48</f>
        <v>6400</v>
      </c>
      <c r="M48" s="492" t="s">
        <v>2552</v>
      </c>
      <c r="N48" s="500"/>
    </row>
    <row r="49" spans="1:14" ht="108">
      <c r="A49" s="491">
        <v>36</v>
      </c>
      <c r="B49" s="491" t="s">
        <v>2619</v>
      </c>
      <c r="C49" s="490" t="s">
        <v>2557</v>
      </c>
      <c r="D49" s="512">
        <v>2029</v>
      </c>
      <c r="E49" s="512">
        <v>6400</v>
      </c>
      <c r="F49" s="509">
        <v>0</v>
      </c>
      <c r="G49" s="492">
        <f t="shared" si="4"/>
        <v>6400</v>
      </c>
      <c r="H49" s="499"/>
      <c r="I49" s="492"/>
      <c r="J49" s="492"/>
      <c r="K49" s="492"/>
      <c r="L49" s="492">
        <f>G49</f>
        <v>6400</v>
      </c>
      <c r="M49" s="492" t="s">
        <v>2552</v>
      </c>
      <c r="N49" s="500"/>
    </row>
    <row r="50" spans="1:14" ht="134.25" customHeight="1">
      <c r="A50" s="490">
        <v>37</v>
      </c>
      <c r="B50" s="491" t="s">
        <v>2620</v>
      </c>
      <c r="C50" s="502" t="s">
        <v>2621</v>
      </c>
      <c r="D50" s="502" t="s">
        <v>2622</v>
      </c>
      <c r="E50" s="503">
        <v>10800</v>
      </c>
      <c r="F50" s="490">
        <v>0</v>
      </c>
      <c r="G50" s="490">
        <f t="shared" si="4"/>
        <v>10800</v>
      </c>
      <c r="H50" s="499"/>
      <c r="I50" s="499"/>
      <c r="J50" s="499">
        <v>1000</v>
      </c>
      <c r="K50" s="499"/>
      <c r="L50" s="499">
        <v>2000</v>
      </c>
      <c r="M50" s="492" t="s">
        <v>2552</v>
      </c>
      <c r="N50" s="499"/>
    </row>
    <row r="51" spans="1:14" s="522" customFormat="1" ht="102.75" customHeight="1">
      <c r="A51" s="490">
        <v>38</v>
      </c>
      <c r="B51" s="491" t="s">
        <v>2623</v>
      </c>
      <c r="C51" s="502" t="s">
        <v>2621</v>
      </c>
      <c r="D51" s="502" t="s">
        <v>2624</v>
      </c>
      <c r="E51" s="503">
        <v>10800</v>
      </c>
      <c r="F51" s="490">
        <v>0</v>
      </c>
      <c r="G51" s="490">
        <f t="shared" si="4"/>
        <v>10800</v>
      </c>
      <c r="H51" s="499"/>
      <c r="I51" s="499"/>
      <c r="J51" s="499">
        <v>2000</v>
      </c>
      <c r="K51" s="499"/>
      <c r="L51" s="499">
        <f>G51-J51</f>
        <v>8800</v>
      </c>
      <c r="M51" s="492" t="s">
        <v>2552</v>
      </c>
      <c r="N51" s="499"/>
    </row>
    <row r="52" spans="1:14" ht="123" customHeight="1">
      <c r="A52" s="491">
        <v>39</v>
      </c>
      <c r="B52" s="491" t="s">
        <v>2625</v>
      </c>
      <c r="C52" s="502" t="s">
        <v>2621</v>
      </c>
      <c r="D52" s="502" t="s">
        <v>2622</v>
      </c>
      <c r="E52" s="503">
        <v>12400</v>
      </c>
      <c r="F52" s="509">
        <v>0</v>
      </c>
      <c r="G52" s="492">
        <f t="shared" si="4"/>
        <v>12400</v>
      </c>
      <c r="H52" s="499"/>
      <c r="I52" s="492"/>
      <c r="J52" s="492">
        <v>2000</v>
      </c>
      <c r="K52" s="492"/>
      <c r="L52" s="492">
        <v>3000</v>
      </c>
      <c r="M52" s="492" t="s">
        <v>2552</v>
      </c>
      <c r="N52" s="500"/>
    </row>
    <row r="53" spans="1:14" ht="108">
      <c r="A53" s="491">
        <v>40</v>
      </c>
      <c r="B53" s="491" t="s">
        <v>2626</v>
      </c>
      <c r="C53" s="502" t="s">
        <v>2621</v>
      </c>
      <c r="D53" s="502" t="s">
        <v>2622</v>
      </c>
      <c r="E53" s="503">
        <v>12800</v>
      </c>
      <c r="F53" s="509">
        <v>0</v>
      </c>
      <c r="G53" s="492">
        <f t="shared" si="4"/>
        <v>12800</v>
      </c>
      <c r="H53" s="499"/>
      <c r="I53" s="492"/>
      <c r="J53" s="492">
        <v>2000</v>
      </c>
      <c r="K53" s="492"/>
      <c r="L53" s="492">
        <f>G53-J53</f>
        <v>10800</v>
      </c>
      <c r="M53" s="492" t="s">
        <v>2552</v>
      </c>
      <c r="N53" s="500"/>
    </row>
    <row r="54" spans="1:14" ht="102.75" customHeight="1">
      <c r="A54" s="491">
        <v>41</v>
      </c>
      <c r="B54" s="491" t="s">
        <v>2627</v>
      </c>
      <c r="C54" s="502" t="s">
        <v>2621</v>
      </c>
      <c r="D54" s="502">
        <v>2029</v>
      </c>
      <c r="E54" s="503">
        <v>6800</v>
      </c>
      <c r="F54" s="509">
        <v>0</v>
      </c>
      <c r="G54" s="492">
        <f t="shared" si="4"/>
        <v>6800</v>
      </c>
      <c r="H54" s="499"/>
      <c r="I54" s="492"/>
      <c r="J54" s="492"/>
      <c r="K54" s="492"/>
      <c r="L54" s="492">
        <f>G54</f>
        <v>6800</v>
      </c>
      <c r="M54" s="492" t="s">
        <v>2552</v>
      </c>
      <c r="N54" s="500"/>
    </row>
    <row r="55" spans="1:14" ht="90">
      <c r="A55" s="491">
        <v>42</v>
      </c>
      <c r="B55" s="491" t="s">
        <v>2628</v>
      </c>
      <c r="C55" s="502" t="s">
        <v>2621</v>
      </c>
      <c r="D55" s="502">
        <v>2029</v>
      </c>
      <c r="E55" s="503">
        <v>6800</v>
      </c>
      <c r="F55" s="509">
        <v>0</v>
      </c>
      <c r="G55" s="492">
        <f t="shared" si="4"/>
        <v>6800</v>
      </c>
      <c r="H55" s="499"/>
      <c r="I55" s="492"/>
      <c r="J55" s="492"/>
      <c r="K55" s="492"/>
      <c r="L55" s="492">
        <f>G55</f>
        <v>6800</v>
      </c>
      <c r="M55" s="492" t="s">
        <v>2552</v>
      </c>
      <c r="N55" s="500"/>
    </row>
    <row r="56" spans="1:14" ht="101.25" customHeight="1">
      <c r="A56" s="491">
        <v>43</v>
      </c>
      <c r="B56" s="491" t="s">
        <v>2629</v>
      </c>
      <c r="C56" s="502" t="s">
        <v>2621</v>
      </c>
      <c r="D56" s="502" t="s">
        <v>2630</v>
      </c>
      <c r="E56" s="503">
        <v>10800</v>
      </c>
      <c r="F56" s="509">
        <v>0</v>
      </c>
      <c r="G56" s="492">
        <f t="shared" si="4"/>
        <v>10800</v>
      </c>
      <c r="H56" s="499"/>
      <c r="I56" s="492"/>
      <c r="J56" s="492"/>
      <c r="K56" s="492"/>
      <c r="L56" s="492"/>
      <c r="M56" s="492"/>
      <c r="N56" s="500"/>
    </row>
    <row r="57" spans="1:14" ht="108">
      <c r="A57" s="491">
        <v>44</v>
      </c>
      <c r="B57" s="491" t="s">
        <v>2631</v>
      </c>
      <c r="C57" s="502" t="s">
        <v>2621</v>
      </c>
      <c r="D57" s="502" t="s">
        <v>2599</v>
      </c>
      <c r="E57" s="503">
        <v>10800</v>
      </c>
      <c r="F57" s="509">
        <v>0</v>
      </c>
      <c r="G57" s="492">
        <f t="shared" si="4"/>
        <v>10800</v>
      </c>
      <c r="H57" s="499">
        <v>500</v>
      </c>
      <c r="I57" s="492"/>
      <c r="J57" s="492">
        <v>2000</v>
      </c>
      <c r="K57" s="492"/>
      <c r="L57" s="492">
        <f>G57-H57-J57</f>
        <v>8300</v>
      </c>
      <c r="M57" s="492" t="s">
        <v>2552</v>
      </c>
      <c r="N57" s="500"/>
    </row>
    <row r="58" spans="1:14" ht="26.25" customHeight="1">
      <c r="A58" s="490"/>
      <c r="B58" s="523" t="s">
        <v>2547</v>
      </c>
      <c r="C58" s="502"/>
      <c r="D58" s="503"/>
      <c r="E58" s="524">
        <f>SUM(E14:E44)</f>
        <v>465351</v>
      </c>
      <c r="F58" s="524">
        <f>SUM(F14:F44)</f>
        <v>59001</v>
      </c>
      <c r="G58" s="524">
        <f>SUM(G14:G44)</f>
        <v>407350</v>
      </c>
      <c r="H58" s="489">
        <f>SUM(H14:H46)</f>
        <v>149396</v>
      </c>
      <c r="I58" s="489"/>
      <c r="J58" s="489">
        <f>SUM(J14:J44)</f>
        <v>178852</v>
      </c>
      <c r="K58" s="489"/>
      <c r="L58" s="489">
        <f>SUM(L13:L57)</f>
        <v>147402</v>
      </c>
      <c r="M58" s="492"/>
      <c r="N58" s="525"/>
    </row>
    <row r="59" spans="1:14" ht="24" customHeight="1">
      <c r="A59" s="819" t="s">
        <v>2632</v>
      </c>
      <c r="B59" s="826"/>
      <c r="C59" s="826"/>
      <c r="D59" s="826"/>
      <c r="E59" s="826"/>
      <c r="F59" s="826"/>
      <c r="G59" s="826"/>
      <c r="H59" s="826"/>
      <c r="I59" s="826"/>
      <c r="J59" s="826"/>
      <c r="K59" s="826"/>
      <c r="L59" s="826"/>
      <c r="M59" s="826"/>
      <c r="N59" s="820"/>
    </row>
    <row r="60" spans="1:14" ht="154.5" customHeight="1">
      <c r="A60" s="490">
        <v>1</v>
      </c>
      <c r="B60" s="504" t="s">
        <v>2633</v>
      </c>
      <c r="C60" s="512" t="s">
        <v>2634</v>
      </c>
      <c r="D60" s="490" t="s">
        <v>2635</v>
      </c>
      <c r="E60" s="526">
        <v>25411</v>
      </c>
      <c r="F60" s="502">
        <v>11335</v>
      </c>
      <c r="G60" s="526">
        <f>E60-F60</f>
        <v>14076</v>
      </c>
      <c r="H60" s="526">
        <v>14076</v>
      </c>
      <c r="I60" s="492" t="s">
        <v>2636</v>
      </c>
      <c r="J60" s="492"/>
      <c r="K60" s="492"/>
      <c r="L60" s="492"/>
      <c r="M60" s="492"/>
      <c r="N60" s="499"/>
    </row>
    <row r="61" spans="1:14" ht="126">
      <c r="A61" s="527">
        <v>2</v>
      </c>
      <c r="B61" s="504" t="s">
        <v>2637</v>
      </c>
      <c r="C61" s="490" t="s">
        <v>2638</v>
      </c>
      <c r="D61" s="490" t="s">
        <v>2639</v>
      </c>
      <c r="E61" s="526">
        <v>8800</v>
      </c>
      <c r="F61" s="502">
        <v>400</v>
      </c>
      <c r="G61" s="526">
        <f>E61-F61</f>
        <v>8400</v>
      </c>
      <c r="H61" s="502">
        <v>4000</v>
      </c>
      <c r="I61" s="490"/>
      <c r="J61" s="528">
        <f>G61-H61</f>
        <v>4400</v>
      </c>
      <c r="K61" s="490" t="s">
        <v>2636</v>
      </c>
      <c r="L61" s="490"/>
      <c r="M61" s="490"/>
      <c r="N61" s="499"/>
    </row>
    <row r="62" spans="1:14" ht="113.45" customHeight="1">
      <c r="A62" s="527">
        <v>3</v>
      </c>
      <c r="B62" s="504" t="s">
        <v>2640</v>
      </c>
      <c r="C62" s="502" t="s">
        <v>2641</v>
      </c>
      <c r="D62" s="490" t="s">
        <v>2642</v>
      </c>
      <c r="E62" s="526">
        <v>12500</v>
      </c>
      <c r="F62" s="502">
        <v>0</v>
      </c>
      <c r="G62" s="526">
        <v>12500</v>
      </c>
      <c r="H62" s="502"/>
      <c r="I62" s="490"/>
      <c r="J62" s="528">
        <v>500</v>
      </c>
      <c r="K62" s="490"/>
      <c r="L62" s="528">
        <f>G62-J62</f>
        <v>12000</v>
      </c>
      <c r="M62" s="490"/>
      <c r="N62" s="499"/>
    </row>
    <row r="63" spans="1:14" ht="145.69999999999999" customHeight="1">
      <c r="A63" s="527">
        <v>4</v>
      </c>
      <c r="B63" s="491" t="s">
        <v>2643</v>
      </c>
      <c r="C63" s="490" t="s">
        <v>2644</v>
      </c>
      <c r="D63" s="490" t="s">
        <v>2612</v>
      </c>
      <c r="E63" s="526">
        <v>25500</v>
      </c>
      <c r="F63" s="502">
        <v>500</v>
      </c>
      <c r="G63" s="526">
        <f t="shared" ref="G63:G68" si="5">E63-F63</f>
        <v>25000</v>
      </c>
      <c r="H63" s="502">
        <v>3000</v>
      </c>
      <c r="I63" s="490"/>
      <c r="J63" s="528">
        <v>5000</v>
      </c>
      <c r="K63" s="490"/>
      <c r="L63" s="528">
        <f>G63-J63-H63</f>
        <v>17000</v>
      </c>
      <c r="M63" s="490" t="s">
        <v>2636</v>
      </c>
      <c r="N63" s="499"/>
    </row>
    <row r="64" spans="1:14" ht="126.75" customHeight="1">
      <c r="A64" s="527">
        <v>5</v>
      </c>
      <c r="B64" s="504" t="s">
        <v>2645</v>
      </c>
      <c r="C64" s="512" t="s">
        <v>2646</v>
      </c>
      <c r="D64" s="490" t="s">
        <v>2647</v>
      </c>
      <c r="E64" s="526">
        <v>4800</v>
      </c>
      <c r="F64" s="502">
        <v>800</v>
      </c>
      <c r="G64" s="526">
        <f t="shared" si="5"/>
        <v>4000</v>
      </c>
      <c r="H64" s="502">
        <v>4000</v>
      </c>
      <c r="I64" s="490" t="s">
        <v>2636</v>
      </c>
      <c r="J64" s="528"/>
      <c r="K64" s="490"/>
      <c r="L64" s="490"/>
      <c r="M64" s="490"/>
      <c r="N64" s="499"/>
    </row>
    <row r="65" spans="1:14" ht="105.95" customHeight="1">
      <c r="A65" s="527">
        <v>6</v>
      </c>
      <c r="B65" s="491" t="s">
        <v>2648</v>
      </c>
      <c r="C65" s="490" t="s">
        <v>2649</v>
      </c>
      <c r="D65" s="490" t="s">
        <v>2639</v>
      </c>
      <c r="E65" s="526">
        <v>14800</v>
      </c>
      <c r="F65" s="502">
        <v>1972</v>
      </c>
      <c r="G65" s="526">
        <f t="shared" si="5"/>
        <v>12828</v>
      </c>
      <c r="H65" s="502">
        <v>3000</v>
      </c>
      <c r="I65" s="490"/>
      <c r="J65" s="528">
        <f>G65-H65</f>
        <v>9828</v>
      </c>
      <c r="K65" s="490" t="s">
        <v>2636</v>
      </c>
      <c r="L65" s="490"/>
      <c r="M65" s="490"/>
      <c r="N65" s="499"/>
    </row>
    <row r="66" spans="1:14" ht="108">
      <c r="A66" s="527">
        <v>7</v>
      </c>
      <c r="B66" s="504" t="s">
        <v>2650</v>
      </c>
      <c r="C66" s="502" t="s">
        <v>2651</v>
      </c>
      <c r="D66" s="490" t="s">
        <v>2647</v>
      </c>
      <c r="E66" s="526">
        <v>4800</v>
      </c>
      <c r="F66" s="502">
        <v>400</v>
      </c>
      <c r="G66" s="526">
        <f t="shared" si="5"/>
        <v>4400</v>
      </c>
      <c r="H66" s="502">
        <v>4400</v>
      </c>
      <c r="I66" s="490" t="s">
        <v>2636</v>
      </c>
      <c r="J66" s="528"/>
      <c r="K66" s="490"/>
      <c r="L66" s="490"/>
      <c r="M66" s="490"/>
      <c r="N66" s="499"/>
    </row>
    <row r="67" spans="1:14" ht="143.25" customHeight="1">
      <c r="A67" s="527">
        <v>8</v>
      </c>
      <c r="B67" s="504" t="s">
        <v>2652</v>
      </c>
      <c r="C67" s="490" t="s">
        <v>2653</v>
      </c>
      <c r="D67" s="490" t="s">
        <v>2654</v>
      </c>
      <c r="E67" s="526">
        <v>32500</v>
      </c>
      <c r="F67" s="502">
        <v>200</v>
      </c>
      <c r="G67" s="526">
        <f t="shared" si="5"/>
        <v>32300</v>
      </c>
      <c r="H67" s="502">
        <v>1500</v>
      </c>
      <c r="I67" s="490"/>
      <c r="J67" s="528">
        <v>3000</v>
      </c>
      <c r="K67" s="490"/>
      <c r="L67" s="528">
        <f>G67-H67-J67</f>
        <v>27800</v>
      </c>
      <c r="M67" s="490"/>
      <c r="N67" s="499"/>
    </row>
    <row r="68" spans="1:14" ht="180">
      <c r="A68" s="527">
        <v>9</v>
      </c>
      <c r="B68" s="504" t="s">
        <v>2655</v>
      </c>
      <c r="C68" s="490" t="s">
        <v>2653</v>
      </c>
      <c r="D68" s="490" t="s">
        <v>2612</v>
      </c>
      <c r="E68" s="526">
        <v>18600</v>
      </c>
      <c r="F68" s="502">
        <v>200</v>
      </c>
      <c r="G68" s="526">
        <f t="shared" si="5"/>
        <v>18400</v>
      </c>
      <c r="H68" s="502">
        <v>2000</v>
      </c>
      <c r="I68" s="490"/>
      <c r="J68" s="528">
        <v>5000</v>
      </c>
      <c r="K68" s="490"/>
      <c r="L68" s="528">
        <f>G68-H68-J68</f>
        <v>11400</v>
      </c>
      <c r="M68" s="490" t="s">
        <v>2636</v>
      </c>
      <c r="N68" s="499"/>
    </row>
    <row r="69" spans="1:14" ht="20.25" customHeight="1">
      <c r="A69" s="527"/>
      <c r="B69" s="824" t="s">
        <v>2547</v>
      </c>
      <c r="C69" s="825"/>
      <c r="D69" s="529"/>
      <c r="E69" s="488">
        <f>SUM(E60:E60)</f>
        <v>25411</v>
      </c>
      <c r="F69" s="530">
        <f>SUM(F60:F60)</f>
        <v>11335</v>
      </c>
      <c r="G69" s="530">
        <f>SUM(G60:G60)</f>
        <v>14076</v>
      </c>
      <c r="H69" s="531">
        <f>SUM(H60:H60)</f>
        <v>14076</v>
      </c>
      <c r="I69" s="502"/>
      <c r="J69" s="531">
        <f>SUM(J60:J68)</f>
        <v>27728</v>
      </c>
      <c r="K69" s="502"/>
      <c r="L69" s="531">
        <f>SUM(L60:L68)</f>
        <v>68200</v>
      </c>
      <c r="M69" s="490"/>
      <c r="N69" s="531"/>
    </row>
    <row r="70" spans="1:14" ht="22.5" customHeight="1">
      <c r="A70" s="819" t="s">
        <v>2656</v>
      </c>
      <c r="B70" s="826"/>
      <c r="C70" s="826"/>
      <c r="D70" s="826"/>
      <c r="E70" s="826"/>
      <c r="F70" s="826"/>
      <c r="G70" s="826"/>
      <c r="H70" s="826"/>
      <c r="I70" s="826"/>
      <c r="J70" s="826"/>
      <c r="K70" s="826"/>
      <c r="L70" s="826"/>
      <c r="M70" s="826"/>
      <c r="N70" s="820"/>
    </row>
    <row r="71" spans="1:14" ht="112.5" customHeight="1">
      <c r="A71" s="502">
        <v>1</v>
      </c>
      <c r="B71" s="502" t="s">
        <v>2657</v>
      </c>
      <c r="C71" s="502" t="s">
        <v>2658</v>
      </c>
      <c r="D71" s="502" t="s">
        <v>2659</v>
      </c>
      <c r="E71" s="526">
        <v>18200</v>
      </c>
      <c r="F71" s="502">
        <v>0</v>
      </c>
      <c r="G71" s="526">
        <f>E71-F71</f>
        <v>18200</v>
      </c>
      <c r="H71" s="502"/>
      <c r="I71" s="532"/>
      <c r="J71" s="508"/>
      <c r="K71" s="492"/>
      <c r="L71" s="492"/>
      <c r="M71" s="531"/>
      <c r="N71" s="502"/>
    </row>
    <row r="72" spans="1:14" ht="144">
      <c r="A72" s="502">
        <v>2</v>
      </c>
      <c r="B72" s="491" t="s">
        <v>2660</v>
      </c>
      <c r="C72" s="512" t="s">
        <v>2661</v>
      </c>
      <c r="D72" s="490" t="s">
        <v>2662</v>
      </c>
      <c r="E72" s="490">
        <v>100000</v>
      </c>
      <c r="F72" s="533">
        <v>6500</v>
      </c>
      <c r="G72" s="526">
        <f>E72-F72</f>
        <v>93500</v>
      </c>
      <c r="H72" s="502">
        <v>14000</v>
      </c>
      <c r="I72" s="532"/>
      <c r="J72" s="508">
        <f>G72-H72</f>
        <v>79500</v>
      </c>
      <c r="K72" s="492" t="s">
        <v>2552</v>
      </c>
      <c r="L72" s="492"/>
      <c r="M72" s="492"/>
      <c r="N72" s="502"/>
    </row>
    <row r="73" spans="1:14" ht="21" customHeight="1">
      <c r="A73" s="502"/>
      <c r="B73" s="824" t="s">
        <v>2547</v>
      </c>
      <c r="C73" s="825"/>
      <c r="D73" s="502"/>
      <c r="E73" s="534">
        <f>SUM(E71:E72)</f>
        <v>118200</v>
      </c>
      <c r="F73" s="535">
        <f>SUM(F71:F72)</f>
        <v>6500</v>
      </c>
      <c r="G73" s="534">
        <f>SUM(G71:G72)</f>
        <v>111700</v>
      </c>
      <c r="H73" s="531">
        <f>SUM(H71:H72)</f>
        <v>14000</v>
      </c>
      <c r="I73" s="526"/>
      <c r="J73" s="536">
        <f>SUM(J71:J72)</f>
        <v>79500</v>
      </c>
      <c r="K73" s="526"/>
      <c r="L73" s="526"/>
      <c r="M73" s="492"/>
      <c r="N73" s="531"/>
    </row>
    <row r="74" spans="1:14" ht="27.2" customHeight="1">
      <c r="A74" s="821" t="s">
        <v>2663</v>
      </c>
      <c r="B74" s="822"/>
      <c r="C74" s="822"/>
      <c r="D74" s="822"/>
      <c r="E74" s="822"/>
      <c r="F74" s="822"/>
      <c r="G74" s="822"/>
      <c r="H74" s="822"/>
      <c r="I74" s="822"/>
      <c r="J74" s="822"/>
      <c r="K74" s="822"/>
      <c r="L74" s="822"/>
      <c r="M74" s="822"/>
      <c r="N74" s="823"/>
    </row>
    <row r="75" spans="1:14" ht="90">
      <c r="A75" s="499">
        <v>1</v>
      </c>
      <c r="B75" s="494" t="s">
        <v>2664</v>
      </c>
      <c r="C75" s="494" t="s">
        <v>2665</v>
      </c>
      <c r="D75" s="494" t="s">
        <v>2666</v>
      </c>
      <c r="E75" s="499">
        <v>16000</v>
      </c>
      <c r="F75" s="499">
        <v>0</v>
      </c>
      <c r="G75" s="499">
        <v>16000</v>
      </c>
      <c r="H75" s="494">
        <v>1000</v>
      </c>
      <c r="I75" s="535"/>
      <c r="J75" s="503">
        <v>3000</v>
      </c>
      <c r="K75" s="535"/>
      <c r="L75" s="503">
        <v>2000</v>
      </c>
      <c r="M75" s="531"/>
      <c r="N75" s="494"/>
    </row>
    <row r="76" spans="1:14" ht="72">
      <c r="A76" s="499">
        <v>2</v>
      </c>
      <c r="B76" s="494" t="s">
        <v>2667</v>
      </c>
      <c r="C76" s="494" t="s">
        <v>2668</v>
      </c>
      <c r="D76" s="494" t="s">
        <v>2669</v>
      </c>
      <c r="E76" s="499">
        <v>8000</v>
      </c>
      <c r="F76" s="499">
        <v>490</v>
      </c>
      <c r="G76" s="499">
        <f>E76-F76</f>
        <v>7510</v>
      </c>
      <c r="H76" s="502">
        <v>500</v>
      </c>
      <c r="I76" s="492"/>
      <c r="J76" s="492">
        <v>1500</v>
      </c>
      <c r="K76" s="492"/>
      <c r="L76" s="492">
        <f>G76-H76-J76</f>
        <v>5510</v>
      </c>
      <c r="M76" s="535"/>
      <c r="N76" s="502"/>
    </row>
    <row r="77" spans="1:14" ht="90">
      <c r="A77" s="499">
        <v>3</v>
      </c>
      <c r="B77" s="494" t="s">
        <v>2670</v>
      </c>
      <c r="C77" s="494" t="s">
        <v>2671</v>
      </c>
      <c r="D77" s="494" t="s">
        <v>2672</v>
      </c>
      <c r="E77" s="494">
        <v>80000</v>
      </c>
      <c r="F77" s="499">
        <v>7000</v>
      </c>
      <c r="G77" s="499">
        <f>E77-F77</f>
        <v>73000</v>
      </c>
      <c r="H77" s="494">
        <v>5000</v>
      </c>
      <c r="I77" s="502"/>
      <c r="J77" s="502">
        <v>15000</v>
      </c>
      <c r="K77" s="492"/>
      <c r="L77" s="492">
        <f>G77-H77-J77</f>
        <v>53000</v>
      </c>
      <c r="M77" s="492"/>
      <c r="N77" s="494"/>
    </row>
    <row r="78" spans="1:14" ht="90">
      <c r="A78" s="499">
        <v>4</v>
      </c>
      <c r="B78" s="491" t="s">
        <v>2673</v>
      </c>
      <c r="C78" s="490" t="s">
        <v>2674</v>
      </c>
      <c r="D78" s="512" t="s">
        <v>2675</v>
      </c>
      <c r="E78" s="512">
        <v>45000</v>
      </c>
      <c r="F78" s="490">
        <v>5000</v>
      </c>
      <c r="G78" s="499">
        <f>E78-F78</f>
        <v>40000</v>
      </c>
      <c r="H78" s="494">
        <v>8000</v>
      </c>
      <c r="I78" s="492"/>
      <c r="J78" s="502">
        <v>10000</v>
      </c>
      <c r="K78" s="492"/>
      <c r="L78" s="492">
        <f>G78-H78-J78</f>
        <v>22000</v>
      </c>
      <c r="M78" s="492"/>
      <c r="N78" s="494"/>
    </row>
    <row r="79" spans="1:14" ht="90">
      <c r="A79" s="499">
        <v>5</v>
      </c>
      <c r="B79" s="491" t="s">
        <v>2676</v>
      </c>
      <c r="C79" s="490" t="s">
        <v>2677</v>
      </c>
      <c r="D79" s="512" t="s">
        <v>2678</v>
      </c>
      <c r="E79" s="512">
        <v>22800</v>
      </c>
      <c r="F79" s="490">
        <v>5000</v>
      </c>
      <c r="G79" s="499">
        <f>E79-F79</f>
        <v>17800</v>
      </c>
      <c r="H79" s="494">
        <v>5000</v>
      </c>
      <c r="I79" s="502"/>
      <c r="J79" s="502">
        <f>G79-H79</f>
        <v>12800</v>
      </c>
      <c r="K79" s="492" t="s">
        <v>2552</v>
      </c>
      <c r="L79" s="492"/>
      <c r="M79" s="492"/>
      <c r="N79" s="494"/>
    </row>
    <row r="80" spans="1:14" ht="90">
      <c r="A80" s="499">
        <v>6</v>
      </c>
      <c r="B80" s="494" t="s">
        <v>2679</v>
      </c>
      <c r="C80" s="494" t="s">
        <v>2680</v>
      </c>
      <c r="D80" s="494" t="s">
        <v>2681</v>
      </c>
      <c r="E80" s="499">
        <v>3500</v>
      </c>
      <c r="F80" s="499">
        <v>0</v>
      </c>
      <c r="G80" s="499">
        <v>3500</v>
      </c>
      <c r="H80" s="499"/>
      <c r="I80" s="502"/>
      <c r="J80" s="502">
        <v>500</v>
      </c>
      <c r="K80" s="502"/>
      <c r="L80" s="502">
        <f>G80-J80</f>
        <v>3000</v>
      </c>
      <c r="M80" s="492"/>
      <c r="N80" s="499"/>
    </row>
    <row r="81" spans="1:14" ht="90">
      <c r="A81" s="499">
        <v>7</v>
      </c>
      <c r="B81" s="494" t="s">
        <v>2682</v>
      </c>
      <c r="C81" s="494" t="s">
        <v>2680</v>
      </c>
      <c r="D81" s="494" t="s">
        <v>2683</v>
      </c>
      <c r="E81" s="499">
        <v>3800</v>
      </c>
      <c r="F81" s="499">
        <v>2000</v>
      </c>
      <c r="G81" s="499">
        <f>E81-F81</f>
        <v>1800</v>
      </c>
      <c r="H81" s="499">
        <v>1800</v>
      </c>
      <c r="I81" s="494" t="s">
        <v>2636</v>
      </c>
      <c r="J81" s="499"/>
      <c r="K81" s="499"/>
      <c r="L81" s="499"/>
      <c r="M81" s="502"/>
      <c r="N81" s="499"/>
    </row>
    <row r="82" spans="1:14" ht="117.75" customHeight="1">
      <c r="A82" s="499">
        <v>8</v>
      </c>
      <c r="B82" s="494" t="s">
        <v>2684</v>
      </c>
      <c r="C82" s="494" t="s">
        <v>2680</v>
      </c>
      <c r="D82" s="494" t="s">
        <v>2685</v>
      </c>
      <c r="E82" s="499">
        <v>3800</v>
      </c>
      <c r="F82" s="499">
        <v>0</v>
      </c>
      <c r="G82" s="499">
        <v>3800</v>
      </c>
      <c r="H82" s="499">
        <v>500</v>
      </c>
      <c r="I82" s="494"/>
      <c r="J82" s="499">
        <v>1000</v>
      </c>
      <c r="K82" s="499"/>
      <c r="L82" s="499">
        <v>2300</v>
      </c>
      <c r="M82" s="502" t="s">
        <v>2636</v>
      </c>
      <c r="N82" s="499"/>
    </row>
    <row r="83" spans="1:14" ht="90">
      <c r="A83" s="499">
        <v>9</v>
      </c>
      <c r="B83" s="494" t="s">
        <v>2686</v>
      </c>
      <c r="C83" s="494" t="s">
        <v>2680</v>
      </c>
      <c r="D83" s="494" t="s">
        <v>2687</v>
      </c>
      <c r="E83" s="499">
        <v>3800</v>
      </c>
      <c r="F83" s="499">
        <v>0</v>
      </c>
      <c r="G83" s="499">
        <v>3800</v>
      </c>
      <c r="H83" s="499">
        <v>500</v>
      </c>
      <c r="I83" s="502"/>
      <c r="J83" s="499">
        <v>1000</v>
      </c>
      <c r="K83" s="499"/>
      <c r="L83" s="499">
        <f>G83-H83-J83</f>
        <v>2300</v>
      </c>
      <c r="M83" s="494" t="s">
        <v>2636</v>
      </c>
      <c r="N83" s="499"/>
    </row>
    <row r="84" spans="1:14" ht="18">
      <c r="A84" s="499"/>
      <c r="B84" s="824" t="s">
        <v>2547</v>
      </c>
      <c r="C84" s="825"/>
      <c r="D84" s="494"/>
      <c r="E84" s="489">
        <f>SUM(E75:E83)</f>
        <v>186700</v>
      </c>
      <c r="F84" s="489">
        <f>SUM(F75:F83)</f>
        <v>19490</v>
      </c>
      <c r="G84" s="489">
        <f>SUM(G75:G83)</f>
        <v>167210</v>
      </c>
      <c r="H84" s="488">
        <f>SUM(H75:H83)</f>
        <v>22300</v>
      </c>
      <c r="I84" s="537"/>
      <c r="J84" s="538">
        <f>SUM(J75:J83)</f>
        <v>44800</v>
      </c>
      <c r="K84" s="537"/>
      <c r="L84" s="538">
        <f>SUM(L75:L83)</f>
        <v>90110</v>
      </c>
      <c r="M84" s="499"/>
      <c r="N84" s="488"/>
    </row>
    <row r="85" spans="1:14" ht="20.25" customHeight="1">
      <c r="A85" s="819" t="s">
        <v>2688</v>
      </c>
      <c r="B85" s="826"/>
      <c r="C85" s="826"/>
      <c r="D85" s="826"/>
      <c r="E85" s="826"/>
      <c r="F85" s="826"/>
      <c r="G85" s="826"/>
      <c r="H85" s="826"/>
      <c r="I85" s="826"/>
      <c r="J85" s="826"/>
      <c r="K85" s="826"/>
      <c r="L85" s="826"/>
      <c r="M85" s="826"/>
      <c r="N85" s="820"/>
    </row>
    <row r="86" spans="1:14" ht="108">
      <c r="A86" s="499">
        <v>1</v>
      </c>
      <c r="B86" s="494" t="s">
        <v>2689</v>
      </c>
      <c r="C86" s="494" t="s">
        <v>2690</v>
      </c>
      <c r="D86" s="494" t="s">
        <v>2691</v>
      </c>
      <c r="E86" s="499">
        <v>200000</v>
      </c>
      <c r="F86" s="499">
        <f>101659+870</f>
        <v>102529</v>
      </c>
      <c r="G86" s="499">
        <f>E86-F86</f>
        <v>97471</v>
      </c>
      <c r="H86" s="494">
        <v>10000</v>
      </c>
      <c r="I86" s="499"/>
      <c r="J86" s="499">
        <v>12000</v>
      </c>
      <c r="K86" s="499"/>
      <c r="L86" s="499">
        <f>G86-H86-J86</f>
        <v>75471</v>
      </c>
      <c r="M86" s="488"/>
      <c r="N86" s="539"/>
    </row>
    <row r="87" spans="1:14" ht="18">
      <c r="A87" s="499"/>
      <c r="B87" s="523" t="s">
        <v>2547</v>
      </c>
      <c r="C87" s="494"/>
      <c r="D87" s="494"/>
      <c r="E87" s="489">
        <f>SUM(E86:E86)</f>
        <v>200000</v>
      </c>
      <c r="F87" s="489">
        <f>SUM(F86:F86)</f>
        <v>102529</v>
      </c>
      <c r="G87" s="489">
        <f>SUM(G86:G86)</f>
        <v>97471</v>
      </c>
      <c r="H87" s="488">
        <f>SUM(H86:H86)</f>
        <v>10000</v>
      </c>
      <c r="I87" s="499"/>
      <c r="J87" s="489">
        <f>SUM(J86:J86)</f>
        <v>12000</v>
      </c>
      <c r="K87" s="499"/>
      <c r="L87" s="489">
        <f>SUM(L86)</f>
        <v>75471</v>
      </c>
      <c r="M87" s="499"/>
      <c r="N87" s="488"/>
    </row>
    <row r="88" spans="1:14" ht="18">
      <c r="A88" s="499"/>
      <c r="B88" s="531" t="s">
        <v>2692</v>
      </c>
      <c r="C88" s="494"/>
      <c r="D88" s="494"/>
      <c r="E88" s="538">
        <f>E87+E84+E73+E69+E58+E12</f>
        <v>1095662</v>
      </c>
      <c r="F88" s="538">
        <f>F87+F84+F73+F69+F58+F12</f>
        <v>209555</v>
      </c>
      <c r="G88" s="538">
        <f>G87+G84+G73+G69+G58+G12</f>
        <v>887107</v>
      </c>
      <c r="H88" s="540">
        <f>H12+H58+H69+H73+H84+H87</f>
        <v>217772</v>
      </c>
      <c r="I88" s="488"/>
      <c r="J88" s="530">
        <f>J87+J84+J73+J58+J12</f>
        <v>325152</v>
      </c>
      <c r="K88" s="488"/>
      <c r="L88" s="530">
        <f>L87+L84+L69+L58+L12</f>
        <v>396183</v>
      </c>
      <c r="M88" s="499"/>
      <c r="N88" s="489"/>
    </row>
    <row r="89" spans="1:14" ht="27.2" customHeight="1">
      <c r="A89" s="541"/>
      <c r="B89" s="542"/>
      <c r="C89" s="542"/>
      <c r="D89" s="542"/>
      <c r="E89" s="542"/>
      <c r="F89" s="542"/>
      <c r="G89" s="542"/>
      <c r="H89" s="542"/>
      <c r="I89" s="542"/>
      <c r="J89" s="542"/>
      <c r="K89" s="542"/>
      <c r="L89" s="542"/>
      <c r="M89" s="543"/>
      <c r="N89" s="542"/>
    </row>
    <row r="90" spans="1:14" ht="30.75" customHeight="1">
      <c r="A90" s="827" t="s">
        <v>2693</v>
      </c>
      <c r="B90" s="828"/>
      <c r="C90" s="828"/>
      <c r="D90" s="828"/>
      <c r="E90" s="828"/>
      <c r="F90" s="828"/>
      <c r="G90" s="828"/>
      <c r="H90" s="828"/>
      <c r="I90" s="828"/>
      <c r="J90" s="828"/>
      <c r="K90" s="828"/>
      <c r="L90" s="828"/>
      <c r="M90" s="828"/>
      <c r="N90" s="828"/>
    </row>
    <row r="98" ht="20.25" customHeight="1"/>
    <row r="99" ht="15" customHeight="1"/>
  </sheetData>
  <mergeCells count="26">
    <mergeCell ref="A74:N74"/>
    <mergeCell ref="B84:C84"/>
    <mergeCell ref="A85:N85"/>
    <mergeCell ref="A90:N90"/>
    <mergeCell ref="A10:N10"/>
    <mergeCell ref="A13:N13"/>
    <mergeCell ref="A59:N59"/>
    <mergeCell ref="B69:C69"/>
    <mergeCell ref="A70:N70"/>
    <mergeCell ref="B73:C73"/>
    <mergeCell ref="A1:N1"/>
    <mergeCell ref="A2:N2"/>
    <mergeCell ref="A3:N3"/>
    <mergeCell ref="J5:N5"/>
    <mergeCell ref="A6:A9"/>
    <mergeCell ref="B6:B9"/>
    <mergeCell ref="C6:C9"/>
    <mergeCell ref="D6:D9"/>
    <mergeCell ref="E6:E9"/>
    <mergeCell ref="F6:F9"/>
    <mergeCell ref="G6:G9"/>
    <mergeCell ref="H6:N6"/>
    <mergeCell ref="H7:I7"/>
    <mergeCell ref="J7:K7"/>
    <mergeCell ref="L7:M7"/>
    <mergeCell ref="N7:N8"/>
  </mergeCells>
  <pageMargins left="0.2" right="0.2" top="0.24" bottom="0.41" header="0.22" footer="0.21"/>
  <pageSetup paperSize="9" scale="75" fitToHeight="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
  <sheetViews>
    <sheetView view="pageBreakPreview" zoomScale="115" zoomScaleSheetLayoutView="115" workbookViewId="0">
      <selection activeCell="I13" sqref="I13"/>
    </sheetView>
  </sheetViews>
  <sheetFormatPr defaultRowHeight="15"/>
  <cols>
    <col min="1" max="1" width="30.85546875" customWidth="1"/>
    <col min="3" max="3" width="13.140625" bestFit="1" customWidth="1"/>
    <col min="4" max="4" width="9.7109375" bestFit="1" customWidth="1"/>
    <col min="10" max="10" width="9.7109375" bestFit="1" customWidth="1"/>
  </cols>
  <sheetData>
    <row r="1" spans="1:16" ht="19.5" customHeight="1">
      <c r="A1" s="680" t="s">
        <v>2099</v>
      </c>
      <c r="B1" s="833"/>
      <c r="C1" s="833"/>
      <c r="D1" s="833"/>
      <c r="E1" s="833"/>
      <c r="F1" s="833"/>
      <c r="G1" s="833"/>
      <c r="H1" s="833"/>
      <c r="I1" s="833"/>
      <c r="J1" s="833"/>
      <c r="K1" s="833"/>
    </row>
    <row r="2" spans="1:16" ht="19.5" customHeight="1">
      <c r="A2" s="680" t="s">
        <v>1922</v>
      </c>
      <c r="B2" s="680"/>
      <c r="C2" s="680"/>
      <c r="D2" s="680"/>
      <c r="E2" s="680"/>
      <c r="F2" s="680"/>
      <c r="G2" s="680"/>
      <c r="H2" s="680"/>
      <c r="I2" s="680"/>
      <c r="J2" s="680"/>
      <c r="K2" s="680"/>
    </row>
    <row r="3" spans="1:16" ht="19.5" customHeight="1">
      <c r="A3" s="681" t="s">
        <v>1923</v>
      </c>
      <c r="B3" s="681"/>
      <c r="C3" s="681"/>
      <c r="D3" s="681"/>
      <c r="E3" s="681"/>
      <c r="F3" s="681"/>
      <c r="G3" s="681"/>
      <c r="H3" s="681"/>
      <c r="I3" s="681"/>
      <c r="J3" s="681"/>
      <c r="K3" s="681"/>
    </row>
    <row r="4" spans="1:16" ht="20.25" customHeight="1">
      <c r="A4" s="733" t="s">
        <v>2</v>
      </c>
      <c r="B4" s="733" t="s">
        <v>1924</v>
      </c>
      <c r="C4" s="733"/>
      <c r="D4" s="733" t="s">
        <v>1925</v>
      </c>
      <c r="E4" s="733"/>
      <c r="F4" s="733" t="s">
        <v>52</v>
      </c>
      <c r="G4" s="733"/>
      <c r="H4" s="733" t="s">
        <v>7</v>
      </c>
      <c r="I4" s="733"/>
      <c r="J4" s="733"/>
      <c r="K4" s="733"/>
    </row>
    <row r="5" spans="1:16" ht="19.5" customHeight="1">
      <c r="A5" s="733"/>
      <c r="B5" s="733"/>
      <c r="C5" s="733"/>
      <c r="D5" s="733"/>
      <c r="E5" s="733"/>
      <c r="F5" s="733"/>
      <c r="G5" s="733"/>
      <c r="H5" s="733" t="s">
        <v>11</v>
      </c>
      <c r="I5" s="733"/>
      <c r="J5" s="733" t="s">
        <v>12</v>
      </c>
      <c r="K5" s="733"/>
    </row>
    <row r="6" spans="1:16" ht="31.5">
      <c r="A6" s="733"/>
      <c r="B6" s="118" t="s">
        <v>1926</v>
      </c>
      <c r="C6" s="118" t="s">
        <v>1530</v>
      </c>
      <c r="D6" s="118" t="s">
        <v>1926</v>
      </c>
      <c r="E6" s="118" t="s">
        <v>1530</v>
      </c>
      <c r="F6" s="118" t="s">
        <v>1926</v>
      </c>
      <c r="G6" s="118" t="s">
        <v>1530</v>
      </c>
      <c r="H6" s="118" t="s">
        <v>1926</v>
      </c>
      <c r="I6" s="118" t="s">
        <v>1530</v>
      </c>
      <c r="J6" s="118" t="s">
        <v>1926</v>
      </c>
      <c r="K6" s="118" t="s">
        <v>1530</v>
      </c>
      <c r="P6" t="s">
        <v>32</v>
      </c>
    </row>
    <row r="7" spans="1:16" ht="36">
      <c r="A7" s="294" t="s">
        <v>2100</v>
      </c>
      <c r="B7" s="109">
        <v>48.4</v>
      </c>
      <c r="C7" s="109">
        <v>116.90821256038649</v>
      </c>
      <c r="D7" s="109">
        <v>57.199999999999996</v>
      </c>
      <c r="E7" s="109">
        <v>118.18181818181816</v>
      </c>
      <c r="F7" s="109">
        <v>68.099999999999994</v>
      </c>
      <c r="G7" s="109">
        <v>119.05594405594407</v>
      </c>
      <c r="H7" s="109">
        <v>81.5</v>
      </c>
      <c r="I7" s="109">
        <v>119.67694566813512</v>
      </c>
      <c r="J7" s="109">
        <v>98.1</v>
      </c>
      <c r="K7" s="109">
        <v>120.3680981595092</v>
      </c>
      <c r="M7" s="109">
        <v>41.4</v>
      </c>
      <c r="N7" s="108">
        <v>113.2</v>
      </c>
    </row>
    <row r="8" spans="1:16" ht="18">
      <c r="A8" s="295" t="s">
        <v>2101</v>
      </c>
      <c r="B8" s="296"/>
      <c r="C8" s="109"/>
      <c r="D8" s="296"/>
      <c r="E8" s="109"/>
      <c r="F8" s="296"/>
      <c r="G8" s="109"/>
      <c r="H8" s="296"/>
      <c r="I8" s="109"/>
      <c r="J8" s="296"/>
      <c r="K8" s="109"/>
      <c r="M8" s="296"/>
      <c r="N8" s="296"/>
    </row>
    <row r="9" spans="1:16" ht="18">
      <c r="A9" s="297" t="s">
        <v>2102</v>
      </c>
      <c r="B9" s="118">
        <v>3.7</v>
      </c>
      <c r="C9" s="112">
        <v>111.78247734138974</v>
      </c>
      <c r="D9" s="118">
        <v>4.4000000000000004</v>
      </c>
      <c r="E9" s="112">
        <v>118.91891891891892</v>
      </c>
      <c r="F9" s="118">
        <v>5.3</v>
      </c>
      <c r="G9" s="112">
        <v>120.45454545454544</v>
      </c>
      <c r="H9" s="118">
        <v>6.4</v>
      </c>
      <c r="I9" s="112">
        <v>120.75471698113209</v>
      </c>
      <c r="J9" s="118">
        <v>7.8</v>
      </c>
      <c r="K9" s="112">
        <v>121.875</v>
      </c>
      <c r="M9" s="118">
        <v>3.31</v>
      </c>
      <c r="N9" s="118">
        <v>101.4</v>
      </c>
    </row>
    <row r="10" spans="1:16" ht="18">
      <c r="A10" s="297" t="s">
        <v>2103</v>
      </c>
      <c r="B10" s="118">
        <v>0.19800000000000001</v>
      </c>
      <c r="C10" s="112">
        <v>82.5</v>
      </c>
      <c r="D10" s="298">
        <v>0.2</v>
      </c>
      <c r="E10" s="112">
        <v>101.01010101010101</v>
      </c>
      <c r="F10" s="298">
        <v>0.26</v>
      </c>
      <c r="G10" s="112">
        <v>130</v>
      </c>
      <c r="H10" s="298">
        <v>0.27</v>
      </c>
      <c r="I10" s="112">
        <v>103.84615384615385</v>
      </c>
      <c r="J10" s="298">
        <v>0.3</v>
      </c>
      <c r="K10" s="112">
        <v>111.1111111111111</v>
      </c>
      <c r="M10" s="118">
        <v>0.24</v>
      </c>
      <c r="N10" s="118">
        <v>203.3</v>
      </c>
    </row>
    <row r="11" spans="1:16" ht="36">
      <c r="A11" s="297" t="s">
        <v>2104</v>
      </c>
      <c r="B11" s="257">
        <v>44.7</v>
      </c>
      <c r="C11" s="112">
        <v>117.3228346456693</v>
      </c>
      <c r="D11" s="257">
        <v>52.8</v>
      </c>
      <c r="E11" s="112">
        <v>118.1208053691275</v>
      </c>
      <c r="F11" s="257">
        <v>62.8</v>
      </c>
      <c r="G11" s="112">
        <v>118.93939393939394</v>
      </c>
      <c r="H11" s="257">
        <v>75.099999999999994</v>
      </c>
      <c r="I11" s="112">
        <v>119.58598726114649</v>
      </c>
      <c r="J11" s="257">
        <v>90.3</v>
      </c>
      <c r="K11" s="112">
        <v>120.23968042609854</v>
      </c>
      <c r="M11" s="257">
        <v>38.1</v>
      </c>
      <c r="N11" s="118">
        <v>114.4</v>
      </c>
    </row>
    <row r="12" spans="1:16" ht="36">
      <c r="A12" s="297" t="s">
        <v>2105</v>
      </c>
      <c r="B12" s="118">
        <v>1.6</v>
      </c>
      <c r="C12" s="112">
        <v>133.33333333333334</v>
      </c>
      <c r="D12" s="118">
        <v>1.8</v>
      </c>
      <c r="E12" s="112">
        <v>112.5</v>
      </c>
      <c r="F12" s="118">
        <v>1.56</v>
      </c>
      <c r="G12" s="112">
        <v>86.666666666666671</v>
      </c>
      <c r="H12" s="118">
        <v>2.4</v>
      </c>
      <c r="I12" s="112">
        <v>153.84615384615384</v>
      </c>
      <c r="J12" s="118">
        <v>2.9</v>
      </c>
      <c r="K12" s="112">
        <v>120.83333333333333</v>
      </c>
      <c r="M12" s="118">
        <v>1.2</v>
      </c>
      <c r="N12" s="118">
        <v>108.1</v>
      </c>
    </row>
    <row r="13" spans="1:16" ht="36">
      <c r="A13" s="294" t="s">
        <v>2106</v>
      </c>
      <c r="B13" s="299">
        <v>5964.4</v>
      </c>
      <c r="C13" s="109">
        <v>126.77804701781234</v>
      </c>
      <c r="D13" s="300">
        <v>7041.5</v>
      </c>
      <c r="E13" s="109">
        <v>118.05881563946082</v>
      </c>
      <c r="F13" s="300">
        <v>8520</v>
      </c>
      <c r="G13" s="109">
        <v>120.99694667329403</v>
      </c>
      <c r="H13" s="300">
        <v>10225.799999999999</v>
      </c>
      <c r="I13" s="109">
        <v>120.02112676056338</v>
      </c>
      <c r="J13" s="300">
        <v>12275.9</v>
      </c>
      <c r="K13" s="109">
        <v>120.04830917874396</v>
      </c>
      <c r="M13" s="299">
        <v>4704.6000000000004</v>
      </c>
      <c r="N13" s="299">
        <v>115.8</v>
      </c>
    </row>
    <row r="14" spans="1:16" ht="18">
      <c r="A14" s="295" t="s">
        <v>2101</v>
      </c>
      <c r="B14" s="296"/>
      <c r="C14" s="109"/>
      <c r="D14" s="296"/>
      <c r="E14" s="109"/>
      <c r="F14" s="296"/>
      <c r="G14" s="109"/>
      <c r="H14" s="296"/>
      <c r="I14" s="109"/>
      <c r="J14" s="296"/>
      <c r="K14" s="109"/>
      <c r="M14" s="296"/>
      <c r="N14" s="296"/>
    </row>
    <row r="15" spans="1:16" ht="18">
      <c r="A15" s="297" t="s">
        <v>2102</v>
      </c>
      <c r="B15" s="118">
        <v>140.19999999999999</v>
      </c>
      <c r="C15" s="112">
        <v>120.34334763948497</v>
      </c>
      <c r="D15" s="257">
        <v>169</v>
      </c>
      <c r="E15" s="112">
        <v>120.54208273894437</v>
      </c>
      <c r="F15" s="118">
        <v>204.3</v>
      </c>
      <c r="G15" s="112">
        <v>120.88757396449705</v>
      </c>
      <c r="H15" s="118">
        <v>247.8</v>
      </c>
      <c r="I15" s="112">
        <v>121.29221732745961</v>
      </c>
      <c r="J15" s="118">
        <v>302.3</v>
      </c>
      <c r="K15" s="112">
        <v>121.99354317998386</v>
      </c>
      <c r="M15" s="118">
        <v>116.5</v>
      </c>
      <c r="N15" s="118">
        <v>99.7</v>
      </c>
    </row>
    <row r="16" spans="1:16" ht="18">
      <c r="A16" s="297" t="s">
        <v>2107</v>
      </c>
      <c r="B16" s="118" t="s">
        <v>2108</v>
      </c>
      <c r="C16" s="112"/>
      <c r="D16" s="298" t="s">
        <v>2108</v>
      </c>
      <c r="E16" s="112"/>
      <c r="F16" s="298" t="s">
        <v>2108</v>
      </c>
      <c r="G16" s="112"/>
      <c r="H16" s="298" t="s">
        <v>2108</v>
      </c>
      <c r="I16" s="112"/>
      <c r="J16" s="298" t="s">
        <v>2108</v>
      </c>
      <c r="K16" s="112"/>
      <c r="M16" s="118" t="s">
        <v>2108</v>
      </c>
      <c r="N16" s="118" t="s">
        <v>2108</v>
      </c>
    </row>
    <row r="17" spans="1:14" ht="36">
      <c r="A17" s="297" t="s">
        <v>2104</v>
      </c>
      <c r="B17" s="118">
        <v>5824.2</v>
      </c>
      <c r="C17" s="112">
        <v>126.94143545258385</v>
      </c>
      <c r="D17" s="257">
        <v>6872.5</v>
      </c>
      <c r="E17" s="112">
        <v>117.9990384945572</v>
      </c>
      <c r="F17" s="118">
        <v>8315.7000000000007</v>
      </c>
      <c r="G17" s="112">
        <v>120.99963623135687</v>
      </c>
      <c r="H17" s="257">
        <v>9978</v>
      </c>
      <c r="I17" s="112">
        <v>119.98989862549152</v>
      </c>
      <c r="J17" s="118">
        <v>11973.6</v>
      </c>
      <c r="K17" s="112">
        <v>120</v>
      </c>
      <c r="M17" s="118">
        <v>4588.1000000000004</v>
      </c>
      <c r="N17" s="118">
        <v>116.1</v>
      </c>
    </row>
    <row r="18" spans="1:14" ht="36">
      <c r="A18" s="297" t="s">
        <v>2105</v>
      </c>
      <c r="B18" s="257">
        <v>2800</v>
      </c>
      <c r="C18" s="112">
        <v>132.70142180094786</v>
      </c>
      <c r="D18" s="257">
        <v>3848</v>
      </c>
      <c r="E18" s="112">
        <v>137.42857142857144</v>
      </c>
      <c r="F18" s="118">
        <v>4975.2</v>
      </c>
      <c r="G18" s="112">
        <v>129.29313929313929</v>
      </c>
      <c r="H18" s="257">
        <v>5688</v>
      </c>
      <c r="I18" s="112">
        <v>114.32706222865411</v>
      </c>
      <c r="J18" s="257">
        <v>7184</v>
      </c>
      <c r="K18" s="112">
        <v>126.30098452883263</v>
      </c>
      <c r="M18" s="257">
        <v>2110</v>
      </c>
      <c r="N18" s="118">
        <v>111.4</v>
      </c>
    </row>
    <row r="19" spans="1:14" ht="36">
      <c r="A19" s="294" t="s">
        <v>2109</v>
      </c>
      <c r="B19" s="300">
        <v>310.60000000000002</v>
      </c>
      <c r="C19" s="109">
        <v>106.39901342833653</v>
      </c>
      <c r="D19" s="300">
        <v>332.97659999999996</v>
      </c>
      <c r="E19" s="109">
        <v>107.20431423052155</v>
      </c>
      <c r="F19" s="300">
        <v>359.63350000000003</v>
      </c>
      <c r="G19" s="109">
        <v>108.00563763339528</v>
      </c>
      <c r="H19" s="300">
        <v>390.49040000000002</v>
      </c>
      <c r="I19" s="109">
        <v>108.58009612563902</v>
      </c>
      <c r="J19" s="300">
        <v>425.94880000000001</v>
      </c>
      <c r="K19" s="109">
        <v>109.08047931524052</v>
      </c>
      <c r="M19" s="300">
        <v>291.92</v>
      </c>
      <c r="N19" s="300">
        <v>116</v>
      </c>
    </row>
    <row r="20" spans="1:14" ht="18">
      <c r="A20" s="295" t="s">
        <v>2101</v>
      </c>
      <c r="B20" s="301"/>
      <c r="C20" s="109"/>
      <c r="D20" s="301"/>
      <c r="E20" s="109"/>
      <c r="F20" s="301"/>
      <c r="G20" s="109"/>
      <c r="H20" s="301"/>
      <c r="I20" s="109"/>
      <c r="J20" s="301"/>
      <c r="K20" s="109"/>
      <c r="M20" s="301"/>
      <c r="N20" s="301"/>
    </row>
    <row r="21" spans="1:14" ht="36">
      <c r="A21" s="297" t="s">
        <v>2110</v>
      </c>
      <c r="B21" s="118">
        <v>2.3199999999999998E-2</v>
      </c>
      <c r="C21" s="112">
        <v>115.99999999999999</v>
      </c>
      <c r="D21" s="118">
        <v>2.6599999999999999E-2</v>
      </c>
      <c r="E21" s="112">
        <v>114.65517241379311</v>
      </c>
      <c r="F21" s="118">
        <v>3.3500000000000002E-2</v>
      </c>
      <c r="G21" s="112">
        <v>125.93984962406017</v>
      </c>
      <c r="H21" s="118">
        <v>4.0399999999999998E-2</v>
      </c>
      <c r="I21" s="112">
        <v>120.59701492537312</v>
      </c>
      <c r="J21" s="118">
        <v>4.8800000000000003E-2</v>
      </c>
      <c r="K21" s="112">
        <v>120.79207920792081</v>
      </c>
      <c r="M21" s="118">
        <v>0.02</v>
      </c>
      <c r="N21" s="118">
        <v>86.8</v>
      </c>
    </row>
    <row r="22" spans="1:14" ht="18">
      <c r="A22" s="297" t="s">
        <v>2111</v>
      </c>
      <c r="B22" s="118">
        <v>0.2</v>
      </c>
      <c r="C22" s="112">
        <v>100</v>
      </c>
      <c r="D22" s="118">
        <v>0.25</v>
      </c>
      <c r="E22" s="112">
        <v>125</v>
      </c>
      <c r="F22" s="118">
        <v>0.3</v>
      </c>
      <c r="G22" s="112">
        <v>120</v>
      </c>
      <c r="H22" s="118">
        <v>0.35</v>
      </c>
      <c r="I22" s="112">
        <v>116.66666666666667</v>
      </c>
      <c r="J22" s="118">
        <v>0.4</v>
      </c>
      <c r="K22" s="112">
        <v>114.28571428571431</v>
      </c>
      <c r="M22" s="118">
        <v>0.2</v>
      </c>
      <c r="N22" s="257">
        <v>160</v>
      </c>
    </row>
    <row r="23" spans="1:14" ht="36">
      <c r="A23" s="297" t="s">
        <v>2112</v>
      </c>
      <c r="B23" s="118">
        <v>310.39999999999998</v>
      </c>
      <c r="C23" s="112">
        <v>106.41069592046624</v>
      </c>
      <c r="D23" s="118">
        <v>332.7</v>
      </c>
      <c r="E23" s="112">
        <v>107.18427835051547</v>
      </c>
      <c r="F23" s="118">
        <v>359.3</v>
      </c>
      <c r="G23" s="112">
        <v>107.99519086263902</v>
      </c>
      <c r="H23" s="257">
        <v>390.1</v>
      </c>
      <c r="I23" s="112">
        <v>108.57222376843862</v>
      </c>
      <c r="J23" s="118">
        <v>425.5</v>
      </c>
      <c r="K23" s="112">
        <v>109.0745962573699</v>
      </c>
      <c r="M23" s="118">
        <v>291.7</v>
      </c>
      <c r="N23" s="257">
        <v>116</v>
      </c>
    </row>
    <row r="24" spans="1:14" ht="54">
      <c r="A24" s="297" t="s">
        <v>2113</v>
      </c>
      <c r="B24" s="118">
        <v>7.4499999999999997E-2</v>
      </c>
      <c r="C24" s="112">
        <v>102.05479452054796</v>
      </c>
      <c r="D24" s="118">
        <v>0.08</v>
      </c>
      <c r="E24" s="112">
        <v>107.38255033557047</v>
      </c>
      <c r="F24" s="118">
        <v>0.09</v>
      </c>
      <c r="G24" s="112">
        <v>112.5</v>
      </c>
      <c r="H24" s="118">
        <v>0.1</v>
      </c>
      <c r="I24" s="112">
        <v>111.11111111111111</v>
      </c>
      <c r="J24" s="118">
        <v>0.13</v>
      </c>
      <c r="K24" s="112">
        <v>130</v>
      </c>
      <c r="M24" s="118">
        <v>7.2999999999999995E-2</v>
      </c>
      <c r="N24" s="118">
        <v>169.7</v>
      </c>
    </row>
    <row r="25" spans="1:14" ht="36">
      <c r="A25" s="297" t="s">
        <v>2114</v>
      </c>
      <c r="B25" s="118" t="s">
        <v>2108</v>
      </c>
      <c r="C25" s="109"/>
      <c r="D25" s="118" t="s">
        <v>2108</v>
      </c>
      <c r="E25" s="109"/>
      <c r="F25" s="118" t="s">
        <v>2108</v>
      </c>
      <c r="G25" s="109"/>
      <c r="H25" s="118" t="s">
        <v>2108</v>
      </c>
      <c r="I25" s="109"/>
      <c r="J25" s="118" t="s">
        <v>2108</v>
      </c>
      <c r="K25" s="109"/>
      <c r="M25" s="118" t="s">
        <v>2108</v>
      </c>
      <c r="N25" s="118" t="s">
        <v>2108</v>
      </c>
    </row>
    <row r="26" spans="1:14" ht="36">
      <c r="A26" s="294" t="s">
        <v>2115</v>
      </c>
      <c r="B26" s="299">
        <v>4643.6000000000004</v>
      </c>
      <c r="C26" s="109">
        <v>105.21354933726069</v>
      </c>
      <c r="D26" s="300">
        <v>5028.6499999999996</v>
      </c>
      <c r="E26" s="109">
        <v>108.29205788612282</v>
      </c>
      <c r="F26" s="300">
        <v>5471</v>
      </c>
      <c r="G26" s="109">
        <v>108.79659550774066</v>
      </c>
      <c r="H26" s="300">
        <v>6000.8</v>
      </c>
      <c r="I26" s="109">
        <v>109.68378724182051</v>
      </c>
      <c r="J26" s="300">
        <v>6653.4</v>
      </c>
      <c r="K26" s="109">
        <v>110.87521663778162</v>
      </c>
      <c r="M26" s="299">
        <v>4413.5</v>
      </c>
      <c r="N26" s="299">
        <v>123.7</v>
      </c>
    </row>
    <row r="27" spans="1:14" ht="18">
      <c r="A27" s="295" t="s">
        <v>2101</v>
      </c>
      <c r="B27" s="296"/>
      <c r="C27" s="109"/>
      <c r="D27" s="296"/>
      <c r="E27" s="109"/>
      <c r="F27" s="296"/>
      <c r="G27" s="109"/>
      <c r="H27" s="296"/>
      <c r="I27" s="109"/>
      <c r="J27" s="296"/>
      <c r="K27" s="109"/>
      <c r="M27" s="296"/>
      <c r="N27" s="296"/>
    </row>
    <row r="28" spans="1:14" ht="36">
      <c r="A28" s="297" t="s">
        <v>2110</v>
      </c>
      <c r="B28" s="257">
        <v>1</v>
      </c>
      <c r="C28" s="112">
        <v>83.333333333333343</v>
      </c>
      <c r="D28" s="118">
        <v>1.1499999999999999</v>
      </c>
      <c r="E28" s="112">
        <v>114.99999999999999</v>
      </c>
      <c r="F28" s="118">
        <v>2.2000000000000002</v>
      </c>
      <c r="G28" s="112">
        <v>191.304347826087</v>
      </c>
      <c r="H28" s="118">
        <v>2.8</v>
      </c>
      <c r="I28" s="112">
        <v>127.27272727272725</v>
      </c>
      <c r="J28" s="118">
        <v>3.3</v>
      </c>
      <c r="K28" s="112">
        <v>117.85714285714286</v>
      </c>
      <c r="M28" s="118">
        <v>1.2</v>
      </c>
      <c r="N28" s="118">
        <v>66.7</v>
      </c>
    </row>
    <row r="29" spans="1:14" ht="18">
      <c r="A29" s="297" t="s">
        <v>2111</v>
      </c>
      <c r="B29" s="118">
        <v>371.8</v>
      </c>
      <c r="C29" s="112">
        <v>96.621621621621628</v>
      </c>
      <c r="D29" s="118">
        <v>376.6</v>
      </c>
      <c r="E29" s="112">
        <v>101.29101667563208</v>
      </c>
      <c r="F29" s="118">
        <v>390.1</v>
      </c>
      <c r="G29" s="112">
        <v>103.58470525756771</v>
      </c>
      <c r="H29" s="118">
        <v>406.4</v>
      </c>
      <c r="I29" s="112">
        <v>104.17841579082285</v>
      </c>
      <c r="J29" s="118">
        <v>426.7</v>
      </c>
      <c r="K29" s="112">
        <v>104.99507874015748</v>
      </c>
      <c r="M29" s="118">
        <v>384.8</v>
      </c>
      <c r="N29" s="118">
        <v>144.6</v>
      </c>
    </row>
    <row r="30" spans="1:14" ht="36">
      <c r="A30" s="297" t="s">
        <v>2112</v>
      </c>
      <c r="B30" s="118">
        <v>4270.8</v>
      </c>
      <c r="C30" s="112">
        <v>106.04096834264432</v>
      </c>
      <c r="D30" s="118">
        <v>4650.8999999999996</v>
      </c>
      <c r="E30" s="112">
        <v>108.89997190221972</v>
      </c>
      <c r="F30" s="118">
        <v>5078.7</v>
      </c>
      <c r="G30" s="112">
        <v>109.19821969941302</v>
      </c>
      <c r="H30" s="118">
        <v>5591.6</v>
      </c>
      <c r="I30" s="112">
        <v>110.09904109319315</v>
      </c>
      <c r="J30" s="257">
        <v>6223.4</v>
      </c>
      <c r="K30" s="112">
        <v>111.29909149438441</v>
      </c>
      <c r="M30" s="118">
        <v>4027.5</v>
      </c>
      <c r="N30" s="257">
        <v>122</v>
      </c>
    </row>
    <row r="31" spans="1:14" ht="54">
      <c r="A31" s="297" t="s">
        <v>2116</v>
      </c>
      <c r="B31" s="118">
        <v>52.1</v>
      </c>
      <c r="C31" s="112">
        <v>102.35756385068764</v>
      </c>
      <c r="D31" s="118">
        <v>53.7</v>
      </c>
      <c r="E31" s="112">
        <v>103.07101727447217</v>
      </c>
      <c r="F31" s="118">
        <v>55.9</v>
      </c>
      <c r="G31" s="112">
        <v>104.09683426443202</v>
      </c>
      <c r="H31" s="118">
        <v>58.8</v>
      </c>
      <c r="I31" s="112">
        <v>105.18783542039355</v>
      </c>
      <c r="J31" s="118">
        <v>62.7</v>
      </c>
      <c r="K31" s="112">
        <v>106.63265306122449</v>
      </c>
      <c r="M31" s="118">
        <v>50.9</v>
      </c>
      <c r="N31" s="118">
        <v>169.8</v>
      </c>
    </row>
    <row r="32" spans="1:14" ht="36">
      <c r="A32" s="297" t="s">
        <v>2117</v>
      </c>
      <c r="B32" s="118" t="s">
        <v>2108</v>
      </c>
      <c r="C32" s="112"/>
      <c r="D32" s="118" t="s">
        <v>2108</v>
      </c>
      <c r="E32" s="112"/>
      <c r="F32" s="118" t="s">
        <v>2108</v>
      </c>
      <c r="G32" s="112"/>
      <c r="H32" s="118" t="s">
        <v>2108</v>
      </c>
      <c r="I32" s="112"/>
      <c r="J32" s="118" t="s">
        <v>2108</v>
      </c>
      <c r="K32" s="112"/>
      <c r="M32" s="118" t="s">
        <v>2108</v>
      </c>
      <c r="N32" s="118" t="s">
        <v>2108</v>
      </c>
    </row>
  </sheetData>
  <mergeCells count="10">
    <mergeCell ref="A1:K1"/>
    <mergeCell ref="A2:K2"/>
    <mergeCell ref="A3:K3"/>
    <mergeCell ref="A4:A6"/>
    <mergeCell ref="B4:C5"/>
    <mergeCell ref="D4:E5"/>
    <mergeCell ref="F4:G5"/>
    <mergeCell ref="H4:K4"/>
    <mergeCell ref="H5:I5"/>
    <mergeCell ref="J5:K5"/>
  </mergeCells>
  <pageMargins left="0.31" right="0.23622047244094491" top="0.21" bottom="0.31" header="0.23" footer="0.27"/>
  <pageSetup paperSize="9" scale="111" orientation="landscape" r:id="rId1"/>
  <rowBreaks count="1" manualBreakCount="1">
    <brk id="18" max="10" man="1"/>
  </rowBreaks>
  <colBreaks count="1" manualBreakCount="1">
    <brk id="11"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view="pageBreakPreview" zoomScale="130" zoomScaleSheetLayoutView="130" workbookViewId="0">
      <selection activeCell="O7" sqref="O7"/>
    </sheetView>
  </sheetViews>
  <sheetFormatPr defaultRowHeight="14.25"/>
  <cols>
    <col min="1" max="1" width="40.140625" style="231" customWidth="1"/>
    <col min="2" max="9" width="9.140625" style="231"/>
    <col min="10" max="10" width="10.140625" style="231" bestFit="1" customWidth="1"/>
    <col min="11" max="16384" width="9.140625" style="231"/>
  </cols>
  <sheetData>
    <row r="1" spans="1:14" ht="21" customHeight="1">
      <c r="A1" s="835" t="s">
        <v>2705</v>
      </c>
      <c r="B1" s="835"/>
      <c r="C1" s="835"/>
      <c r="D1" s="835"/>
      <c r="E1" s="835"/>
      <c r="F1" s="835"/>
      <c r="G1" s="835"/>
      <c r="H1" s="835"/>
      <c r="I1" s="835"/>
      <c r="J1" s="835"/>
      <c r="K1" s="835"/>
    </row>
    <row r="2" spans="1:14" ht="18.75" customHeight="1">
      <c r="A2" s="835" t="s">
        <v>2118</v>
      </c>
      <c r="B2" s="835"/>
      <c r="C2" s="835"/>
      <c r="D2" s="835"/>
      <c r="E2" s="835"/>
      <c r="F2" s="835"/>
      <c r="G2" s="835"/>
      <c r="H2" s="835"/>
      <c r="I2" s="835"/>
      <c r="J2" s="835"/>
      <c r="K2" s="835"/>
    </row>
    <row r="3" spans="1:14" ht="21" customHeight="1">
      <c r="A3" s="836" t="s">
        <v>2119</v>
      </c>
      <c r="B3" s="836"/>
      <c r="C3" s="836"/>
      <c r="D3" s="836"/>
      <c r="E3" s="836"/>
      <c r="F3" s="836"/>
      <c r="G3" s="836"/>
      <c r="H3" s="836"/>
      <c r="I3" s="836"/>
      <c r="J3" s="836"/>
      <c r="K3" s="836"/>
    </row>
    <row r="4" spans="1:14" ht="18" customHeight="1">
      <c r="A4" s="733" t="s">
        <v>2</v>
      </c>
      <c r="B4" s="733" t="s">
        <v>2055</v>
      </c>
      <c r="C4" s="733"/>
      <c r="D4" s="733" t="s">
        <v>2056</v>
      </c>
      <c r="E4" s="733"/>
      <c r="F4" s="733" t="s">
        <v>1898</v>
      </c>
      <c r="G4" s="733"/>
      <c r="H4" s="733" t="s">
        <v>7</v>
      </c>
      <c r="I4" s="733"/>
      <c r="J4" s="733"/>
      <c r="K4" s="733"/>
    </row>
    <row r="5" spans="1:14" ht="18" customHeight="1">
      <c r="A5" s="733"/>
      <c r="B5" s="733"/>
      <c r="C5" s="733"/>
      <c r="D5" s="733"/>
      <c r="E5" s="733"/>
      <c r="F5" s="733"/>
      <c r="G5" s="733"/>
      <c r="H5" s="733" t="s">
        <v>11</v>
      </c>
      <c r="I5" s="733"/>
      <c r="J5" s="733" t="s">
        <v>12</v>
      </c>
      <c r="K5" s="733"/>
    </row>
    <row r="6" spans="1:14" ht="45" customHeight="1">
      <c r="A6" s="733"/>
      <c r="B6" s="473" t="s">
        <v>1926</v>
      </c>
      <c r="C6" s="473" t="s">
        <v>1530</v>
      </c>
      <c r="D6" s="473" t="s">
        <v>1926</v>
      </c>
      <c r="E6" s="473" t="s">
        <v>1530</v>
      </c>
      <c r="F6" s="473" t="s">
        <v>1926</v>
      </c>
      <c r="G6" s="473" t="s">
        <v>1530</v>
      </c>
      <c r="H6" s="473" t="s">
        <v>1926</v>
      </c>
      <c r="I6" s="473" t="s">
        <v>1530</v>
      </c>
      <c r="J6" s="473" t="s">
        <v>1926</v>
      </c>
      <c r="K6" s="473" t="s">
        <v>1530</v>
      </c>
    </row>
    <row r="7" spans="1:14" ht="36">
      <c r="A7" s="297" t="s">
        <v>2120</v>
      </c>
      <c r="B7" s="299">
        <v>8186.9</v>
      </c>
      <c r="C7" s="300">
        <v>100</v>
      </c>
      <c r="D7" s="299">
        <v>8186.9</v>
      </c>
      <c r="E7" s="300">
        <v>100</v>
      </c>
      <c r="F7" s="299">
        <v>8186.9</v>
      </c>
      <c r="G7" s="300">
        <v>100</v>
      </c>
      <c r="H7" s="299">
        <v>8186.9</v>
      </c>
      <c r="I7" s="300">
        <v>100</v>
      </c>
      <c r="J7" s="299">
        <v>8186.9</v>
      </c>
      <c r="K7" s="300">
        <v>100</v>
      </c>
      <c r="M7" s="299">
        <v>8186.9</v>
      </c>
      <c r="N7" s="300">
        <v>100</v>
      </c>
    </row>
    <row r="8" spans="1:14" ht="18">
      <c r="A8" s="295" t="s">
        <v>2121</v>
      </c>
      <c r="B8" s="631"/>
      <c r="C8" s="300"/>
      <c r="D8" s="631"/>
      <c r="E8" s="300"/>
      <c r="F8" s="631"/>
      <c r="G8" s="300"/>
      <c r="H8" s="631"/>
      <c r="I8" s="300"/>
      <c r="J8" s="631"/>
      <c r="K8" s="300"/>
      <c r="M8" s="631"/>
      <c r="N8" s="631"/>
    </row>
    <row r="9" spans="1:14" ht="36">
      <c r="A9" s="297" t="s">
        <v>2122</v>
      </c>
      <c r="B9" s="474">
        <v>6900.1</v>
      </c>
      <c r="C9" s="257">
        <v>100</v>
      </c>
      <c r="D9" s="474">
        <v>6900.1</v>
      </c>
      <c r="E9" s="257">
        <v>100</v>
      </c>
      <c r="F9" s="474">
        <v>6900.1</v>
      </c>
      <c r="G9" s="257">
        <v>100</v>
      </c>
      <c r="H9" s="474">
        <v>6900.1</v>
      </c>
      <c r="I9" s="257">
        <v>100</v>
      </c>
      <c r="J9" s="302">
        <v>6900.1</v>
      </c>
      <c r="K9" s="257">
        <v>100</v>
      </c>
      <c r="M9" s="474">
        <v>6900.1</v>
      </c>
      <c r="N9" s="302">
        <v>100.1</v>
      </c>
    </row>
    <row r="10" spans="1:14" ht="36">
      <c r="A10" s="297" t="s">
        <v>2123</v>
      </c>
      <c r="B10" s="302">
        <v>3456.97</v>
      </c>
      <c r="C10" s="257">
        <v>100.92252807725882</v>
      </c>
      <c r="D10" s="302">
        <v>3557</v>
      </c>
      <c r="E10" s="257">
        <v>102.89357443078767</v>
      </c>
      <c r="F10" s="302">
        <v>3677</v>
      </c>
      <c r="G10" s="257">
        <v>103.37362946303064</v>
      </c>
      <c r="H10" s="302">
        <v>3827</v>
      </c>
      <c r="I10" s="257">
        <v>104.0794125645907</v>
      </c>
      <c r="J10" s="302">
        <v>3977</v>
      </c>
      <c r="K10" s="257">
        <v>103.91951920564411</v>
      </c>
      <c r="M10" s="303">
        <v>3425.37</v>
      </c>
      <c r="N10" s="302">
        <v>100.2</v>
      </c>
    </row>
    <row r="11" spans="1:14" ht="36">
      <c r="A11" s="297" t="s">
        <v>2124</v>
      </c>
      <c r="B11" s="473">
        <v>2727.67</v>
      </c>
      <c r="C11" s="257">
        <v>98.408958896300931</v>
      </c>
      <c r="D11" s="473">
        <v>2627.67</v>
      </c>
      <c r="E11" s="257">
        <v>96.333867366653593</v>
      </c>
      <c r="F11" s="257">
        <v>2507</v>
      </c>
      <c r="G11" s="257">
        <v>95.407718625245934</v>
      </c>
      <c r="H11" s="257">
        <v>2357</v>
      </c>
      <c r="I11" s="257">
        <v>94.016753091344242</v>
      </c>
      <c r="J11" s="257">
        <v>2207</v>
      </c>
      <c r="K11" s="257">
        <v>93.63597793805684</v>
      </c>
      <c r="M11" s="473">
        <v>2771.77</v>
      </c>
      <c r="N11" s="257">
        <v>99.8</v>
      </c>
    </row>
    <row r="12" spans="1:14" ht="18">
      <c r="A12" s="295" t="s">
        <v>2125</v>
      </c>
      <c r="B12" s="631"/>
      <c r="C12" s="257"/>
      <c r="D12" s="631"/>
      <c r="E12" s="257"/>
      <c r="F12" s="631"/>
      <c r="G12" s="257"/>
      <c r="H12" s="631"/>
      <c r="I12" s="257"/>
      <c r="J12" s="631"/>
      <c r="K12" s="257"/>
      <c r="M12" s="631"/>
      <c r="N12" s="631"/>
    </row>
    <row r="13" spans="1:14" ht="18">
      <c r="A13" s="297" t="s">
        <v>2126</v>
      </c>
      <c r="B13" s="474">
        <v>765.9</v>
      </c>
      <c r="C13" s="257">
        <v>100</v>
      </c>
      <c r="D13" s="474">
        <v>765.9</v>
      </c>
      <c r="E13" s="257">
        <v>100</v>
      </c>
      <c r="F13" s="474">
        <v>765.9</v>
      </c>
      <c r="G13" s="257">
        <v>100</v>
      </c>
      <c r="H13" s="474">
        <v>765.9</v>
      </c>
      <c r="I13" s="257">
        <v>100</v>
      </c>
      <c r="J13" s="474">
        <v>765.9</v>
      </c>
      <c r="K13" s="257">
        <v>100</v>
      </c>
      <c r="M13" s="474">
        <v>765.9</v>
      </c>
      <c r="N13" s="302">
        <v>100</v>
      </c>
    </row>
    <row r="14" spans="1:14" ht="18">
      <c r="A14" s="297" t="s">
        <v>2127</v>
      </c>
      <c r="B14" s="474">
        <v>436.8</v>
      </c>
      <c r="C14" s="257">
        <v>100</v>
      </c>
      <c r="D14" s="474">
        <v>436.8</v>
      </c>
      <c r="E14" s="257">
        <v>100</v>
      </c>
      <c r="F14" s="474">
        <v>436.8</v>
      </c>
      <c r="G14" s="257">
        <v>100</v>
      </c>
      <c r="H14" s="474">
        <v>436.8</v>
      </c>
      <c r="I14" s="257">
        <v>100</v>
      </c>
      <c r="J14" s="474">
        <v>436.8</v>
      </c>
      <c r="K14" s="257">
        <v>100</v>
      </c>
      <c r="M14" s="474">
        <v>436.8</v>
      </c>
      <c r="N14" s="302">
        <v>100</v>
      </c>
    </row>
    <row r="15" spans="1:14" ht="18">
      <c r="A15" s="297" t="s">
        <v>2128</v>
      </c>
      <c r="B15" s="474">
        <v>3208.27</v>
      </c>
      <c r="C15" s="257">
        <v>100</v>
      </c>
      <c r="D15" s="474">
        <v>3208.27</v>
      </c>
      <c r="E15" s="257">
        <v>100</v>
      </c>
      <c r="F15" s="474">
        <v>3208.27</v>
      </c>
      <c r="G15" s="257">
        <v>100</v>
      </c>
      <c r="H15" s="474">
        <v>3208.27</v>
      </c>
      <c r="I15" s="257">
        <v>100</v>
      </c>
      <c r="J15" s="474">
        <v>3208.27</v>
      </c>
      <c r="K15" s="257">
        <v>100</v>
      </c>
      <c r="M15" s="474">
        <v>3208.27</v>
      </c>
      <c r="N15" s="302">
        <v>100</v>
      </c>
    </row>
    <row r="16" spans="1:14" ht="36">
      <c r="A16" s="297" t="s">
        <v>2129</v>
      </c>
      <c r="B16" s="473">
        <v>290.2</v>
      </c>
      <c r="C16" s="257">
        <v>100</v>
      </c>
      <c r="D16" s="473">
        <v>290.2</v>
      </c>
      <c r="E16" s="257">
        <v>100</v>
      </c>
      <c r="F16" s="473">
        <v>290.2</v>
      </c>
      <c r="G16" s="257">
        <v>100</v>
      </c>
      <c r="H16" s="473">
        <v>290.2</v>
      </c>
      <c r="I16" s="257">
        <v>100</v>
      </c>
      <c r="J16" s="473">
        <v>290.2</v>
      </c>
      <c r="K16" s="257">
        <v>100</v>
      </c>
      <c r="M16" s="473">
        <v>290.2</v>
      </c>
      <c r="N16" s="257">
        <v>100</v>
      </c>
    </row>
    <row r="17" spans="1:11" ht="15.75">
      <c r="A17" s="834" t="s">
        <v>2706</v>
      </c>
      <c r="B17" s="834"/>
      <c r="C17" s="834"/>
      <c r="D17" s="834"/>
      <c r="E17" s="834"/>
      <c r="F17" s="834"/>
      <c r="G17" s="834"/>
      <c r="H17" s="834"/>
      <c r="I17" s="834"/>
      <c r="J17" s="834"/>
      <c r="K17" s="834"/>
    </row>
  </sheetData>
  <mergeCells count="11">
    <mergeCell ref="A17:K17"/>
    <mergeCell ref="A1:K1"/>
    <mergeCell ref="A2:K2"/>
    <mergeCell ref="A3:K3"/>
    <mergeCell ref="A4:A6"/>
    <mergeCell ref="B4:C5"/>
    <mergeCell ref="D4:E5"/>
    <mergeCell ref="F4:G5"/>
    <mergeCell ref="H4:K4"/>
    <mergeCell ref="H5:I5"/>
    <mergeCell ref="J5:K5"/>
  </mergeCells>
  <pageMargins left="0.37" right="0.27559055118110237" top="0.19685039370078741" bottom="0.23622047244094491" header="0.19685039370078741" footer="0.27559055118110237"/>
  <pageSetup paperSize="9" scale="106"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view="pageBreakPreview" zoomScale="70" zoomScaleSheetLayoutView="70" workbookViewId="0">
      <selection activeCell="I7" sqref="I7"/>
    </sheetView>
  </sheetViews>
  <sheetFormatPr defaultRowHeight="14.25"/>
  <cols>
    <col min="1" max="1" width="41.5703125" style="231" customWidth="1"/>
    <col min="2" max="2" width="13.42578125" style="231" customWidth="1"/>
    <col min="3" max="3" width="10.28515625" style="231" customWidth="1"/>
    <col min="4" max="5" width="13.42578125" style="231" customWidth="1"/>
    <col min="6" max="6" width="10.28515625" style="231" customWidth="1"/>
    <col min="7" max="8" width="13.42578125" style="231" customWidth="1"/>
    <col min="9" max="9" width="10.28515625" style="231" customWidth="1"/>
    <col min="10" max="11" width="13.42578125" style="231" customWidth="1"/>
    <col min="12" max="12" width="10.28515625" style="231" customWidth="1"/>
    <col min="13" max="14" width="13.42578125" style="231" customWidth="1"/>
    <col min="15" max="15" width="10.28515625" style="231" customWidth="1"/>
    <col min="16" max="16384" width="9.140625" style="231"/>
  </cols>
  <sheetData>
    <row r="1" spans="1:15" ht="30" customHeight="1">
      <c r="A1" s="837" t="s">
        <v>2130</v>
      </c>
      <c r="B1" s="837"/>
      <c r="C1" s="837"/>
      <c r="D1" s="837"/>
      <c r="E1" s="837"/>
      <c r="F1" s="837"/>
      <c r="G1" s="837"/>
      <c r="H1" s="837"/>
      <c r="I1" s="837"/>
      <c r="J1" s="837"/>
      <c r="K1" s="837"/>
      <c r="L1" s="837"/>
      <c r="M1" s="837"/>
      <c r="N1" s="837"/>
      <c r="O1" s="837"/>
    </row>
    <row r="2" spans="1:15" ht="30">
      <c r="A2" s="837" t="s">
        <v>1923</v>
      </c>
      <c r="B2" s="837"/>
      <c r="C2" s="837"/>
      <c r="D2" s="837"/>
      <c r="E2" s="837"/>
      <c r="F2" s="837"/>
      <c r="G2" s="837"/>
      <c r="H2" s="837"/>
      <c r="I2" s="837"/>
      <c r="J2" s="837"/>
      <c r="K2" s="837"/>
      <c r="L2" s="837"/>
      <c r="M2" s="837"/>
      <c r="N2" s="837"/>
      <c r="O2" s="837"/>
    </row>
    <row r="3" spans="1:15" ht="20.25" customHeight="1">
      <c r="A3" s="304"/>
      <c r="B3" s="305"/>
      <c r="C3" s="305"/>
      <c r="D3" s="304"/>
      <c r="E3" s="304"/>
      <c r="F3" s="304"/>
      <c r="G3" s="304"/>
      <c r="H3" s="304"/>
      <c r="I3" s="304"/>
      <c r="J3" s="304"/>
      <c r="K3" s="304"/>
      <c r="L3" s="304"/>
      <c r="M3" s="304"/>
      <c r="N3" s="836" t="s">
        <v>2131</v>
      </c>
      <c r="O3" s="836"/>
    </row>
    <row r="4" spans="1:15" ht="28.5" customHeight="1">
      <c r="A4" s="838" t="s">
        <v>2</v>
      </c>
      <c r="B4" s="839" t="s">
        <v>2132</v>
      </c>
      <c r="C4" s="839"/>
      <c r="D4" s="839" t="s">
        <v>2133</v>
      </c>
      <c r="E4" s="839"/>
      <c r="F4" s="839"/>
      <c r="G4" s="839" t="s">
        <v>2134</v>
      </c>
      <c r="H4" s="839"/>
      <c r="I4" s="839"/>
      <c r="J4" s="839" t="s">
        <v>2135</v>
      </c>
      <c r="K4" s="839"/>
      <c r="L4" s="839"/>
      <c r="M4" s="839"/>
      <c r="N4" s="839"/>
      <c r="O4" s="839"/>
    </row>
    <row r="5" spans="1:15" ht="22.5" customHeight="1">
      <c r="A5" s="838"/>
      <c r="B5" s="839"/>
      <c r="C5" s="839"/>
      <c r="D5" s="839"/>
      <c r="E5" s="839"/>
      <c r="F5" s="839"/>
      <c r="G5" s="839"/>
      <c r="H5" s="839"/>
      <c r="I5" s="839"/>
      <c r="J5" s="839" t="s">
        <v>2136</v>
      </c>
      <c r="K5" s="839"/>
      <c r="L5" s="839"/>
      <c r="M5" s="839" t="s">
        <v>11</v>
      </c>
      <c r="N5" s="839"/>
      <c r="O5" s="839"/>
    </row>
    <row r="6" spans="1:15" ht="158.25" customHeight="1">
      <c r="A6" s="838"/>
      <c r="B6" s="306" t="s">
        <v>54</v>
      </c>
      <c r="C6" s="307" t="s">
        <v>2137</v>
      </c>
      <c r="D6" s="307" t="s">
        <v>54</v>
      </c>
      <c r="E6" s="307" t="s">
        <v>56</v>
      </c>
      <c r="F6" s="307" t="s">
        <v>2137</v>
      </c>
      <c r="G6" s="307" t="s">
        <v>54</v>
      </c>
      <c r="H6" s="307" t="s">
        <v>56</v>
      </c>
      <c r="I6" s="308" t="s">
        <v>2138</v>
      </c>
      <c r="J6" s="307" t="s">
        <v>54</v>
      </c>
      <c r="K6" s="307" t="s">
        <v>56</v>
      </c>
      <c r="L6" s="307" t="s">
        <v>2138</v>
      </c>
      <c r="M6" s="307" t="s">
        <v>54</v>
      </c>
      <c r="N6" s="307" t="s">
        <v>56</v>
      </c>
      <c r="O6" s="307" t="s">
        <v>2138</v>
      </c>
    </row>
    <row r="7" spans="1:15" ht="67.5" customHeight="1">
      <c r="A7" s="309" t="s">
        <v>2139</v>
      </c>
      <c r="B7" s="310">
        <v>19498.5</v>
      </c>
      <c r="C7" s="310">
        <v>108.1</v>
      </c>
      <c r="D7" s="310">
        <v>21593.599999999999</v>
      </c>
      <c r="E7" s="310">
        <v>20863.400000000001</v>
      </c>
      <c r="F7" s="310">
        <v>107</v>
      </c>
      <c r="G7" s="310">
        <v>24095.200000000001</v>
      </c>
      <c r="H7" s="310">
        <v>23213.1</v>
      </c>
      <c r="I7" s="310">
        <v>107.5</v>
      </c>
      <c r="J7" s="310">
        <v>27063.8</v>
      </c>
      <c r="K7" s="310">
        <v>26022.9</v>
      </c>
      <c r="L7" s="310">
        <v>108</v>
      </c>
      <c r="M7" s="310">
        <v>30679.5</v>
      </c>
      <c r="N7" s="310">
        <v>29499.5</v>
      </c>
      <c r="O7" s="310">
        <v>109</v>
      </c>
    </row>
    <row r="8" spans="1:15" ht="20.25">
      <c r="A8" s="311" t="s">
        <v>29</v>
      </c>
      <c r="B8" s="310"/>
      <c r="C8" s="310"/>
      <c r="D8" s="310"/>
      <c r="E8" s="310"/>
      <c r="F8" s="310"/>
      <c r="G8" s="310"/>
      <c r="H8" s="312"/>
      <c r="I8" s="310"/>
      <c r="J8" s="310"/>
      <c r="K8" s="312"/>
      <c r="L8" s="310"/>
      <c r="M8" s="310"/>
      <c r="N8" s="312"/>
      <c r="O8" s="310"/>
    </row>
    <row r="9" spans="1:15" ht="30" customHeight="1">
      <c r="A9" s="479" t="s">
        <v>2140</v>
      </c>
      <c r="B9" s="312">
        <v>17415.7</v>
      </c>
      <c r="C9" s="312">
        <v>108.5</v>
      </c>
      <c r="D9" s="312">
        <v>19453</v>
      </c>
      <c r="E9" s="312">
        <v>18777.099999999999</v>
      </c>
      <c r="F9" s="312">
        <v>107.8</v>
      </c>
      <c r="G9" s="312">
        <v>21685.7</v>
      </c>
      <c r="H9" s="312">
        <v>20891.8</v>
      </c>
      <c r="I9" s="312">
        <v>107.4</v>
      </c>
      <c r="J9" s="312">
        <v>24628.1</v>
      </c>
      <c r="K9" s="312">
        <v>23680.799999999999</v>
      </c>
      <c r="L9" s="312">
        <v>109.2</v>
      </c>
      <c r="M9" s="312">
        <v>27918.3</v>
      </c>
      <c r="N9" s="312">
        <v>26844.5</v>
      </c>
      <c r="O9" s="312">
        <v>109</v>
      </c>
    </row>
    <row r="10" spans="1:15" ht="20.25">
      <c r="A10" s="479" t="s">
        <v>2141</v>
      </c>
      <c r="B10" s="314"/>
      <c r="C10" s="314"/>
      <c r="D10" s="314"/>
      <c r="E10" s="314"/>
      <c r="F10" s="314"/>
      <c r="G10" s="314"/>
      <c r="H10" s="314"/>
      <c r="I10" s="314"/>
      <c r="J10" s="314"/>
      <c r="K10" s="314"/>
      <c r="L10" s="314"/>
      <c r="M10" s="314"/>
      <c r="N10" s="314"/>
      <c r="O10" s="314"/>
    </row>
    <row r="11" spans="1:15" ht="67.5" customHeight="1">
      <c r="A11" s="315" t="s">
        <v>2142</v>
      </c>
      <c r="B11" s="310">
        <v>5095.6000000000004</v>
      </c>
      <c r="C11" s="310">
        <v>109.8</v>
      </c>
      <c r="D11" s="310">
        <v>5643.9</v>
      </c>
      <c r="E11" s="310">
        <v>5426.8</v>
      </c>
      <c r="F11" s="310">
        <v>106.5</v>
      </c>
      <c r="G11" s="310">
        <v>6280.5</v>
      </c>
      <c r="H11" s="310">
        <v>6039</v>
      </c>
      <c r="I11" s="310">
        <v>107</v>
      </c>
      <c r="J11" s="310">
        <v>7022.6</v>
      </c>
      <c r="K11" s="310">
        <v>6720.2</v>
      </c>
      <c r="L11" s="310">
        <v>107</v>
      </c>
      <c r="M11" s="310">
        <v>7852.3</v>
      </c>
      <c r="N11" s="310">
        <v>7514.1</v>
      </c>
      <c r="O11" s="310">
        <v>107</v>
      </c>
    </row>
    <row r="12" spans="1:15" ht="20.25">
      <c r="A12" s="311" t="s">
        <v>29</v>
      </c>
      <c r="B12" s="310"/>
      <c r="C12" s="310"/>
      <c r="D12" s="310"/>
      <c r="E12" s="310"/>
      <c r="F12" s="310"/>
      <c r="G12" s="310"/>
      <c r="H12" s="312"/>
      <c r="I12" s="310"/>
      <c r="J12" s="310"/>
      <c r="K12" s="312"/>
      <c r="L12" s="310"/>
      <c r="M12" s="310"/>
      <c r="N12" s="312"/>
      <c r="O12" s="310"/>
    </row>
    <row r="13" spans="1:15" ht="40.5">
      <c r="A13" s="311" t="s">
        <v>2143</v>
      </c>
      <c r="B13" s="312">
        <v>4212.2</v>
      </c>
      <c r="C13" s="312">
        <v>102.1</v>
      </c>
      <c r="D13" s="312">
        <v>4822.5</v>
      </c>
      <c r="E13" s="312">
        <v>4507.1000000000004</v>
      </c>
      <c r="F13" s="312">
        <v>107</v>
      </c>
      <c r="G13" s="312">
        <v>5469.7</v>
      </c>
      <c r="H13" s="312">
        <v>5160.1000000000004</v>
      </c>
      <c r="I13" s="312">
        <v>107</v>
      </c>
      <c r="J13" s="312">
        <v>6203.8</v>
      </c>
      <c r="K13" s="312">
        <v>5852.6</v>
      </c>
      <c r="L13" s="312">
        <v>107</v>
      </c>
      <c r="M13" s="312">
        <v>7036.3</v>
      </c>
      <c r="N13" s="312">
        <v>6638</v>
      </c>
      <c r="O13" s="312">
        <v>107</v>
      </c>
    </row>
    <row r="14" spans="1:15" ht="20.25">
      <c r="A14" s="311" t="s">
        <v>35</v>
      </c>
      <c r="B14" s="314"/>
      <c r="C14" s="314"/>
      <c r="D14" s="314"/>
      <c r="E14" s="314"/>
      <c r="F14" s="314"/>
      <c r="G14" s="314"/>
      <c r="H14" s="314"/>
      <c r="I14" s="314"/>
      <c r="J14" s="314"/>
      <c r="K14" s="314"/>
      <c r="L14" s="314"/>
      <c r="M14" s="314"/>
      <c r="N14" s="314"/>
      <c r="O14" s="314"/>
    </row>
    <row r="15" spans="1:15" ht="67.5" customHeight="1">
      <c r="A15" s="315" t="s">
        <v>2144</v>
      </c>
      <c r="B15" s="310">
        <v>793.2</v>
      </c>
      <c r="C15" s="310">
        <v>118.2</v>
      </c>
      <c r="D15" s="310">
        <v>920.9</v>
      </c>
      <c r="E15" s="310">
        <v>856.7</v>
      </c>
      <c r="F15" s="310">
        <v>108</v>
      </c>
      <c r="G15" s="310">
        <v>1074.0999999999999</v>
      </c>
      <c r="H15" s="310">
        <v>1003.8</v>
      </c>
      <c r="I15" s="310">
        <v>109</v>
      </c>
      <c r="J15" s="310">
        <v>1264.2</v>
      </c>
      <c r="K15" s="310">
        <v>1181.5</v>
      </c>
      <c r="L15" s="310">
        <v>110</v>
      </c>
      <c r="M15" s="310">
        <v>1487.9</v>
      </c>
      <c r="N15" s="310">
        <v>1390.6</v>
      </c>
      <c r="O15" s="310">
        <v>110</v>
      </c>
    </row>
  </sheetData>
  <mergeCells count="10">
    <mergeCell ref="A1:O1"/>
    <mergeCell ref="A2:O2"/>
    <mergeCell ref="N3:O3"/>
    <mergeCell ref="A4:A6"/>
    <mergeCell ref="B4:C5"/>
    <mergeCell ref="D4:F5"/>
    <mergeCell ref="G4:I5"/>
    <mergeCell ref="J4:O4"/>
    <mergeCell ref="J5:L5"/>
    <mergeCell ref="M5:O5"/>
  </mergeCells>
  <pageMargins left="0.31496062992125984" right="0.31496062992125984" top="0.39370078740157483" bottom="0.27559055118110237" header="0.39370078740157483" footer="0.31496062992125984"/>
  <pageSetup paperSize="9" scale="66"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view="pageBreakPreview" zoomScale="115" zoomScaleSheetLayoutView="115" workbookViewId="0">
      <selection activeCell="O7" sqref="O7"/>
    </sheetView>
  </sheetViews>
  <sheetFormatPr defaultRowHeight="14.25"/>
  <cols>
    <col min="1" max="1" width="23.140625" style="231" customWidth="1"/>
    <col min="2" max="2" width="11.28515625" style="231" customWidth="1"/>
    <col min="3" max="3" width="10.7109375" style="231" customWidth="1"/>
    <col min="4" max="4" width="11.140625" style="231" customWidth="1"/>
    <col min="5" max="5" width="10.140625" style="231" customWidth="1"/>
    <col min="6" max="6" width="11.28515625" style="231" customWidth="1"/>
    <col min="7" max="7" width="10.140625" style="231" customWidth="1"/>
    <col min="8" max="8" width="11.28515625" style="231" customWidth="1"/>
    <col min="9" max="9" width="9.140625" style="231"/>
    <col min="10" max="10" width="11.5703125" style="231" customWidth="1"/>
    <col min="11" max="11" width="9.28515625" style="231" customWidth="1"/>
    <col min="12" max="16384" width="9.140625" style="231"/>
  </cols>
  <sheetData>
    <row r="1" spans="1:12" ht="19.5" customHeight="1">
      <c r="A1" s="731" t="s">
        <v>2192</v>
      </c>
      <c r="B1" s="731"/>
      <c r="C1" s="731"/>
      <c r="D1" s="731"/>
      <c r="E1" s="731"/>
      <c r="F1" s="731"/>
      <c r="G1" s="731"/>
      <c r="H1" s="731"/>
      <c r="I1" s="731"/>
      <c r="J1" s="731"/>
      <c r="K1" s="731"/>
    </row>
    <row r="2" spans="1:12" ht="15" customHeight="1">
      <c r="A2" s="731" t="s">
        <v>1922</v>
      </c>
      <c r="B2" s="731"/>
      <c r="C2" s="731"/>
      <c r="D2" s="731"/>
      <c r="E2" s="731"/>
      <c r="F2" s="731"/>
      <c r="G2" s="731"/>
      <c r="H2" s="731"/>
      <c r="I2" s="731"/>
      <c r="J2" s="731"/>
      <c r="K2" s="731"/>
    </row>
    <row r="3" spans="1:12" ht="19.5" customHeight="1">
      <c r="A3" s="731" t="s">
        <v>2119</v>
      </c>
      <c r="B3" s="731"/>
      <c r="C3" s="731"/>
      <c r="D3" s="731"/>
      <c r="E3" s="731"/>
      <c r="F3" s="731"/>
      <c r="G3" s="731"/>
      <c r="H3" s="731"/>
      <c r="I3" s="731"/>
      <c r="J3" s="731"/>
      <c r="K3" s="731"/>
    </row>
    <row r="4" spans="1:12" ht="17.25" customHeight="1">
      <c r="A4" s="804" t="s">
        <v>2193</v>
      </c>
      <c r="B4" s="804"/>
      <c r="C4" s="804"/>
      <c r="D4" s="804"/>
      <c r="E4" s="804"/>
      <c r="F4" s="804"/>
      <c r="G4" s="804"/>
      <c r="H4" s="804"/>
      <c r="I4" s="804"/>
      <c r="J4" s="804"/>
      <c r="K4" s="804"/>
    </row>
    <row r="5" spans="1:12" ht="20.25" customHeight="1">
      <c r="A5" s="842" t="s">
        <v>2</v>
      </c>
      <c r="B5" s="788" t="s">
        <v>2194</v>
      </c>
      <c r="C5" s="789"/>
      <c r="D5" s="788" t="s">
        <v>2195</v>
      </c>
      <c r="E5" s="789"/>
      <c r="F5" s="788" t="s">
        <v>2196</v>
      </c>
      <c r="G5" s="789"/>
      <c r="H5" s="840" t="s">
        <v>7</v>
      </c>
      <c r="I5" s="845"/>
      <c r="J5" s="845"/>
      <c r="K5" s="841"/>
    </row>
    <row r="6" spans="1:12" ht="18" customHeight="1">
      <c r="A6" s="843"/>
      <c r="B6" s="790"/>
      <c r="C6" s="791"/>
      <c r="D6" s="790"/>
      <c r="E6" s="791"/>
      <c r="F6" s="790"/>
      <c r="G6" s="791"/>
      <c r="H6" s="840" t="s">
        <v>11</v>
      </c>
      <c r="I6" s="841"/>
      <c r="J6" s="840" t="s">
        <v>12</v>
      </c>
      <c r="K6" s="841"/>
    </row>
    <row r="7" spans="1:12" ht="42.75" customHeight="1">
      <c r="A7" s="844"/>
      <c r="B7" s="473" t="s">
        <v>1926</v>
      </c>
      <c r="C7" s="473" t="s">
        <v>1530</v>
      </c>
      <c r="D7" s="473" t="s">
        <v>1926</v>
      </c>
      <c r="E7" s="473" t="s">
        <v>1530</v>
      </c>
      <c r="F7" s="473" t="s">
        <v>1926</v>
      </c>
      <c r="G7" s="473" t="s">
        <v>1530</v>
      </c>
      <c r="H7" s="473" t="s">
        <v>1926</v>
      </c>
      <c r="I7" s="473" t="s">
        <v>1530</v>
      </c>
      <c r="J7" s="473" t="s">
        <v>1926</v>
      </c>
      <c r="K7" s="473" t="s">
        <v>1530</v>
      </c>
    </row>
    <row r="8" spans="1:12" ht="51.75" customHeight="1">
      <c r="A8" s="331" t="s">
        <v>2197</v>
      </c>
      <c r="B8" s="5">
        <v>4544.3</v>
      </c>
      <c r="C8" s="5">
        <v>137.5</v>
      </c>
      <c r="D8" s="5">
        <v>5496</v>
      </c>
      <c r="E8" s="5">
        <v>120.94271945074048</v>
      </c>
      <c r="F8" s="5">
        <v>6406.4</v>
      </c>
      <c r="G8" s="5">
        <v>116.56477438136825</v>
      </c>
      <c r="H8" s="5">
        <v>7480.2000000000007</v>
      </c>
      <c r="I8" s="5">
        <v>116.76136363636364</v>
      </c>
      <c r="J8" s="5">
        <v>8669</v>
      </c>
      <c r="K8" s="5">
        <v>115.89262319189326</v>
      </c>
      <c r="L8" s="332"/>
    </row>
    <row r="9" spans="1:12" ht="49.5" customHeight="1">
      <c r="A9" s="331" t="s">
        <v>2198</v>
      </c>
      <c r="B9" s="47">
        <v>1705.3</v>
      </c>
      <c r="C9" s="47">
        <v>164.7</v>
      </c>
      <c r="D9" s="47">
        <v>2038.2</v>
      </c>
      <c r="E9" s="5">
        <v>119.52149181962119</v>
      </c>
      <c r="F9" s="47">
        <v>2482.8000000000002</v>
      </c>
      <c r="G9" s="5">
        <v>121.81336473358846</v>
      </c>
      <c r="H9" s="47">
        <v>3165.1</v>
      </c>
      <c r="I9" s="5">
        <v>127.48106975994844</v>
      </c>
      <c r="J9" s="47">
        <v>3988</v>
      </c>
      <c r="K9" s="5">
        <v>125.99917854096236</v>
      </c>
      <c r="L9" s="332"/>
    </row>
    <row r="10" spans="1:12" ht="45" customHeight="1">
      <c r="A10" s="331" t="s">
        <v>2199</v>
      </c>
      <c r="B10" s="48">
        <v>2839</v>
      </c>
      <c r="C10" s="48">
        <v>125</v>
      </c>
      <c r="D10" s="48">
        <v>3457.8</v>
      </c>
      <c r="E10" s="5">
        <v>121.79640718562874</v>
      </c>
      <c r="F10" s="48">
        <v>3923.6</v>
      </c>
      <c r="G10" s="5">
        <v>113.47099311701081</v>
      </c>
      <c r="H10" s="48">
        <v>4315.1000000000004</v>
      </c>
      <c r="I10" s="5">
        <v>109.97808135385871</v>
      </c>
      <c r="J10" s="48">
        <v>4681</v>
      </c>
      <c r="K10" s="5">
        <v>108.4795253875924</v>
      </c>
      <c r="L10" s="332"/>
    </row>
    <row r="11" spans="1:12" ht="62.25" customHeight="1">
      <c r="A11" s="331" t="s">
        <v>2200</v>
      </c>
      <c r="B11" s="5">
        <v>-1133.7</v>
      </c>
      <c r="C11" s="5"/>
      <c r="D11" s="5">
        <v>-1419.6000000000001</v>
      </c>
      <c r="E11" s="5"/>
      <c r="F11" s="5">
        <v>-1440.7999999999997</v>
      </c>
      <c r="G11" s="5"/>
      <c r="H11" s="5">
        <v>-1150.0000000000005</v>
      </c>
      <c r="I11" s="5"/>
      <c r="J11" s="5">
        <v>-693</v>
      </c>
      <c r="K11" s="5"/>
      <c r="L11" s="332"/>
    </row>
  </sheetData>
  <mergeCells count="11">
    <mergeCell ref="J6:K6"/>
    <mergeCell ref="A1:K1"/>
    <mergeCell ref="A2:K2"/>
    <mergeCell ref="A3:K3"/>
    <mergeCell ref="A4:K4"/>
    <mergeCell ref="A5:A7"/>
    <mergeCell ref="B5:C6"/>
    <mergeCell ref="D5:E6"/>
    <mergeCell ref="F5:G6"/>
    <mergeCell ref="H5:K5"/>
    <mergeCell ref="H6:I6"/>
  </mergeCells>
  <pageMargins left="0.31496062992125984" right="0.26" top="0.31496062992125984" bottom="0.39370078740157483" header="0.31496062992125984" footer="0.31496062992125984"/>
  <pageSetup paperSize="9" scale="10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0"/>
  <sheetViews>
    <sheetView view="pageBreakPreview" zoomScale="115" zoomScaleSheetLayoutView="115" workbookViewId="0">
      <selection activeCell="F50" sqref="F50"/>
    </sheetView>
  </sheetViews>
  <sheetFormatPr defaultRowHeight="15"/>
  <cols>
    <col min="1" max="1" width="32.42578125" customWidth="1"/>
    <col min="2" max="2" width="13.85546875" customWidth="1"/>
  </cols>
  <sheetData>
    <row r="1" spans="1:14" ht="68.25" customHeight="1">
      <c r="A1" s="853" t="s">
        <v>2191</v>
      </c>
      <c r="B1" s="854"/>
      <c r="C1" s="854"/>
      <c r="D1" s="854"/>
      <c r="E1" s="854"/>
      <c r="F1" s="854"/>
      <c r="G1" s="854"/>
      <c r="H1" s="854"/>
      <c r="I1" s="854"/>
      <c r="J1" s="854"/>
      <c r="K1" s="854"/>
      <c r="L1" s="854"/>
    </row>
    <row r="2" spans="1:14" ht="18" customHeight="1">
      <c r="A2" s="855" t="s">
        <v>2</v>
      </c>
      <c r="B2" s="855" t="s">
        <v>3</v>
      </c>
      <c r="C2" s="855" t="s">
        <v>2055</v>
      </c>
      <c r="D2" s="855"/>
      <c r="E2" s="855" t="s">
        <v>2056</v>
      </c>
      <c r="F2" s="855"/>
      <c r="G2" s="855" t="s">
        <v>1898</v>
      </c>
      <c r="H2" s="855"/>
      <c r="I2" s="855" t="s">
        <v>7</v>
      </c>
      <c r="J2" s="855"/>
      <c r="K2" s="855"/>
      <c r="L2" s="855"/>
    </row>
    <row r="3" spans="1:14" ht="18" customHeight="1">
      <c r="A3" s="855"/>
      <c r="B3" s="855"/>
      <c r="C3" s="855"/>
      <c r="D3" s="855"/>
      <c r="E3" s="855"/>
      <c r="F3" s="855"/>
      <c r="G3" s="855"/>
      <c r="H3" s="855"/>
      <c r="I3" s="855" t="s">
        <v>11</v>
      </c>
      <c r="J3" s="855"/>
      <c r="K3" s="855" t="s">
        <v>12</v>
      </c>
      <c r="L3" s="855"/>
    </row>
    <row r="4" spans="1:14" ht="31.5">
      <c r="A4" s="855"/>
      <c r="B4" s="855"/>
      <c r="C4" s="316" t="s">
        <v>1926</v>
      </c>
      <c r="D4" s="316" t="s">
        <v>1530</v>
      </c>
      <c r="E4" s="316" t="s">
        <v>1926</v>
      </c>
      <c r="F4" s="316" t="s">
        <v>1530</v>
      </c>
      <c r="G4" s="316" t="s">
        <v>1926</v>
      </c>
      <c r="H4" s="316" t="s">
        <v>1530</v>
      </c>
      <c r="I4" s="316" t="s">
        <v>1926</v>
      </c>
      <c r="J4" s="316" t="s">
        <v>1530</v>
      </c>
      <c r="K4" s="316" t="s">
        <v>1926</v>
      </c>
      <c r="L4" s="316" t="s">
        <v>1530</v>
      </c>
    </row>
    <row r="5" spans="1:14" ht="18">
      <c r="A5" s="317" t="s">
        <v>2145</v>
      </c>
      <c r="B5" s="318" t="s">
        <v>2146</v>
      </c>
      <c r="C5" s="319">
        <v>1705.3</v>
      </c>
      <c r="D5" s="319">
        <v>164.7</v>
      </c>
      <c r="E5" s="319">
        <v>2038.2</v>
      </c>
      <c r="F5" s="319">
        <v>119.52149181962119</v>
      </c>
      <c r="G5" s="319">
        <v>2482.8000000000002</v>
      </c>
      <c r="H5" s="319">
        <v>121.81336473358846</v>
      </c>
      <c r="I5" s="319">
        <v>3165.1000000000004</v>
      </c>
      <c r="J5" s="319">
        <v>127.48106975994844</v>
      </c>
      <c r="K5" s="319">
        <v>3988</v>
      </c>
      <c r="L5" s="319">
        <v>125.99917854096236</v>
      </c>
    </row>
    <row r="6" spans="1:14" ht="18">
      <c r="A6" s="320" t="s">
        <v>2147</v>
      </c>
      <c r="B6" s="316"/>
      <c r="C6" s="321"/>
      <c r="D6" s="321"/>
      <c r="E6" s="321"/>
      <c r="F6" s="319"/>
      <c r="G6" s="319"/>
      <c r="H6" s="319"/>
      <c r="I6" s="319"/>
      <c r="J6" s="319"/>
      <c r="K6" s="319"/>
      <c r="L6" s="319"/>
      <c r="M6" s="322"/>
    </row>
    <row r="7" spans="1:14" ht="27.75" customHeight="1">
      <c r="A7" s="846" t="s">
        <v>2148</v>
      </c>
      <c r="B7" s="323" t="s">
        <v>2146</v>
      </c>
      <c r="C7" s="321">
        <v>54.1</v>
      </c>
      <c r="D7" s="321">
        <v>95</v>
      </c>
      <c r="E7" s="321">
        <v>58.9</v>
      </c>
      <c r="F7" s="321">
        <v>108.8724584103512</v>
      </c>
      <c r="G7" s="321">
        <v>59.2</v>
      </c>
      <c r="H7" s="321">
        <v>100.509337860781</v>
      </c>
      <c r="I7" s="321">
        <v>62.9</v>
      </c>
      <c r="J7" s="321">
        <v>106.25</v>
      </c>
      <c r="K7" s="321">
        <v>66.5</v>
      </c>
      <c r="L7" s="321">
        <v>105.7233704292528</v>
      </c>
      <c r="N7" s="322"/>
    </row>
    <row r="8" spans="1:14" ht="22.5" customHeight="1">
      <c r="A8" s="846"/>
      <c r="B8" s="316" t="s">
        <v>2149</v>
      </c>
      <c r="C8" s="321">
        <v>35.5</v>
      </c>
      <c r="D8" s="321">
        <v>101.6</v>
      </c>
      <c r="E8" s="321">
        <v>38</v>
      </c>
      <c r="F8" s="321">
        <v>107.04225352112675</v>
      </c>
      <c r="G8" s="321">
        <v>37</v>
      </c>
      <c r="H8" s="321">
        <v>97.368421052631575</v>
      </c>
      <c r="I8" s="321">
        <v>37</v>
      </c>
      <c r="J8" s="321">
        <v>100</v>
      </c>
      <c r="K8" s="321">
        <v>35</v>
      </c>
      <c r="L8" s="321">
        <v>94.594594594594597</v>
      </c>
    </row>
    <row r="9" spans="1:14" ht="22.5" customHeight="1">
      <c r="A9" s="846" t="s">
        <v>2150</v>
      </c>
      <c r="B9" s="323" t="s">
        <v>2146</v>
      </c>
      <c r="C9" s="321">
        <v>65.7</v>
      </c>
      <c r="D9" s="321">
        <v>161.80000000000001</v>
      </c>
      <c r="E9" s="321">
        <v>79.2</v>
      </c>
      <c r="F9" s="321">
        <v>120.54794520547945</v>
      </c>
      <c r="G9" s="321">
        <v>90.8</v>
      </c>
      <c r="H9" s="321">
        <v>114.64646464646464</v>
      </c>
      <c r="I9" s="321">
        <v>101.4</v>
      </c>
      <c r="J9" s="321">
        <v>111.6740088105727</v>
      </c>
      <c r="K9" s="321">
        <v>114.30000000000001</v>
      </c>
      <c r="L9" s="321">
        <v>112.72189349112426</v>
      </c>
    </row>
    <row r="10" spans="1:14" ht="22.5" customHeight="1">
      <c r="A10" s="846"/>
      <c r="B10" s="316" t="s">
        <v>2149</v>
      </c>
      <c r="C10" s="321">
        <v>153.69999999999999</v>
      </c>
      <c r="D10" s="321">
        <v>124.2</v>
      </c>
      <c r="E10" s="321">
        <v>168.5</v>
      </c>
      <c r="F10" s="321">
        <v>109.6291476903058</v>
      </c>
      <c r="G10" s="321">
        <v>187</v>
      </c>
      <c r="H10" s="321">
        <v>110.97922848664687</v>
      </c>
      <c r="I10" s="321">
        <v>205.7</v>
      </c>
      <c r="J10" s="321">
        <v>109.99999999999999</v>
      </c>
      <c r="K10" s="321">
        <v>226.3</v>
      </c>
      <c r="L10" s="321">
        <v>110.01458434613515</v>
      </c>
    </row>
    <row r="11" spans="1:14" ht="22.5" customHeight="1">
      <c r="A11" s="320" t="s">
        <v>2151</v>
      </c>
      <c r="B11" s="324"/>
      <c r="C11" s="321"/>
      <c r="D11" s="321"/>
      <c r="E11" s="321"/>
      <c r="F11" s="321"/>
      <c r="G11" s="321"/>
      <c r="H11" s="321"/>
      <c r="I11" s="321"/>
      <c r="J11" s="321"/>
      <c r="K11" s="321"/>
      <c r="L11" s="321"/>
    </row>
    <row r="12" spans="1:14" ht="22.5" customHeight="1">
      <c r="A12" s="849" t="s">
        <v>2152</v>
      </c>
      <c r="B12" s="316" t="s">
        <v>2146</v>
      </c>
      <c r="C12" s="321">
        <v>0.8</v>
      </c>
      <c r="D12" s="321">
        <v>129.80000000000001</v>
      </c>
      <c r="E12" s="321">
        <v>1.4</v>
      </c>
      <c r="F12" s="321">
        <v>174.99999999999997</v>
      </c>
      <c r="G12" s="321">
        <v>1.8</v>
      </c>
      <c r="H12" s="321">
        <v>128.57142857142858</v>
      </c>
      <c r="I12" s="321">
        <v>2.2000000000000002</v>
      </c>
      <c r="J12" s="321">
        <v>122.22222222222223</v>
      </c>
      <c r="K12" s="321">
        <v>2.4</v>
      </c>
      <c r="L12" s="321">
        <v>109.09090909090908</v>
      </c>
    </row>
    <row r="13" spans="1:14" ht="22.5" customHeight="1">
      <c r="A13" s="849"/>
      <c r="B13" s="316" t="s">
        <v>2149</v>
      </c>
      <c r="C13" s="321">
        <v>2.4</v>
      </c>
      <c r="D13" s="321">
        <v>128.69999999999999</v>
      </c>
      <c r="E13" s="321">
        <v>2.8</v>
      </c>
      <c r="F13" s="321">
        <v>116.66666666666667</v>
      </c>
      <c r="G13" s="321">
        <v>3.5</v>
      </c>
      <c r="H13" s="321">
        <v>125</v>
      </c>
      <c r="I13" s="321">
        <v>4</v>
      </c>
      <c r="J13" s="321">
        <v>114.28571428571428</v>
      </c>
      <c r="K13" s="321">
        <v>4.4000000000000004</v>
      </c>
      <c r="L13" s="321">
        <v>110.00000000000001</v>
      </c>
    </row>
    <row r="14" spans="1:14" ht="22.5" customHeight="1">
      <c r="A14" s="849" t="s">
        <v>2153</v>
      </c>
      <c r="B14" s="316" t="s">
        <v>2146</v>
      </c>
      <c r="C14" s="321">
        <v>49</v>
      </c>
      <c r="D14" s="321">
        <v>149.9</v>
      </c>
      <c r="E14" s="321">
        <v>53.5</v>
      </c>
      <c r="F14" s="321">
        <v>109.18367346938776</v>
      </c>
      <c r="G14" s="321">
        <v>58</v>
      </c>
      <c r="H14" s="321">
        <v>108.41121495327101</v>
      </c>
      <c r="I14" s="321">
        <v>61.4</v>
      </c>
      <c r="J14" s="321">
        <v>105.86206896551724</v>
      </c>
      <c r="K14" s="321">
        <v>67.900000000000006</v>
      </c>
      <c r="L14" s="321">
        <v>110.58631921824104</v>
      </c>
    </row>
    <row r="15" spans="1:14" ht="22.5" customHeight="1">
      <c r="A15" s="849"/>
      <c r="B15" s="316" t="s">
        <v>2149</v>
      </c>
      <c r="C15" s="321">
        <v>108.5</v>
      </c>
      <c r="D15" s="321">
        <v>117.5</v>
      </c>
      <c r="E15" s="321">
        <v>113.9</v>
      </c>
      <c r="F15" s="321">
        <v>104.97695852534564</v>
      </c>
      <c r="G15" s="321">
        <v>120.8</v>
      </c>
      <c r="H15" s="321">
        <v>106.05794556628621</v>
      </c>
      <c r="I15" s="321">
        <v>128</v>
      </c>
      <c r="J15" s="321">
        <v>105.96026490066225</v>
      </c>
      <c r="K15" s="321">
        <v>135.69999999999999</v>
      </c>
      <c r="L15" s="321">
        <v>106.01562499999999</v>
      </c>
    </row>
    <row r="16" spans="1:14" ht="22.5" customHeight="1">
      <c r="A16" s="849" t="s">
        <v>2154</v>
      </c>
      <c r="B16" s="316" t="s">
        <v>2146</v>
      </c>
      <c r="C16" s="321">
        <v>4.5</v>
      </c>
      <c r="D16" s="321">
        <v>145.19999999999999</v>
      </c>
      <c r="E16" s="325">
        <v>6</v>
      </c>
      <c r="F16" s="321">
        <v>133.33333333333331</v>
      </c>
      <c r="G16" s="325">
        <v>6.8</v>
      </c>
      <c r="H16" s="321">
        <v>113.33333333333333</v>
      </c>
      <c r="I16" s="325">
        <v>7.6</v>
      </c>
      <c r="J16" s="321">
        <v>111.76470588235294</v>
      </c>
      <c r="K16" s="325">
        <v>8</v>
      </c>
      <c r="L16" s="321">
        <v>105.26315789473684</v>
      </c>
    </row>
    <row r="17" spans="1:12" ht="22.5" customHeight="1">
      <c r="A17" s="849"/>
      <c r="B17" s="316" t="s">
        <v>2149</v>
      </c>
      <c r="C17" s="321">
        <v>24.1</v>
      </c>
      <c r="D17" s="321">
        <v>137.69999999999999</v>
      </c>
      <c r="E17" s="325">
        <v>30</v>
      </c>
      <c r="F17" s="321">
        <v>124.48132780082987</v>
      </c>
      <c r="G17" s="325">
        <v>35</v>
      </c>
      <c r="H17" s="321">
        <v>116.66666666666667</v>
      </c>
      <c r="I17" s="325">
        <v>40</v>
      </c>
      <c r="J17" s="321">
        <v>114.28571428571428</v>
      </c>
      <c r="K17" s="325">
        <v>40</v>
      </c>
      <c r="L17" s="321">
        <v>100</v>
      </c>
    </row>
    <row r="18" spans="1:12" ht="22.5" customHeight="1">
      <c r="A18" s="850" t="s">
        <v>2155</v>
      </c>
      <c r="B18" s="316" t="s">
        <v>2146</v>
      </c>
      <c r="C18" s="321">
        <v>11.4</v>
      </c>
      <c r="D18" s="321">
        <v>211.1</v>
      </c>
      <c r="E18" s="325">
        <v>18.3</v>
      </c>
      <c r="F18" s="321">
        <v>160.5263157894737</v>
      </c>
      <c r="G18" s="325">
        <v>24.2</v>
      </c>
      <c r="H18" s="321">
        <v>132.24043715846994</v>
      </c>
      <c r="I18" s="325">
        <v>30.2</v>
      </c>
      <c r="J18" s="321">
        <v>124.79338842975207</v>
      </c>
      <c r="K18" s="325">
        <v>36</v>
      </c>
      <c r="L18" s="321">
        <v>119.20529801324504</v>
      </c>
    </row>
    <row r="19" spans="1:12" ht="22.5" customHeight="1">
      <c r="A19" s="850"/>
      <c r="B19" s="316" t="s">
        <v>2149</v>
      </c>
      <c r="C19" s="321">
        <v>18.7</v>
      </c>
      <c r="D19" s="321">
        <v>152</v>
      </c>
      <c r="E19" s="325">
        <v>30.2</v>
      </c>
      <c r="F19" s="321">
        <v>161.49732620320856</v>
      </c>
      <c r="G19" s="325">
        <v>34.6</v>
      </c>
      <c r="H19" s="321">
        <v>114.56953642384107</v>
      </c>
      <c r="I19" s="325">
        <v>40.299999999999997</v>
      </c>
      <c r="J19" s="321">
        <v>116.47398843930634</v>
      </c>
      <c r="K19" s="325">
        <v>45</v>
      </c>
      <c r="L19" s="321">
        <v>111.66253101736973</v>
      </c>
    </row>
    <row r="20" spans="1:12" ht="22.5" customHeight="1">
      <c r="A20" s="846" t="s">
        <v>2156</v>
      </c>
      <c r="B20" s="316" t="s">
        <v>2146</v>
      </c>
      <c r="C20" s="321">
        <v>4.5</v>
      </c>
      <c r="D20" s="321">
        <v>80.8</v>
      </c>
      <c r="E20" s="321">
        <v>7.3</v>
      </c>
      <c r="F20" s="321">
        <v>162.22222222222223</v>
      </c>
      <c r="G20" s="321">
        <v>9.5</v>
      </c>
      <c r="H20" s="321">
        <v>130.13698630136986</v>
      </c>
      <c r="I20" s="321">
        <v>11</v>
      </c>
      <c r="J20" s="321">
        <v>115.78947368421053</v>
      </c>
      <c r="K20" s="321">
        <v>12.4</v>
      </c>
      <c r="L20" s="321">
        <v>112.72727272727272</v>
      </c>
    </row>
    <row r="21" spans="1:12" ht="22.5" customHeight="1">
      <c r="A21" s="846"/>
      <c r="B21" s="316" t="s">
        <v>2149</v>
      </c>
      <c r="C21" s="321">
        <v>1.9</v>
      </c>
      <c r="D21" s="321">
        <v>97.1</v>
      </c>
      <c r="E21" s="321">
        <v>3.3</v>
      </c>
      <c r="F21" s="321">
        <v>173.68421052631581</v>
      </c>
      <c r="G21" s="321">
        <v>4.3</v>
      </c>
      <c r="H21" s="321">
        <v>130.30303030303031</v>
      </c>
      <c r="I21" s="321">
        <v>4.8</v>
      </c>
      <c r="J21" s="321">
        <v>111.62790697674419</v>
      </c>
      <c r="K21" s="321">
        <v>5.5</v>
      </c>
      <c r="L21" s="321">
        <v>114.58333333333334</v>
      </c>
    </row>
    <row r="22" spans="1:12" ht="22.5" customHeight="1">
      <c r="A22" s="846" t="s">
        <v>2157</v>
      </c>
      <c r="B22" s="316" t="s">
        <v>2146</v>
      </c>
      <c r="C22" s="321">
        <v>31.3</v>
      </c>
      <c r="D22" s="321">
        <v>165.6</v>
      </c>
      <c r="E22" s="321">
        <v>34</v>
      </c>
      <c r="F22" s="321">
        <v>108.62619808306708</v>
      </c>
      <c r="G22" s="321">
        <v>38</v>
      </c>
      <c r="H22" s="321">
        <v>111.76470588235294</v>
      </c>
      <c r="I22" s="321">
        <v>44</v>
      </c>
      <c r="J22" s="321">
        <v>115.78947368421053</v>
      </c>
      <c r="K22" s="321">
        <v>50</v>
      </c>
      <c r="L22" s="321">
        <v>113.63636363636364</v>
      </c>
    </row>
    <row r="23" spans="1:12" ht="22.5" customHeight="1">
      <c r="A23" s="846"/>
      <c r="B23" s="316" t="s">
        <v>2149</v>
      </c>
      <c r="C23" s="321">
        <v>1.4</v>
      </c>
      <c r="D23" s="321">
        <v>116.6</v>
      </c>
      <c r="E23" s="321">
        <v>1.66</v>
      </c>
      <c r="F23" s="321">
        <v>118.57142857142857</v>
      </c>
      <c r="G23" s="321">
        <v>1.9</v>
      </c>
      <c r="H23" s="321">
        <v>114.45783132530121</v>
      </c>
      <c r="I23" s="321">
        <v>2.2000000000000002</v>
      </c>
      <c r="J23" s="321">
        <v>115.78947368421053</v>
      </c>
      <c r="K23" s="321">
        <v>2.5</v>
      </c>
      <c r="L23" s="321">
        <v>113.63636363636363</v>
      </c>
    </row>
    <row r="24" spans="1:12" ht="22.5" customHeight="1">
      <c r="A24" s="846" t="s">
        <v>2158</v>
      </c>
      <c r="B24" s="316" t="s">
        <v>2146</v>
      </c>
      <c r="C24" s="321">
        <v>609.20000000000005</v>
      </c>
      <c r="D24" s="321">
        <v>131.4</v>
      </c>
      <c r="E24" s="321">
        <v>860.8</v>
      </c>
      <c r="F24" s="321">
        <v>141.3000656598818</v>
      </c>
      <c r="G24" s="321">
        <v>1015.8</v>
      </c>
      <c r="H24" s="321">
        <v>118.00650557620817</v>
      </c>
      <c r="I24" s="321">
        <v>1294.4000000000001</v>
      </c>
      <c r="J24" s="321">
        <v>127.42665879110062</v>
      </c>
      <c r="K24" s="321">
        <v>1449.6</v>
      </c>
      <c r="L24" s="321">
        <v>111.99011124845487</v>
      </c>
    </row>
    <row r="25" spans="1:12" ht="22.5" customHeight="1">
      <c r="A25" s="846"/>
      <c r="B25" s="316" t="s">
        <v>2149</v>
      </c>
      <c r="C25" s="321">
        <v>299.39999999999998</v>
      </c>
      <c r="D25" s="321">
        <v>113</v>
      </c>
      <c r="E25" s="321">
        <v>344.3</v>
      </c>
      <c r="F25" s="321">
        <v>114.99665998663995</v>
      </c>
      <c r="G25" s="321">
        <v>406.3</v>
      </c>
      <c r="H25" s="321">
        <v>118.00755155387743</v>
      </c>
      <c r="I25" s="321">
        <v>479.4</v>
      </c>
      <c r="J25" s="321">
        <v>117.99163179916317</v>
      </c>
      <c r="K25" s="321">
        <v>536.9</v>
      </c>
      <c r="L25" s="321">
        <v>111.994159365874</v>
      </c>
    </row>
    <row r="26" spans="1:12" ht="22.5" customHeight="1">
      <c r="A26" s="847" t="s">
        <v>2159</v>
      </c>
      <c r="B26" s="316" t="s">
        <v>2146</v>
      </c>
      <c r="C26" s="321">
        <v>499.9</v>
      </c>
      <c r="D26" s="321">
        <v>190.1</v>
      </c>
      <c r="E26" s="321">
        <v>375</v>
      </c>
      <c r="F26" s="321">
        <v>75.015003000600117</v>
      </c>
      <c r="G26" s="321">
        <v>490</v>
      </c>
      <c r="H26" s="321">
        <v>130.66666666666666</v>
      </c>
      <c r="I26" s="321">
        <v>548.79999999999995</v>
      </c>
      <c r="J26" s="321">
        <v>111.99999999999999</v>
      </c>
      <c r="K26" s="321">
        <v>630</v>
      </c>
      <c r="L26" s="321">
        <v>114.79591836734696</v>
      </c>
    </row>
    <row r="27" spans="1:12" ht="22.5" customHeight="1">
      <c r="A27" s="848"/>
      <c r="B27" s="316" t="s">
        <v>2149</v>
      </c>
      <c r="C27" s="321">
        <v>11.5</v>
      </c>
      <c r="D27" s="321">
        <v>83.5</v>
      </c>
      <c r="E27" s="321">
        <v>12.5</v>
      </c>
      <c r="F27" s="321">
        <v>108.69565217391303</v>
      </c>
      <c r="G27" s="321">
        <v>14</v>
      </c>
      <c r="H27" s="321">
        <v>112.00000000000001</v>
      </c>
      <c r="I27" s="321">
        <v>15.7</v>
      </c>
      <c r="J27" s="321">
        <v>112.14285714285714</v>
      </c>
      <c r="K27" s="321">
        <v>18</v>
      </c>
      <c r="L27" s="321">
        <v>114.64968152866241</v>
      </c>
    </row>
    <row r="28" spans="1:12" ht="22.5" customHeight="1">
      <c r="A28" s="851" t="s">
        <v>2160</v>
      </c>
      <c r="B28" s="316" t="s">
        <v>2146</v>
      </c>
      <c r="C28" s="321">
        <v>60</v>
      </c>
      <c r="D28" s="321">
        <v>112.7</v>
      </c>
      <c r="E28" s="321">
        <v>76</v>
      </c>
      <c r="F28" s="321">
        <v>126.66666666666666</v>
      </c>
      <c r="G28" s="321">
        <v>87.4</v>
      </c>
      <c r="H28" s="321">
        <v>115.00000000000001</v>
      </c>
      <c r="I28" s="321">
        <v>95</v>
      </c>
      <c r="J28" s="321">
        <v>108.69565217391303</v>
      </c>
      <c r="K28" s="321">
        <v>102.6</v>
      </c>
      <c r="L28" s="321">
        <v>107.99999999999999</v>
      </c>
    </row>
    <row r="29" spans="1:12" ht="22.5" customHeight="1">
      <c r="A29" s="852"/>
      <c r="B29" s="316" t="s">
        <v>2149</v>
      </c>
      <c r="C29" s="321">
        <v>7.1</v>
      </c>
      <c r="D29" s="321">
        <v>104.3</v>
      </c>
      <c r="E29" s="321">
        <v>8</v>
      </c>
      <c r="F29" s="321">
        <v>112.67605633802818</v>
      </c>
      <c r="G29" s="321">
        <v>9.1999999999999993</v>
      </c>
      <c r="H29" s="321">
        <v>114.99999999999999</v>
      </c>
      <c r="I29" s="321">
        <v>10</v>
      </c>
      <c r="J29" s="321">
        <v>108.69565217391306</v>
      </c>
      <c r="K29" s="321">
        <v>10.8</v>
      </c>
      <c r="L29" s="321">
        <v>108</v>
      </c>
    </row>
    <row r="30" spans="1:12" ht="22.5" customHeight="1">
      <c r="A30" s="846" t="s">
        <v>2161</v>
      </c>
      <c r="B30" s="316" t="s">
        <v>2146</v>
      </c>
      <c r="C30" s="321">
        <v>21.9</v>
      </c>
      <c r="D30" s="321">
        <v>347.6</v>
      </c>
      <c r="E30" s="321">
        <v>22.5</v>
      </c>
      <c r="F30" s="321">
        <v>102.73972602739727</v>
      </c>
      <c r="G30" s="321">
        <v>24.2</v>
      </c>
      <c r="H30" s="321">
        <v>107.55555555555556</v>
      </c>
      <c r="I30" s="321">
        <v>25.3</v>
      </c>
      <c r="J30" s="321">
        <v>104.54545454545455</v>
      </c>
      <c r="K30" s="321">
        <v>26.6</v>
      </c>
      <c r="L30" s="321">
        <v>105.13833992094861</v>
      </c>
    </row>
    <row r="31" spans="1:12" ht="22.5" customHeight="1">
      <c r="A31" s="846"/>
      <c r="B31" s="316" t="s">
        <v>2162</v>
      </c>
      <c r="C31" s="321">
        <v>566.1</v>
      </c>
      <c r="D31" s="321">
        <v>308.7</v>
      </c>
      <c r="E31" s="321">
        <v>594.4</v>
      </c>
      <c r="F31" s="321">
        <v>104.99911676382263</v>
      </c>
      <c r="G31" s="321">
        <v>636</v>
      </c>
      <c r="H31" s="321">
        <v>106.99865410497982</v>
      </c>
      <c r="I31" s="321">
        <v>667.8</v>
      </c>
      <c r="J31" s="321">
        <v>104.99999999999999</v>
      </c>
      <c r="K31" s="321">
        <v>701.2</v>
      </c>
      <c r="L31" s="321">
        <v>105.00149745432765</v>
      </c>
    </row>
    <row r="32" spans="1:12" ht="22.5" customHeight="1">
      <c r="A32" s="846" t="s">
        <v>2163</v>
      </c>
      <c r="B32" s="316" t="s">
        <v>2146</v>
      </c>
      <c r="C32" s="321">
        <v>1</v>
      </c>
      <c r="D32" s="321">
        <v>66.900000000000006</v>
      </c>
      <c r="E32" s="321">
        <v>1.1000000000000001</v>
      </c>
      <c r="F32" s="321">
        <v>110.00000000000001</v>
      </c>
      <c r="G32" s="321">
        <v>1.4</v>
      </c>
      <c r="H32" s="321">
        <v>127.27272727272725</v>
      </c>
      <c r="I32" s="321">
        <v>1.6</v>
      </c>
      <c r="J32" s="321">
        <v>114.28571428571431</v>
      </c>
      <c r="K32" s="321">
        <v>1.8</v>
      </c>
      <c r="L32" s="321">
        <v>112.5</v>
      </c>
    </row>
    <row r="33" spans="1:14" ht="22.5" customHeight="1">
      <c r="A33" s="846"/>
      <c r="B33" s="316" t="s">
        <v>2162</v>
      </c>
      <c r="C33" s="321">
        <v>2.5</v>
      </c>
      <c r="D33" s="321">
        <v>138.80000000000001</v>
      </c>
      <c r="E33" s="321">
        <v>2.8</v>
      </c>
      <c r="F33" s="321">
        <v>111.99999999999999</v>
      </c>
      <c r="G33" s="321">
        <v>3.1</v>
      </c>
      <c r="H33" s="321">
        <v>110.71428571428572</v>
      </c>
      <c r="I33" s="321">
        <v>3.4</v>
      </c>
      <c r="J33" s="321">
        <v>109.6774193548387</v>
      </c>
      <c r="K33" s="321">
        <v>3.7</v>
      </c>
      <c r="L33" s="321">
        <v>108.82352941176472</v>
      </c>
    </row>
    <row r="34" spans="1:14" ht="22.5" customHeight="1">
      <c r="A34" s="847" t="s">
        <v>2164</v>
      </c>
      <c r="B34" s="316" t="s">
        <v>2146</v>
      </c>
      <c r="C34" s="321">
        <v>11.4</v>
      </c>
      <c r="D34" s="321">
        <v>34.6</v>
      </c>
      <c r="E34" s="321">
        <v>14.7</v>
      </c>
      <c r="F34" s="321">
        <v>128.9473684210526</v>
      </c>
      <c r="G34" s="321">
        <v>16.5</v>
      </c>
      <c r="H34" s="321">
        <v>112.24489795918369</v>
      </c>
      <c r="I34" s="321">
        <v>19.399999999999999</v>
      </c>
      <c r="J34" s="321">
        <v>117.57575757575758</v>
      </c>
      <c r="K34" s="321">
        <v>23.2</v>
      </c>
      <c r="L34" s="321">
        <v>119.58762886597938</v>
      </c>
    </row>
    <row r="35" spans="1:14" ht="22.5" customHeight="1">
      <c r="A35" s="848"/>
      <c r="B35" s="316" t="s">
        <v>2165</v>
      </c>
      <c r="C35" s="321">
        <v>30.8</v>
      </c>
      <c r="D35" s="321">
        <v>93.6</v>
      </c>
      <c r="E35" s="321">
        <v>36.799999999999997</v>
      </c>
      <c r="F35" s="321">
        <v>119.48051948051948</v>
      </c>
      <c r="G35" s="321">
        <v>41.2</v>
      </c>
      <c r="H35" s="321">
        <v>111.95652173913044</v>
      </c>
      <c r="I35" s="321">
        <v>46.1</v>
      </c>
      <c r="J35" s="321">
        <v>111.89320388349515</v>
      </c>
      <c r="K35" s="321">
        <v>51.6</v>
      </c>
      <c r="L35" s="321">
        <v>111.9305856832972</v>
      </c>
    </row>
    <row r="36" spans="1:14" ht="22.5" customHeight="1">
      <c r="A36" s="317" t="s">
        <v>2166</v>
      </c>
      <c r="B36" s="316" t="s">
        <v>2146</v>
      </c>
      <c r="C36" s="321">
        <v>368.1</v>
      </c>
      <c r="D36" s="321">
        <v>325.2</v>
      </c>
      <c r="E36" s="321">
        <v>508.7</v>
      </c>
      <c r="F36" s="321">
        <v>138.19614235262156</v>
      </c>
      <c r="G36" s="321">
        <v>650</v>
      </c>
      <c r="H36" s="321">
        <v>127.77668566935326</v>
      </c>
      <c r="I36" s="321">
        <v>961.3</v>
      </c>
      <c r="J36" s="321">
        <v>147.89230769230767</v>
      </c>
      <c r="K36" s="321">
        <v>1511</v>
      </c>
      <c r="L36" s="321">
        <v>157.18298137938208</v>
      </c>
    </row>
    <row r="37" spans="1:14" ht="20.25">
      <c r="A37" s="326" t="s">
        <v>2167</v>
      </c>
      <c r="B37" s="316" t="s">
        <v>2146</v>
      </c>
      <c r="C37" s="319">
        <v>2839</v>
      </c>
      <c r="D37" s="319">
        <v>125</v>
      </c>
      <c r="E37" s="319">
        <v>3457.78</v>
      </c>
      <c r="F37" s="319">
        <v>121.79570271222262</v>
      </c>
      <c r="G37" s="319">
        <v>3923.58</v>
      </c>
      <c r="H37" s="319">
        <v>113.47107103401603</v>
      </c>
      <c r="I37" s="319">
        <v>4315.05</v>
      </c>
      <c r="J37" s="319">
        <v>109.97736760815377</v>
      </c>
      <c r="K37" s="319">
        <v>4680.95</v>
      </c>
      <c r="L37" s="319">
        <v>108.47962364283148</v>
      </c>
      <c r="N37" s="327">
        <f>C39+C50+C52+C54+C56+C58+C60+C62+C64+C66+C68+C70+C72+C74+C76</f>
        <v>1254</v>
      </c>
    </row>
    <row r="38" spans="1:14" ht="22.5" customHeight="1">
      <c r="A38" s="320" t="s">
        <v>2147</v>
      </c>
      <c r="B38" s="316"/>
      <c r="C38" s="319"/>
      <c r="D38" s="321"/>
      <c r="E38" s="321"/>
      <c r="F38" s="319"/>
      <c r="G38" s="321"/>
      <c r="H38" s="319"/>
      <c r="I38" s="321"/>
      <c r="J38" s="319"/>
      <c r="K38" s="321"/>
      <c r="L38" s="319"/>
    </row>
    <row r="39" spans="1:14" ht="22.5" customHeight="1">
      <c r="A39" s="846" t="s">
        <v>2168</v>
      </c>
      <c r="B39" s="318" t="s">
        <v>2146</v>
      </c>
      <c r="C39" s="319">
        <v>251.3</v>
      </c>
      <c r="D39" s="319">
        <v>106.3</v>
      </c>
      <c r="E39" s="319">
        <v>281.5</v>
      </c>
      <c r="F39" s="319">
        <v>112.01750895344209</v>
      </c>
      <c r="G39" s="319">
        <v>314.89999999999992</v>
      </c>
      <c r="H39" s="319">
        <v>111.86500888099464</v>
      </c>
      <c r="I39" s="319">
        <v>355.09999999999997</v>
      </c>
      <c r="J39" s="319">
        <v>112.76595744680853</v>
      </c>
      <c r="K39" s="319">
        <v>395.2</v>
      </c>
      <c r="L39" s="319">
        <v>111.29259363559561</v>
      </c>
    </row>
    <row r="40" spans="1:14" ht="22.5" customHeight="1">
      <c r="A40" s="846"/>
      <c r="B40" s="318" t="s">
        <v>2149</v>
      </c>
      <c r="C40" s="319">
        <v>332.8</v>
      </c>
      <c r="D40" s="319">
        <v>106.9</v>
      </c>
      <c r="E40" s="319">
        <v>387</v>
      </c>
      <c r="F40" s="319">
        <v>116.28605769230769</v>
      </c>
      <c r="G40" s="319">
        <v>427</v>
      </c>
      <c r="H40" s="319">
        <v>110.33591731266151</v>
      </c>
      <c r="I40" s="319">
        <v>470.30000000000007</v>
      </c>
      <c r="J40" s="319">
        <v>110.14051522248245</v>
      </c>
      <c r="K40" s="319">
        <v>518.6</v>
      </c>
      <c r="L40" s="319">
        <v>110.27004039974484</v>
      </c>
    </row>
    <row r="41" spans="1:14" ht="22.5" customHeight="1">
      <c r="A41" s="320" t="s">
        <v>2151</v>
      </c>
      <c r="B41" s="316"/>
      <c r="C41" s="321"/>
      <c r="D41" s="321"/>
      <c r="E41" s="321"/>
      <c r="F41" s="321"/>
      <c r="G41" s="321"/>
      <c r="H41" s="321"/>
      <c r="I41" s="321"/>
      <c r="J41" s="321"/>
      <c r="K41" s="321"/>
      <c r="L41" s="321"/>
    </row>
    <row r="42" spans="1:14" ht="22.5" customHeight="1">
      <c r="A42" s="849" t="s">
        <v>2169</v>
      </c>
      <c r="B42" s="316" t="s">
        <v>2146</v>
      </c>
      <c r="C42" s="321">
        <v>64.5</v>
      </c>
      <c r="D42" s="321">
        <v>78.400000000000006</v>
      </c>
      <c r="E42" s="321">
        <v>76.3</v>
      </c>
      <c r="F42" s="321">
        <v>118.29457364341084</v>
      </c>
      <c r="G42" s="321">
        <v>87.6</v>
      </c>
      <c r="H42" s="321">
        <v>114.80996068152032</v>
      </c>
      <c r="I42" s="321">
        <v>97.2</v>
      </c>
      <c r="J42" s="321">
        <v>110.95890410958904</v>
      </c>
      <c r="K42" s="321">
        <v>106</v>
      </c>
      <c r="L42" s="321">
        <v>109.05349794238684</v>
      </c>
    </row>
    <row r="43" spans="1:14" ht="22.5" customHeight="1">
      <c r="A43" s="849"/>
      <c r="B43" s="316" t="s">
        <v>2149</v>
      </c>
      <c r="C43" s="321">
        <v>87.3</v>
      </c>
      <c r="D43" s="321">
        <v>74.8</v>
      </c>
      <c r="E43" s="321">
        <v>97.8</v>
      </c>
      <c r="F43" s="321">
        <v>112.02749140893471</v>
      </c>
      <c r="G43" s="321">
        <v>109.5</v>
      </c>
      <c r="H43" s="321">
        <v>111.96319018404908</v>
      </c>
      <c r="I43" s="321">
        <v>121.5</v>
      </c>
      <c r="J43" s="321">
        <v>110.95890410958904</v>
      </c>
      <c r="K43" s="321">
        <v>132.5</v>
      </c>
      <c r="L43" s="321">
        <v>109.05349794238684</v>
      </c>
    </row>
    <row r="44" spans="1:14" ht="22.5" customHeight="1">
      <c r="A44" s="849" t="s">
        <v>2170</v>
      </c>
      <c r="B44" s="316" t="s">
        <v>2146</v>
      </c>
      <c r="C44" s="321">
        <v>149.30000000000001</v>
      </c>
      <c r="D44" s="321">
        <v>126.5</v>
      </c>
      <c r="E44" s="321">
        <v>162.19999999999999</v>
      </c>
      <c r="F44" s="321">
        <v>108.64032150033489</v>
      </c>
      <c r="G44" s="321">
        <v>176.7</v>
      </c>
      <c r="H44" s="321">
        <v>108.93958076448828</v>
      </c>
      <c r="I44" s="321">
        <v>197.7</v>
      </c>
      <c r="J44" s="321">
        <v>111.88455008488964</v>
      </c>
      <c r="K44" s="321">
        <v>220.4</v>
      </c>
      <c r="L44" s="321">
        <v>111.48204350025293</v>
      </c>
    </row>
    <row r="45" spans="1:14" ht="22.5" customHeight="1">
      <c r="A45" s="849"/>
      <c r="B45" s="316" t="s">
        <v>2149</v>
      </c>
      <c r="C45" s="321">
        <v>200.3</v>
      </c>
      <c r="D45" s="321">
        <v>129.69999999999999</v>
      </c>
      <c r="E45" s="321">
        <v>216.3</v>
      </c>
      <c r="F45" s="321">
        <v>107.98801797304043</v>
      </c>
      <c r="G45" s="321">
        <v>235.6</v>
      </c>
      <c r="H45" s="321">
        <v>108.92279241793803</v>
      </c>
      <c r="I45" s="321">
        <v>256.8</v>
      </c>
      <c r="J45" s="321">
        <v>108.99830220713073</v>
      </c>
      <c r="K45" s="321">
        <v>282.5</v>
      </c>
      <c r="L45" s="321">
        <v>110.00778816199377</v>
      </c>
    </row>
    <row r="46" spans="1:14" ht="22.5" customHeight="1">
      <c r="A46" s="849" t="s">
        <v>2171</v>
      </c>
      <c r="B46" s="316" t="s">
        <v>2146</v>
      </c>
      <c r="C46" s="321">
        <v>12.9</v>
      </c>
      <c r="D46" s="321">
        <v>82.7</v>
      </c>
      <c r="E46" s="321">
        <v>16.399999999999999</v>
      </c>
      <c r="F46" s="321">
        <v>127.13178294573642</v>
      </c>
      <c r="G46" s="321">
        <v>20.7</v>
      </c>
      <c r="H46" s="321">
        <v>126.21951219512195</v>
      </c>
      <c r="I46" s="321">
        <v>26</v>
      </c>
      <c r="J46" s="321">
        <v>125.60386473429952</v>
      </c>
      <c r="K46" s="321">
        <v>31.1</v>
      </c>
      <c r="L46" s="321">
        <v>119.61538461538461</v>
      </c>
    </row>
    <row r="47" spans="1:14" ht="22.5" customHeight="1">
      <c r="A47" s="849"/>
      <c r="B47" s="316" t="s">
        <v>2149</v>
      </c>
      <c r="C47" s="321">
        <v>13.1</v>
      </c>
      <c r="D47" s="321">
        <v>88.5</v>
      </c>
      <c r="E47" s="321">
        <v>16.399999999999999</v>
      </c>
      <c r="F47" s="321">
        <v>125.19083969465647</v>
      </c>
      <c r="G47" s="321">
        <v>19.7</v>
      </c>
      <c r="H47" s="321">
        <v>120.1219512195122</v>
      </c>
      <c r="I47" s="321">
        <v>23.6</v>
      </c>
      <c r="J47" s="321">
        <v>119.79695431472082</v>
      </c>
      <c r="K47" s="321">
        <v>28.3</v>
      </c>
      <c r="L47" s="321">
        <v>119.91525423728812</v>
      </c>
    </row>
    <row r="48" spans="1:14" ht="22.5" customHeight="1">
      <c r="A48" s="850" t="s">
        <v>2172</v>
      </c>
      <c r="B48" s="316" t="s">
        <v>2146</v>
      </c>
      <c r="C48" s="321">
        <v>24.6</v>
      </c>
      <c r="D48" s="321">
        <v>120</v>
      </c>
      <c r="E48" s="321">
        <v>26.6</v>
      </c>
      <c r="F48" s="321">
        <v>108.130081300813</v>
      </c>
      <c r="G48" s="321">
        <v>29.9</v>
      </c>
      <c r="H48" s="321">
        <v>112.40601503759397</v>
      </c>
      <c r="I48" s="321">
        <v>34.200000000000003</v>
      </c>
      <c r="J48" s="321">
        <v>114.38127090301005</v>
      </c>
      <c r="K48" s="321">
        <v>37.700000000000003</v>
      </c>
      <c r="L48" s="321">
        <v>110.23391812865498</v>
      </c>
    </row>
    <row r="49" spans="1:12" ht="22.5" customHeight="1">
      <c r="A49" s="850"/>
      <c r="B49" s="316" t="s">
        <v>2149</v>
      </c>
      <c r="C49" s="321">
        <v>52.3</v>
      </c>
      <c r="D49" s="321">
        <v>224.5</v>
      </c>
      <c r="E49" s="321">
        <v>56.5</v>
      </c>
      <c r="F49" s="321">
        <v>108.03059273422562</v>
      </c>
      <c r="G49" s="321">
        <v>62.2</v>
      </c>
      <c r="H49" s="321">
        <v>110.08849557522124</v>
      </c>
      <c r="I49" s="321">
        <v>68.400000000000006</v>
      </c>
      <c r="J49" s="321">
        <v>109.967845659164</v>
      </c>
      <c r="K49" s="321">
        <v>75.3</v>
      </c>
      <c r="L49" s="321">
        <v>110.08771929824559</v>
      </c>
    </row>
    <row r="50" spans="1:12" ht="22.5" customHeight="1">
      <c r="A50" s="846" t="s">
        <v>2173</v>
      </c>
      <c r="B50" s="316" t="s">
        <v>2146</v>
      </c>
      <c r="C50" s="321">
        <v>124.4</v>
      </c>
      <c r="D50" s="321">
        <v>95.8</v>
      </c>
      <c r="E50" s="321">
        <v>146.9</v>
      </c>
      <c r="F50" s="321">
        <v>118.08681672025723</v>
      </c>
      <c r="G50" s="321">
        <v>164.5</v>
      </c>
      <c r="H50" s="321">
        <v>111.98093941456773</v>
      </c>
      <c r="I50" s="321">
        <v>184.2</v>
      </c>
      <c r="J50" s="321">
        <v>111.9756838905775</v>
      </c>
      <c r="K50" s="321">
        <v>206.3</v>
      </c>
      <c r="L50" s="321">
        <v>111.99782844733986</v>
      </c>
    </row>
    <row r="51" spans="1:12" ht="22.5" customHeight="1">
      <c r="A51" s="846"/>
      <c r="B51" s="316" t="s">
        <v>2149</v>
      </c>
      <c r="C51" s="321">
        <v>178.6</v>
      </c>
      <c r="D51" s="321">
        <v>95</v>
      </c>
      <c r="E51" s="321">
        <v>209.8</v>
      </c>
      <c r="F51" s="321">
        <v>117.46920492721165</v>
      </c>
      <c r="G51" s="321">
        <v>235</v>
      </c>
      <c r="H51" s="321">
        <v>112.01143946615824</v>
      </c>
      <c r="I51" s="321">
        <v>263.2</v>
      </c>
      <c r="J51" s="321">
        <v>111.99999999999999</v>
      </c>
      <c r="K51" s="321">
        <v>294.8</v>
      </c>
      <c r="L51" s="321">
        <v>112.00607902735564</v>
      </c>
    </row>
    <row r="52" spans="1:12" ht="22.5" customHeight="1">
      <c r="A52" s="846" t="s">
        <v>2174</v>
      </c>
      <c r="B52" s="316" t="s">
        <v>2146</v>
      </c>
      <c r="C52" s="321">
        <v>262.89999999999998</v>
      </c>
      <c r="D52" s="321">
        <v>132.30000000000001</v>
      </c>
      <c r="E52" s="321">
        <v>293.3</v>
      </c>
      <c r="F52" s="321">
        <v>111.56333206542412</v>
      </c>
      <c r="G52" s="321">
        <v>334.4</v>
      </c>
      <c r="H52" s="321">
        <v>114.01295601772927</v>
      </c>
      <c r="I52" s="321">
        <v>368.5</v>
      </c>
      <c r="J52" s="321">
        <v>110.19736842105263</v>
      </c>
      <c r="K52" s="321">
        <v>405.9</v>
      </c>
      <c r="L52" s="321">
        <v>110.14925373134328</v>
      </c>
    </row>
    <row r="53" spans="1:12" ht="22.5" customHeight="1">
      <c r="A53" s="846"/>
      <c r="B53" s="316" t="s">
        <v>2175</v>
      </c>
      <c r="C53" s="321">
        <v>32.299999999999997</v>
      </c>
      <c r="D53" s="321">
        <v>136.5</v>
      </c>
      <c r="E53" s="321">
        <v>34.5</v>
      </c>
      <c r="F53" s="321">
        <v>106.81114551083593</v>
      </c>
      <c r="G53" s="321">
        <v>38</v>
      </c>
      <c r="H53" s="321">
        <v>110.14492753623189</v>
      </c>
      <c r="I53" s="321">
        <v>41.4</v>
      </c>
      <c r="J53" s="321">
        <v>108.94736842105263</v>
      </c>
      <c r="K53" s="321">
        <v>45.1</v>
      </c>
      <c r="L53" s="321">
        <v>108.93719806763286</v>
      </c>
    </row>
    <row r="54" spans="1:12" ht="22.5" customHeight="1">
      <c r="A54" s="846" t="s">
        <v>2176</v>
      </c>
      <c r="B54" s="316" t="s">
        <v>2146</v>
      </c>
      <c r="C54" s="321">
        <v>37.1</v>
      </c>
      <c r="D54" s="321">
        <v>82.8</v>
      </c>
      <c r="E54" s="321">
        <v>41.5</v>
      </c>
      <c r="F54" s="321">
        <v>111.8598382749326</v>
      </c>
      <c r="G54" s="321">
        <v>43.6</v>
      </c>
      <c r="H54" s="321">
        <v>105.06024096385542</v>
      </c>
      <c r="I54" s="321">
        <v>45.8</v>
      </c>
      <c r="J54" s="321">
        <v>105.04587155963301</v>
      </c>
      <c r="K54" s="321">
        <v>48</v>
      </c>
      <c r="L54" s="321">
        <v>104.80349344978166</v>
      </c>
    </row>
    <row r="55" spans="1:12" ht="22.5" customHeight="1">
      <c r="A55" s="846"/>
      <c r="B55" s="316" t="s">
        <v>2149</v>
      </c>
      <c r="C55" s="321">
        <v>49.4</v>
      </c>
      <c r="D55" s="321">
        <v>80.2</v>
      </c>
      <c r="E55" s="321">
        <v>51.9</v>
      </c>
      <c r="F55" s="321">
        <v>105.06072874493928</v>
      </c>
      <c r="G55" s="321">
        <v>54.5</v>
      </c>
      <c r="H55" s="321">
        <v>105.00963391136801</v>
      </c>
      <c r="I55" s="321">
        <v>57.2</v>
      </c>
      <c r="J55" s="321">
        <v>104.95412844036697</v>
      </c>
      <c r="K55" s="321">
        <v>60</v>
      </c>
      <c r="L55" s="321">
        <v>104.89510489510489</v>
      </c>
    </row>
    <row r="56" spans="1:12" ht="22.5" customHeight="1">
      <c r="A56" s="846" t="s">
        <v>2177</v>
      </c>
      <c r="B56" s="316" t="s">
        <v>2146</v>
      </c>
      <c r="C56" s="321">
        <v>318</v>
      </c>
      <c r="D56" s="321">
        <v>107.5</v>
      </c>
      <c r="E56" s="321">
        <v>305</v>
      </c>
      <c r="F56" s="321">
        <v>95.911949685534594</v>
      </c>
      <c r="G56" s="321">
        <v>356.4</v>
      </c>
      <c r="H56" s="321">
        <v>116.85245901639342</v>
      </c>
      <c r="I56" s="321">
        <v>382.3</v>
      </c>
      <c r="J56" s="321">
        <v>107.26711560044895</v>
      </c>
      <c r="K56" s="321">
        <v>424.3</v>
      </c>
      <c r="L56" s="321">
        <v>110.98613654198273</v>
      </c>
    </row>
    <row r="57" spans="1:12" ht="22.5" customHeight="1">
      <c r="A57" s="846"/>
      <c r="B57" s="316" t="s">
        <v>2149</v>
      </c>
      <c r="C57" s="321">
        <v>1389.3</v>
      </c>
      <c r="D57" s="321">
        <v>118.2</v>
      </c>
      <c r="E57" s="321">
        <v>1220</v>
      </c>
      <c r="F57" s="321">
        <v>87.81400705391205</v>
      </c>
      <c r="G57" s="321">
        <v>1320</v>
      </c>
      <c r="H57" s="321">
        <v>108.19672131147541</v>
      </c>
      <c r="I57" s="321">
        <v>1416.1</v>
      </c>
      <c r="J57" s="321">
        <v>107.28030303030303</v>
      </c>
      <c r="K57" s="321">
        <v>1515.2</v>
      </c>
      <c r="L57" s="321">
        <v>106.99809335498907</v>
      </c>
    </row>
    <row r="58" spans="1:12" ht="22.5" customHeight="1">
      <c r="A58" s="846" t="s">
        <v>2178</v>
      </c>
      <c r="B58" s="316" t="s">
        <v>2146</v>
      </c>
      <c r="C58" s="321">
        <v>12.5</v>
      </c>
      <c r="D58" s="321">
        <v>76.599999999999994</v>
      </c>
      <c r="E58" s="321">
        <v>13</v>
      </c>
      <c r="F58" s="321">
        <v>104</v>
      </c>
      <c r="G58" s="321">
        <v>13.2</v>
      </c>
      <c r="H58" s="321">
        <v>101.53846153846153</v>
      </c>
      <c r="I58" s="321">
        <v>13.8</v>
      </c>
      <c r="J58" s="321">
        <v>104.54545454545456</v>
      </c>
      <c r="K58" s="321">
        <v>14.5</v>
      </c>
      <c r="L58" s="321">
        <v>105.07246376811594</v>
      </c>
    </row>
    <row r="59" spans="1:12" ht="22.5" customHeight="1">
      <c r="A59" s="846"/>
      <c r="B59" s="316" t="s">
        <v>2149</v>
      </c>
      <c r="C59" s="321">
        <v>41.5</v>
      </c>
      <c r="D59" s="321">
        <v>80.099999999999994</v>
      </c>
      <c r="E59" s="321">
        <v>44.8</v>
      </c>
      <c r="F59" s="321">
        <v>107.95180722891567</v>
      </c>
      <c r="G59" s="321">
        <v>47.1</v>
      </c>
      <c r="H59" s="321">
        <v>105.13392857142858</v>
      </c>
      <c r="I59" s="321">
        <v>49.4</v>
      </c>
      <c r="J59" s="321">
        <v>104.8832271762208</v>
      </c>
      <c r="K59" s="321">
        <v>51.9</v>
      </c>
      <c r="L59" s="321">
        <v>105.06072874493928</v>
      </c>
    </row>
    <row r="60" spans="1:12" ht="22.5" customHeight="1">
      <c r="A60" s="846" t="s">
        <v>2179</v>
      </c>
      <c r="B60" s="316" t="s">
        <v>2146</v>
      </c>
      <c r="C60" s="321">
        <v>68.400000000000006</v>
      </c>
      <c r="D60" s="321">
        <v>117.2</v>
      </c>
      <c r="E60" s="321">
        <v>52.5</v>
      </c>
      <c r="F60" s="321">
        <v>76.754385964912274</v>
      </c>
      <c r="G60" s="321">
        <v>52.8</v>
      </c>
      <c r="H60" s="321">
        <v>100.57142857142856</v>
      </c>
      <c r="I60" s="321">
        <v>52.9</v>
      </c>
      <c r="J60" s="321">
        <v>100.18939393939394</v>
      </c>
      <c r="K60" s="321">
        <v>52.8</v>
      </c>
      <c r="L60" s="321">
        <v>99.810964083175804</v>
      </c>
    </row>
    <row r="61" spans="1:12" ht="22.5" customHeight="1">
      <c r="A61" s="846"/>
      <c r="B61" s="316" t="s">
        <v>2149</v>
      </c>
      <c r="C61" s="321">
        <v>64.2</v>
      </c>
      <c r="D61" s="321">
        <v>106.4</v>
      </c>
      <c r="E61" s="321">
        <v>50</v>
      </c>
      <c r="F61" s="321">
        <v>77.881619937694708</v>
      </c>
      <c r="G61" s="321">
        <v>48</v>
      </c>
      <c r="H61" s="321">
        <v>96</v>
      </c>
      <c r="I61" s="321">
        <v>46</v>
      </c>
      <c r="J61" s="321">
        <v>95.833333333333343</v>
      </c>
      <c r="K61" s="321">
        <v>44</v>
      </c>
      <c r="L61" s="321">
        <v>95.652173913043484</v>
      </c>
    </row>
    <row r="62" spans="1:12" ht="22.5" customHeight="1">
      <c r="A62" s="846" t="s">
        <v>2180</v>
      </c>
      <c r="B62" s="316" t="s">
        <v>2146</v>
      </c>
      <c r="C62" s="321">
        <v>6.8</v>
      </c>
      <c r="D62" s="321">
        <v>146</v>
      </c>
      <c r="E62" s="321">
        <v>4.8</v>
      </c>
      <c r="F62" s="321">
        <v>70.588235294117652</v>
      </c>
      <c r="G62" s="321">
        <v>4</v>
      </c>
      <c r="H62" s="321">
        <v>83.333333333333343</v>
      </c>
      <c r="I62" s="321">
        <v>4</v>
      </c>
      <c r="J62" s="321">
        <v>100</v>
      </c>
      <c r="K62" s="321">
        <v>4</v>
      </c>
      <c r="L62" s="321">
        <v>100</v>
      </c>
    </row>
    <row r="63" spans="1:12" ht="22.5" customHeight="1">
      <c r="A63" s="846"/>
      <c r="B63" s="316" t="s">
        <v>2149</v>
      </c>
      <c r="C63" s="321">
        <v>1.7</v>
      </c>
      <c r="D63" s="321">
        <v>121.4</v>
      </c>
      <c r="E63" s="321">
        <v>1.2</v>
      </c>
      <c r="F63" s="321">
        <v>70.588235294117652</v>
      </c>
      <c r="G63" s="321">
        <v>1</v>
      </c>
      <c r="H63" s="321">
        <v>83.333333333333343</v>
      </c>
      <c r="I63" s="321">
        <v>1</v>
      </c>
      <c r="J63" s="321">
        <v>100</v>
      </c>
      <c r="K63" s="321">
        <v>1</v>
      </c>
      <c r="L63" s="321">
        <v>100</v>
      </c>
    </row>
    <row r="64" spans="1:12" ht="22.5" customHeight="1">
      <c r="A64" s="846" t="s">
        <v>2181</v>
      </c>
      <c r="B64" s="316" t="s">
        <v>2146</v>
      </c>
      <c r="C64" s="321">
        <v>135.9</v>
      </c>
      <c r="D64" s="321">
        <v>115.5</v>
      </c>
      <c r="E64" s="321">
        <v>150.5</v>
      </c>
      <c r="F64" s="321">
        <v>110.74319352465048</v>
      </c>
      <c r="G64" s="321">
        <v>159.5</v>
      </c>
      <c r="H64" s="321">
        <v>105.98006644518271</v>
      </c>
      <c r="I64" s="321">
        <v>173.5</v>
      </c>
      <c r="J64" s="321">
        <v>108.77742946708464</v>
      </c>
      <c r="K64" s="321">
        <v>188.4</v>
      </c>
      <c r="L64" s="321">
        <v>108.5878962536023</v>
      </c>
    </row>
    <row r="65" spans="1:12" ht="22.5" customHeight="1">
      <c r="A65" s="846"/>
      <c r="B65" s="328" t="s">
        <v>2182</v>
      </c>
      <c r="C65" s="321">
        <v>516.79999999999995</v>
      </c>
      <c r="D65" s="321">
        <v>131.9</v>
      </c>
      <c r="E65" s="321">
        <v>537.5</v>
      </c>
      <c r="F65" s="321">
        <v>104.00541795665636</v>
      </c>
      <c r="G65" s="321">
        <v>569.70000000000005</v>
      </c>
      <c r="H65" s="321">
        <v>105.99069767441863</v>
      </c>
      <c r="I65" s="321">
        <v>598.20000000000005</v>
      </c>
      <c r="J65" s="321">
        <v>105.00263296471827</v>
      </c>
      <c r="K65" s="321">
        <v>628.1</v>
      </c>
      <c r="L65" s="321">
        <v>104.99832831828819</v>
      </c>
    </row>
    <row r="66" spans="1:12" ht="22.5" customHeight="1">
      <c r="A66" s="846" t="s">
        <v>2183</v>
      </c>
      <c r="B66" s="316" t="s">
        <v>2146</v>
      </c>
      <c r="C66" s="321">
        <v>0.52</v>
      </c>
      <c r="D66" s="321">
        <v>204.7</v>
      </c>
      <c r="E66" s="321">
        <v>0.6</v>
      </c>
      <c r="F66" s="321">
        <v>115.38461538461537</v>
      </c>
      <c r="G66" s="321">
        <v>0.8</v>
      </c>
      <c r="H66" s="321">
        <v>133.33333333333334</v>
      </c>
      <c r="I66" s="321">
        <v>1</v>
      </c>
      <c r="J66" s="321">
        <v>125</v>
      </c>
      <c r="K66" s="321">
        <v>1</v>
      </c>
      <c r="L66" s="321">
        <v>100</v>
      </c>
    </row>
    <row r="67" spans="1:12" ht="22.5" customHeight="1">
      <c r="A67" s="846"/>
      <c r="B67" s="316" t="s">
        <v>2149</v>
      </c>
      <c r="C67" s="321">
        <v>2.8</v>
      </c>
      <c r="D67" s="321">
        <v>147</v>
      </c>
      <c r="E67" s="321">
        <v>3</v>
      </c>
      <c r="F67" s="321">
        <v>107.14285714285714</v>
      </c>
      <c r="G67" s="321">
        <v>4</v>
      </c>
      <c r="H67" s="321">
        <v>133.33333333333331</v>
      </c>
      <c r="I67" s="321">
        <v>5</v>
      </c>
      <c r="J67" s="321">
        <v>125</v>
      </c>
      <c r="K67" s="321">
        <v>5</v>
      </c>
      <c r="L67" s="321">
        <v>100</v>
      </c>
    </row>
    <row r="68" spans="1:12" ht="22.5" customHeight="1">
      <c r="A68" s="846" t="s">
        <v>2184</v>
      </c>
      <c r="B68" s="328" t="s">
        <v>2146</v>
      </c>
      <c r="C68" s="321">
        <v>10</v>
      </c>
      <c r="D68" s="321">
        <v>78.099999999999994</v>
      </c>
      <c r="E68" s="321">
        <v>9.5</v>
      </c>
      <c r="F68" s="321">
        <v>95</v>
      </c>
      <c r="G68" s="321">
        <v>9.3000000000000007</v>
      </c>
      <c r="H68" s="321">
        <v>97.894736842105274</v>
      </c>
      <c r="I68" s="321">
        <v>9</v>
      </c>
      <c r="J68" s="321">
        <v>96.774193548387089</v>
      </c>
      <c r="K68" s="321">
        <v>8.8000000000000007</v>
      </c>
      <c r="L68" s="321">
        <v>97.777777777777786</v>
      </c>
    </row>
    <row r="69" spans="1:12" ht="22.5" customHeight="1">
      <c r="A69" s="846"/>
      <c r="B69" s="316" t="s">
        <v>2149</v>
      </c>
      <c r="C69" s="321">
        <v>38.9</v>
      </c>
      <c r="D69" s="321">
        <v>75.3</v>
      </c>
      <c r="E69" s="321">
        <v>38</v>
      </c>
      <c r="F69" s="321">
        <v>97.686375321336754</v>
      </c>
      <c r="G69" s="321">
        <v>37</v>
      </c>
      <c r="H69" s="321">
        <v>97.368421052631575</v>
      </c>
      <c r="I69" s="321">
        <v>36</v>
      </c>
      <c r="J69" s="321">
        <v>97.297297297297305</v>
      </c>
      <c r="K69" s="321">
        <v>35</v>
      </c>
      <c r="L69" s="321">
        <v>97.222222222222214</v>
      </c>
    </row>
    <row r="70" spans="1:12" ht="22.5" customHeight="1">
      <c r="A70" s="846" t="s">
        <v>2185</v>
      </c>
      <c r="B70" s="316" t="s">
        <v>2146</v>
      </c>
      <c r="C70" s="321">
        <v>11.3</v>
      </c>
      <c r="D70" s="321">
        <v>108</v>
      </c>
      <c r="E70" s="321">
        <v>12.4</v>
      </c>
      <c r="F70" s="321">
        <v>109.73451327433628</v>
      </c>
      <c r="G70" s="321">
        <v>13.2</v>
      </c>
      <c r="H70" s="321">
        <v>106.45161290322579</v>
      </c>
      <c r="I70" s="321">
        <v>14.7</v>
      </c>
      <c r="J70" s="321">
        <v>111.36363636363636</v>
      </c>
      <c r="K70" s="321">
        <v>16</v>
      </c>
      <c r="L70" s="321">
        <v>108.84353741496599</v>
      </c>
    </row>
    <row r="71" spans="1:12" ht="22.5" customHeight="1">
      <c r="A71" s="846"/>
      <c r="B71" s="316" t="s">
        <v>2149</v>
      </c>
      <c r="C71" s="321">
        <v>2.9</v>
      </c>
      <c r="D71" s="321">
        <v>99</v>
      </c>
      <c r="E71" s="321">
        <v>3.1</v>
      </c>
      <c r="F71" s="321">
        <v>106.89655172413795</v>
      </c>
      <c r="G71" s="321">
        <v>3.3</v>
      </c>
      <c r="H71" s="321">
        <v>106.45161290322579</v>
      </c>
      <c r="I71" s="321">
        <v>3.5</v>
      </c>
      <c r="J71" s="321">
        <v>106.06060606060606</v>
      </c>
      <c r="K71" s="321">
        <v>3.8</v>
      </c>
      <c r="L71" s="321">
        <v>108.57142857142857</v>
      </c>
    </row>
    <row r="72" spans="1:12" ht="22.5" customHeight="1">
      <c r="A72" s="846" t="s">
        <v>2186</v>
      </c>
      <c r="B72" s="316" t="s">
        <v>2146</v>
      </c>
      <c r="C72" s="321">
        <v>6.5</v>
      </c>
      <c r="D72" s="321">
        <v>118</v>
      </c>
      <c r="E72" s="321">
        <v>4.4000000000000004</v>
      </c>
      <c r="F72" s="321">
        <v>67.692307692307693</v>
      </c>
      <c r="G72" s="321">
        <v>5</v>
      </c>
      <c r="H72" s="321">
        <v>113.63636363636363</v>
      </c>
      <c r="I72" s="321">
        <v>4.5</v>
      </c>
      <c r="J72" s="321">
        <v>90</v>
      </c>
      <c r="K72" s="321">
        <v>4.5</v>
      </c>
      <c r="L72" s="321">
        <v>100</v>
      </c>
    </row>
    <row r="73" spans="1:12" ht="22.5" customHeight="1">
      <c r="A73" s="846"/>
      <c r="B73" s="316" t="s">
        <v>2149</v>
      </c>
      <c r="C73" s="321">
        <v>32.299999999999997</v>
      </c>
      <c r="D73" s="321">
        <v>130.19999999999999</v>
      </c>
      <c r="E73" s="321">
        <v>21.9</v>
      </c>
      <c r="F73" s="321">
        <v>67.801857585139331</v>
      </c>
      <c r="G73" s="321">
        <v>20</v>
      </c>
      <c r="H73" s="321">
        <v>91.324200913242009</v>
      </c>
      <c r="I73" s="321">
        <v>18</v>
      </c>
      <c r="J73" s="321">
        <v>90</v>
      </c>
      <c r="K73" s="321">
        <v>18</v>
      </c>
      <c r="L73" s="321">
        <v>100</v>
      </c>
    </row>
    <row r="74" spans="1:12" ht="22.5" customHeight="1">
      <c r="A74" s="846" t="s">
        <v>2187</v>
      </c>
      <c r="B74" s="316" t="s">
        <v>2146</v>
      </c>
      <c r="C74" s="321">
        <v>0.26</v>
      </c>
      <c r="D74" s="321">
        <v>107.5</v>
      </c>
      <c r="E74" s="329">
        <v>0.28000000000000003</v>
      </c>
      <c r="F74" s="321">
        <v>107.69230769230771</v>
      </c>
      <c r="G74" s="329">
        <v>0.28000000000000003</v>
      </c>
      <c r="H74" s="321">
        <v>100</v>
      </c>
      <c r="I74" s="329">
        <v>0.25</v>
      </c>
      <c r="J74" s="321">
        <v>89.285714285714278</v>
      </c>
      <c r="K74" s="329">
        <v>0.25</v>
      </c>
      <c r="L74" s="321">
        <v>100</v>
      </c>
    </row>
    <row r="75" spans="1:12" ht="22.5" customHeight="1">
      <c r="A75" s="846"/>
      <c r="B75" s="316" t="s">
        <v>2149</v>
      </c>
      <c r="C75" s="321">
        <v>2.4</v>
      </c>
      <c r="D75" s="321">
        <v>85.7</v>
      </c>
      <c r="E75" s="321">
        <v>2.2000000000000002</v>
      </c>
      <c r="F75" s="321">
        <v>91.666666666666671</v>
      </c>
      <c r="G75" s="321">
        <v>2.2000000000000002</v>
      </c>
      <c r="H75" s="321">
        <v>100</v>
      </c>
      <c r="I75" s="321">
        <v>2</v>
      </c>
      <c r="J75" s="321">
        <v>90.909090909090907</v>
      </c>
      <c r="K75" s="321">
        <v>2</v>
      </c>
      <c r="L75" s="321">
        <v>100</v>
      </c>
    </row>
    <row r="76" spans="1:12" ht="22.5" customHeight="1">
      <c r="A76" s="846" t="s">
        <v>2188</v>
      </c>
      <c r="B76" s="316" t="s">
        <v>2146</v>
      </c>
      <c r="C76" s="321">
        <v>8.1199999999999992</v>
      </c>
      <c r="D76" s="321">
        <v>102.3</v>
      </c>
      <c r="E76" s="321">
        <v>7.6</v>
      </c>
      <c r="F76" s="321">
        <v>93.596059113300498</v>
      </c>
      <c r="G76" s="321">
        <v>7.5</v>
      </c>
      <c r="H76" s="321">
        <v>98.684210526315795</v>
      </c>
      <c r="I76" s="321">
        <v>7</v>
      </c>
      <c r="J76" s="321">
        <v>93.333333333333329</v>
      </c>
      <c r="K76" s="321">
        <v>7</v>
      </c>
      <c r="L76" s="321">
        <v>100</v>
      </c>
    </row>
    <row r="77" spans="1:12" ht="22.5" customHeight="1">
      <c r="A77" s="846"/>
      <c r="B77" s="316" t="s">
        <v>2149</v>
      </c>
      <c r="C77" s="321">
        <v>6</v>
      </c>
      <c r="D77" s="321">
        <v>98.3</v>
      </c>
      <c r="E77" s="321">
        <v>5.8</v>
      </c>
      <c r="F77" s="321">
        <v>96.666666666666671</v>
      </c>
      <c r="G77" s="321">
        <v>5.8</v>
      </c>
      <c r="H77" s="321">
        <v>100</v>
      </c>
      <c r="I77" s="321">
        <v>5.5</v>
      </c>
      <c r="J77" s="321">
        <v>94.827586206896555</v>
      </c>
      <c r="K77" s="321">
        <v>5.5</v>
      </c>
      <c r="L77" s="321">
        <v>100</v>
      </c>
    </row>
    <row r="78" spans="1:12" ht="22.5" customHeight="1">
      <c r="A78" s="317" t="s">
        <v>2189</v>
      </c>
      <c r="B78" s="316" t="s">
        <v>2146</v>
      </c>
      <c r="C78" s="321">
        <v>207.3</v>
      </c>
      <c r="D78" s="321">
        <v>163.9</v>
      </c>
      <c r="E78" s="321">
        <v>300.60000000000002</v>
      </c>
      <c r="F78" s="321">
        <v>145.00723589001447</v>
      </c>
      <c r="G78" s="321">
        <v>450.9</v>
      </c>
      <c r="H78" s="321">
        <v>149.99999999999997</v>
      </c>
      <c r="I78" s="321">
        <v>500</v>
      </c>
      <c r="J78" s="321">
        <v>110.88933244621867</v>
      </c>
      <c r="K78" s="321">
        <v>550</v>
      </c>
      <c r="L78" s="321">
        <v>110.00000000000001</v>
      </c>
    </row>
    <row r="79" spans="1:12" ht="22.5" customHeight="1">
      <c r="A79" s="317" t="s">
        <v>2190</v>
      </c>
      <c r="B79" s="316" t="s">
        <v>2146</v>
      </c>
      <c r="C79" s="321">
        <v>58.3</v>
      </c>
      <c r="D79" s="321">
        <v>124.5</v>
      </c>
      <c r="E79" s="321">
        <v>72.900000000000006</v>
      </c>
      <c r="F79" s="321">
        <v>125.04288164665525</v>
      </c>
      <c r="G79" s="321">
        <v>93.3</v>
      </c>
      <c r="H79" s="321">
        <v>125.8</v>
      </c>
      <c r="I79" s="321">
        <v>118.5</v>
      </c>
      <c r="J79" s="321">
        <v>127.0096463022508</v>
      </c>
      <c r="K79" s="321">
        <v>154</v>
      </c>
      <c r="L79" s="321">
        <v>129.957805907173</v>
      </c>
    </row>
    <row r="80" spans="1:12" ht="22.5" customHeight="1">
      <c r="A80" s="330" t="s">
        <v>2166</v>
      </c>
      <c r="B80" s="316" t="s">
        <v>2146</v>
      </c>
      <c r="C80" s="321">
        <v>1319.4</v>
      </c>
      <c r="D80" s="321">
        <v>140</v>
      </c>
      <c r="E80" s="321">
        <v>1760.5</v>
      </c>
      <c r="F80" s="321">
        <v>133.43186296801574</v>
      </c>
      <c r="G80" s="321">
        <v>1900</v>
      </c>
      <c r="H80" s="321">
        <v>107.92388525986935</v>
      </c>
      <c r="I80" s="321">
        <v>2080</v>
      </c>
      <c r="J80" s="321">
        <v>109.47368421052633</v>
      </c>
      <c r="K80" s="321">
        <v>2200</v>
      </c>
      <c r="L80" s="321">
        <v>105.76923076923077</v>
      </c>
    </row>
  </sheetData>
  <mergeCells count="42">
    <mergeCell ref="A1:L1"/>
    <mergeCell ref="A2:A4"/>
    <mergeCell ref="B2:B4"/>
    <mergeCell ref="C2:D3"/>
    <mergeCell ref="E2:F3"/>
    <mergeCell ref="G2:H3"/>
    <mergeCell ref="I2:L2"/>
    <mergeCell ref="I3:J3"/>
    <mergeCell ref="K3:L3"/>
    <mergeCell ref="A30:A31"/>
    <mergeCell ref="A7:A8"/>
    <mergeCell ref="A9:A10"/>
    <mergeCell ref="A12:A13"/>
    <mergeCell ref="A14:A15"/>
    <mergeCell ref="A16:A17"/>
    <mergeCell ref="A18:A19"/>
    <mergeCell ref="A20:A21"/>
    <mergeCell ref="A22:A23"/>
    <mergeCell ref="A24:A25"/>
    <mergeCell ref="A26:A27"/>
    <mergeCell ref="A28:A29"/>
    <mergeCell ref="A58:A59"/>
    <mergeCell ref="A32:A33"/>
    <mergeCell ref="A34:A35"/>
    <mergeCell ref="A39:A40"/>
    <mergeCell ref="A42:A43"/>
    <mergeCell ref="A44:A45"/>
    <mergeCell ref="A46:A47"/>
    <mergeCell ref="A48:A49"/>
    <mergeCell ref="A50:A51"/>
    <mergeCell ref="A52:A53"/>
    <mergeCell ref="A54:A55"/>
    <mergeCell ref="A56:A57"/>
    <mergeCell ref="A72:A73"/>
    <mergeCell ref="A74:A75"/>
    <mergeCell ref="A76:A77"/>
    <mergeCell ref="A60:A61"/>
    <mergeCell ref="A62:A63"/>
    <mergeCell ref="A64:A65"/>
    <mergeCell ref="A66:A67"/>
    <mergeCell ref="A68:A69"/>
    <mergeCell ref="A70:A71"/>
  </mergeCells>
  <pageMargins left="0.3" right="0.25" top="0.23622047244094491" bottom="0.21" header="0.23622047244094491" footer="0.25"/>
  <pageSetup paperSize="9" scale="103" orientation="landscape" r:id="rId1"/>
  <rowBreaks count="3" manualBreakCount="3">
    <brk id="21" max="16383" man="1"/>
    <brk id="45" max="16383" man="1"/>
    <brk id="69"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8"/>
  <sheetViews>
    <sheetView view="pageBreakPreview" zoomScale="150" zoomScaleNormal="100" zoomScaleSheetLayoutView="150" workbookViewId="0">
      <selection activeCell="G10" sqref="G10"/>
    </sheetView>
  </sheetViews>
  <sheetFormatPr defaultRowHeight="15"/>
  <cols>
    <col min="1" max="1" width="36.42578125" customWidth="1"/>
    <col min="2" max="2" width="10" customWidth="1"/>
    <col min="3" max="3" width="10.7109375" customWidth="1"/>
    <col min="4" max="4" width="10.42578125" customWidth="1"/>
    <col min="5" max="5" width="9.85546875" customWidth="1"/>
    <col min="6" max="7" width="9.5703125" customWidth="1"/>
    <col min="8" max="8" width="10" customWidth="1"/>
    <col min="9" max="10" width="9.5703125" customWidth="1"/>
    <col min="11" max="11" width="10.85546875" customWidth="1"/>
  </cols>
  <sheetData>
    <row r="1" spans="1:14" ht="37.5" customHeight="1">
      <c r="A1" s="859" t="s">
        <v>2265</v>
      </c>
      <c r="B1" s="859"/>
      <c r="C1" s="859"/>
      <c r="D1" s="859"/>
      <c r="E1" s="859"/>
      <c r="F1" s="859"/>
      <c r="G1" s="859"/>
      <c r="H1" s="859"/>
      <c r="I1" s="859"/>
      <c r="J1" s="859"/>
      <c r="K1" s="859"/>
    </row>
    <row r="2" spans="1:14" ht="18.75">
      <c r="A2" s="859" t="s">
        <v>1923</v>
      </c>
      <c r="B2" s="859"/>
      <c r="C2" s="859"/>
      <c r="D2" s="859"/>
      <c r="E2" s="859"/>
      <c r="F2" s="859"/>
      <c r="G2" s="859"/>
      <c r="H2" s="859"/>
      <c r="I2" s="859"/>
      <c r="J2" s="859"/>
      <c r="K2" s="859"/>
    </row>
    <row r="3" spans="1:14">
      <c r="A3" s="339"/>
      <c r="H3" s="860" t="s">
        <v>2234</v>
      </c>
      <c r="I3" s="860"/>
      <c r="J3" s="860"/>
      <c r="K3" s="860"/>
    </row>
    <row r="4" spans="1:14" ht="16.5" customHeight="1">
      <c r="A4" s="861" t="s">
        <v>2</v>
      </c>
      <c r="B4" s="856" t="s">
        <v>2235</v>
      </c>
      <c r="C4" s="856"/>
      <c r="D4" s="856" t="s">
        <v>2236</v>
      </c>
      <c r="E4" s="856"/>
      <c r="F4" s="856" t="s">
        <v>2204</v>
      </c>
      <c r="G4" s="856"/>
      <c r="H4" s="856" t="s">
        <v>7</v>
      </c>
      <c r="I4" s="856"/>
      <c r="J4" s="856"/>
      <c r="K4" s="856"/>
    </row>
    <row r="5" spans="1:14" ht="16.5" customHeight="1">
      <c r="A5" s="862"/>
      <c r="B5" s="856"/>
      <c r="C5" s="856"/>
      <c r="D5" s="856"/>
      <c r="E5" s="856"/>
      <c r="F5" s="856" t="s">
        <v>2136</v>
      </c>
      <c r="G5" s="856"/>
      <c r="H5" s="856" t="s">
        <v>11</v>
      </c>
      <c r="I5" s="856"/>
      <c r="J5" s="856" t="s">
        <v>12</v>
      </c>
      <c r="K5" s="856"/>
    </row>
    <row r="6" spans="1:14" ht="15" customHeight="1">
      <c r="A6" s="863"/>
      <c r="B6" s="340" t="s">
        <v>1926</v>
      </c>
      <c r="C6" s="340" t="s">
        <v>1530</v>
      </c>
      <c r="D6" s="340" t="s">
        <v>1926</v>
      </c>
      <c r="E6" s="340" t="s">
        <v>1530</v>
      </c>
      <c r="F6" s="340" t="s">
        <v>1926</v>
      </c>
      <c r="G6" s="340" t="s">
        <v>1530</v>
      </c>
      <c r="H6" s="340" t="s">
        <v>1926</v>
      </c>
      <c r="I6" s="340" t="s">
        <v>1530</v>
      </c>
      <c r="J6" s="340" t="s">
        <v>1926</v>
      </c>
      <c r="K6" s="340" t="s">
        <v>1530</v>
      </c>
    </row>
    <row r="7" spans="1:14" ht="82.5">
      <c r="A7" s="341" t="s">
        <v>2237</v>
      </c>
      <c r="B7" s="345">
        <v>14264</v>
      </c>
      <c r="C7" s="346">
        <v>125.97368188642587</v>
      </c>
      <c r="D7" s="345">
        <v>14835</v>
      </c>
      <c r="E7" s="346">
        <v>104.00308468872686</v>
      </c>
      <c r="F7" s="345">
        <v>15532</v>
      </c>
      <c r="G7" s="346">
        <v>104.69834850016852</v>
      </c>
      <c r="H7" s="345">
        <v>16169</v>
      </c>
      <c r="I7" s="346">
        <v>104.10121040432657</v>
      </c>
      <c r="J7" s="345">
        <v>16815</v>
      </c>
      <c r="K7" s="346">
        <v>103.99529964747356</v>
      </c>
      <c r="L7" s="334"/>
      <c r="M7" s="345">
        <v>11323</v>
      </c>
      <c r="N7" s="345">
        <v>122.2</v>
      </c>
    </row>
    <row r="8" spans="1:14" ht="16.5">
      <c r="A8" s="341" t="s">
        <v>2238</v>
      </c>
      <c r="B8" s="341">
        <v>1347</v>
      </c>
      <c r="C8" s="346">
        <v>83.768656716417908</v>
      </c>
      <c r="D8" s="341">
        <v>1668</v>
      </c>
      <c r="E8" s="346">
        <v>123.83073496659243</v>
      </c>
      <c r="F8" s="341">
        <v>1769</v>
      </c>
      <c r="G8" s="346">
        <v>106.05515587529976</v>
      </c>
      <c r="H8" s="341">
        <v>1862</v>
      </c>
      <c r="I8" s="346">
        <v>105.25720746184284</v>
      </c>
      <c r="J8" s="341">
        <v>1916</v>
      </c>
      <c r="K8" s="346">
        <v>102.9001074113856</v>
      </c>
      <c r="L8" s="334"/>
      <c r="M8" s="341">
        <v>1608</v>
      </c>
      <c r="N8" s="347">
        <v>61.7</v>
      </c>
    </row>
    <row r="9" spans="1:14" ht="33">
      <c r="A9" s="341" t="s">
        <v>2239</v>
      </c>
      <c r="B9" s="345">
        <v>288</v>
      </c>
      <c r="C9" s="346">
        <v>101.7667844522968</v>
      </c>
      <c r="D9" s="345">
        <v>300</v>
      </c>
      <c r="E9" s="346">
        <v>104.16666666666667</v>
      </c>
      <c r="F9" s="345">
        <v>300</v>
      </c>
      <c r="G9" s="346">
        <v>100</v>
      </c>
      <c r="H9" s="345">
        <v>300</v>
      </c>
      <c r="I9" s="346">
        <v>100</v>
      </c>
      <c r="J9" s="345">
        <v>300</v>
      </c>
      <c r="K9" s="346">
        <v>100</v>
      </c>
      <c r="L9" s="334"/>
      <c r="M9" s="345">
        <v>283</v>
      </c>
      <c r="N9" s="346">
        <v>86.5</v>
      </c>
    </row>
    <row r="10" spans="1:14" ht="16.5">
      <c r="A10" s="341" t="s">
        <v>2240</v>
      </c>
      <c r="B10" s="345">
        <v>149</v>
      </c>
      <c r="C10" s="346">
        <v>100.67567567567568</v>
      </c>
      <c r="D10" s="345">
        <v>160</v>
      </c>
      <c r="E10" s="346">
        <v>107.38255033557047</v>
      </c>
      <c r="F10" s="345">
        <v>160</v>
      </c>
      <c r="G10" s="346">
        <v>100</v>
      </c>
      <c r="H10" s="345">
        <v>160</v>
      </c>
      <c r="I10" s="346">
        <v>100</v>
      </c>
      <c r="J10" s="345">
        <v>160</v>
      </c>
      <c r="K10" s="346">
        <v>100</v>
      </c>
      <c r="L10" s="334"/>
      <c r="M10" s="345">
        <v>148</v>
      </c>
      <c r="N10" s="346">
        <v>95.9</v>
      </c>
    </row>
    <row r="11" spans="1:14" ht="16.5">
      <c r="A11" s="341" t="s">
        <v>2241</v>
      </c>
      <c r="B11" s="345">
        <v>139</v>
      </c>
      <c r="C11" s="346">
        <v>102.96296296296296</v>
      </c>
      <c r="D11" s="345">
        <v>140</v>
      </c>
      <c r="E11" s="346">
        <v>100.71942446043165</v>
      </c>
      <c r="F11" s="345">
        <v>140</v>
      </c>
      <c r="G11" s="346">
        <v>100</v>
      </c>
      <c r="H11" s="345">
        <v>140</v>
      </c>
      <c r="I11" s="346">
        <v>100</v>
      </c>
      <c r="J11" s="345">
        <v>140</v>
      </c>
      <c r="K11" s="346">
        <v>100</v>
      </c>
      <c r="L11" s="334"/>
      <c r="M11" s="345">
        <v>135</v>
      </c>
      <c r="N11" s="346">
        <v>75</v>
      </c>
    </row>
    <row r="12" spans="1:14" ht="16.5">
      <c r="A12" s="341" t="s">
        <v>2242</v>
      </c>
      <c r="B12" s="341">
        <v>12917</v>
      </c>
      <c r="C12" s="346">
        <v>132.95934122490993</v>
      </c>
      <c r="D12" s="341">
        <v>13167</v>
      </c>
      <c r="E12" s="346">
        <v>101.93543392428583</v>
      </c>
      <c r="F12" s="341">
        <v>13763</v>
      </c>
      <c r="G12" s="346">
        <v>104.52646768436242</v>
      </c>
      <c r="H12" s="341">
        <v>14307</v>
      </c>
      <c r="I12" s="346">
        <v>103.95262660757103</v>
      </c>
      <c r="J12" s="341">
        <v>14899</v>
      </c>
      <c r="K12" s="346">
        <v>104.13783462640664</v>
      </c>
      <c r="L12" s="334"/>
      <c r="M12" s="341">
        <v>9715</v>
      </c>
      <c r="N12" s="347">
        <v>145.9</v>
      </c>
    </row>
    <row r="13" spans="1:14" ht="16.5">
      <c r="A13" s="341" t="s">
        <v>2243</v>
      </c>
      <c r="B13" s="341">
        <v>233</v>
      </c>
      <c r="C13" s="346">
        <v>200.86206896551727</v>
      </c>
      <c r="D13" s="341">
        <v>308</v>
      </c>
      <c r="E13" s="346">
        <v>132.18884120171674</v>
      </c>
      <c r="F13" s="341">
        <v>323</v>
      </c>
      <c r="G13" s="346">
        <v>104.87012987012987</v>
      </c>
      <c r="H13" s="341">
        <v>342</v>
      </c>
      <c r="I13" s="346">
        <v>105.88235294117648</v>
      </c>
      <c r="J13" s="341">
        <v>366</v>
      </c>
      <c r="K13" s="346">
        <v>107.01754385964912</v>
      </c>
      <c r="L13" s="334"/>
      <c r="M13" s="341">
        <v>116</v>
      </c>
      <c r="N13" s="347">
        <v>39.200000000000003</v>
      </c>
    </row>
    <row r="14" spans="1:14" ht="33">
      <c r="A14" s="341" t="s">
        <v>2244</v>
      </c>
      <c r="B14" s="341">
        <v>533</v>
      </c>
      <c r="C14" s="346">
        <v>92.857142857142861</v>
      </c>
      <c r="D14" s="341">
        <v>583</v>
      </c>
      <c r="E14" s="346">
        <v>109.38086303939963</v>
      </c>
      <c r="F14" s="341">
        <v>593</v>
      </c>
      <c r="G14" s="346">
        <v>101.71526586620926</v>
      </c>
      <c r="H14" s="341">
        <v>664</v>
      </c>
      <c r="I14" s="346">
        <v>111.97301854974704</v>
      </c>
      <c r="J14" s="341">
        <v>744</v>
      </c>
      <c r="K14" s="346">
        <v>112.04819277108433</v>
      </c>
      <c r="L14" s="334"/>
      <c r="M14" s="341">
        <v>574</v>
      </c>
      <c r="N14" s="347">
        <v>193.3</v>
      </c>
    </row>
    <row r="15" spans="1:14" ht="49.5">
      <c r="A15" s="341" t="s">
        <v>2245</v>
      </c>
      <c r="B15" s="345">
        <v>1502</v>
      </c>
      <c r="C15" s="346">
        <v>63.268744734625102</v>
      </c>
      <c r="D15" s="345">
        <v>3200</v>
      </c>
      <c r="E15" s="346">
        <v>213.04926764314249</v>
      </c>
      <c r="F15" s="345">
        <v>3420</v>
      </c>
      <c r="G15" s="346">
        <v>106.87500000000001</v>
      </c>
      <c r="H15" s="345">
        <v>3676</v>
      </c>
      <c r="I15" s="346">
        <v>107.48538011695908</v>
      </c>
      <c r="J15" s="345">
        <v>3971</v>
      </c>
      <c r="K15" s="346">
        <v>108.02502720348204</v>
      </c>
      <c r="L15" s="334"/>
      <c r="M15" s="345">
        <v>2374</v>
      </c>
      <c r="N15" s="346">
        <v>71.400000000000006</v>
      </c>
    </row>
    <row r="16" spans="1:14" ht="16.5">
      <c r="A16" s="341" t="s">
        <v>2101</v>
      </c>
      <c r="B16" s="345"/>
      <c r="C16" s="346"/>
      <c r="D16" s="345"/>
      <c r="E16" s="346"/>
      <c r="F16" s="345"/>
      <c r="G16" s="346"/>
      <c r="H16" s="345"/>
      <c r="I16" s="346"/>
      <c r="J16" s="345"/>
      <c r="K16" s="346"/>
      <c r="L16" s="334"/>
      <c r="M16" s="345"/>
      <c r="N16" s="346"/>
    </row>
    <row r="17" spans="1:14" ht="16.5">
      <c r="A17" s="341" t="s">
        <v>2246</v>
      </c>
      <c r="B17" s="345"/>
      <c r="C17" s="346"/>
      <c r="D17" s="345"/>
      <c r="E17" s="346"/>
      <c r="F17" s="345">
        <v>1</v>
      </c>
      <c r="G17" s="346"/>
      <c r="H17" s="345">
        <v>1</v>
      </c>
      <c r="I17" s="346">
        <v>100</v>
      </c>
      <c r="J17" s="345">
        <v>1</v>
      </c>
      <c r="K17" s="346">
        <v>100</v>
      </c>
      <c r="L17" s="334"/>
      <c r="M17" s="345"/>
      <c r="N17" s="346"/>
    </row>
    <row r="18" spans="1:14" ht="49.5">
      <c r="A18" s="341" t="s">
        <v>2247</v>
      </c>
      <c r="B18" s="345">
        <v>5</v>
      </c>
      <c r="C18" s="346">
        <v>100</v>
      </c>
      <c r="D18" s="345">
        <v>6</v>
      </c>
      <c r="E18" s="346">
        <v>120</v>
      </c>
      <c r="F18" s="345">
        <v>6</v>
      </c>
      <c r="G18" s="346">
        <v>100</v>
      </c>
      <c r="H18" s="345">
        <v>7</v>
      </c>
      <c r="I18" s="346">
        <v>116.66666666666667</v>
      </c>
      <c r="J18" s="345">
        <v>8</v>
      </c>
      <c r="K18" s="346">
        <v>114.28571428571428</v>
      </c>
      <c r="L18" s="334"/>
      <c r="M18" s="345">
        <v>5</v>
      </c>
      <c r="N18" s="346"/>
    </row>
    <row r="19" spans="1:14" ht="16.5">
      <c r="A19" s="341" t="s">
        <v>2248</v>
      </c>
      <c r="B19" s="345">
        <v>4</v>
      </c>
      <c r="C19" s="346">
        <v>100</v>
      </c>
      <c r="D19" s="345">
        <v>7</v>
      </c>
      <c r="E19" s="346">
        <v>175</v>
      </c>
      <c r="F19" s="345">
        <v>8</v>
      </c>
      <c r="G19" s="346">
        <v>114.28571428571428</v>
      </c>
      <c r="H19" s="345">
        <v>10</v>
      </c>
      <c r="I19" s="346">
        <v>125</v>
      </c>
      <c r="J19" s="345">
        <v>12</v>
      </c>
      <c r="K19" s="346">
        <v>120</v>
      </c>
      <c r="L19" s="334"/>
      <c r="M19" s="345">
        <v>4</v>
      </c>
      <c r="N19" s="346"/>
    </row>
    <row r="20" spans="1:14" ht="49.5">
      <c r="A20" s="341" t="s">
        <v>2249</v>
      </c>
      <c r="B20" s="345">
        <v>11471</v>
      </c>
      <c r="C20" s="346">
        <v>116.93170234454638</v>
      </c>
      <c r="D20" s="345">
        <v>10940</v>
      </c>
      <c r="E20" s="346">
        <v>95.370935402318892</v>
      </c>
      <c r="F20" s="345">
        <v>9460</v>
      </c>
      <c r="G20" s="346">
        <v>86.471663619744049</v>
      </c>
      <c r="H20" s="345">
        <v>11440</v>
      </c>
      <c r="I20" s="346">
        <v>120.93023255813952</v>
      </c>
      <c r="J20" s="345">
        <v>14240</v>
      </c>
      <c r="K20" s="346">
        <v>124.47552447552448</v>
      </c>
      <c r="L20" s="334"/>
      <c r="M20" s="345">
        <v>9810</v>
      </c>
      <c r="N20" s="347">
        <v>119.3</v>
      </c>
    </row>
    <row r="21" spans="1:14" ht="16.5">
      <c r="A21" s="341" t="s">
        <v>2101</v>
      </c>
      <c r="B21" s="341"/>
      <c r="C21" s="346"/>
      <c r="D21" s="345"/>
      <c r="E21" s="346"/>
      <c r="F21" s="345"/>
      <c r="G21" s="346"/>
      <c r="H21" s="345"/>
      <c r="I21" s="346"/>
      <c r="J21" s="345"/>
      <c r="K21" s="346"/>
      <c r="L21" s="334"/>
      <c r="M21" s="341"/>
      <c r="N21" s="347"/>
    </row>
    <row r="22" spans="1:14" ht="16.5">
      <c r="A22" s="341" t="s">
        <v>2238</v>
      </c>
      <c r="B22" s="341">
        <v>1661</v>
      </c>
      <c r="C22" s="346">
        <v>117.46817538896748</v>
      </c>
      <c r="D22" s="345">
        <v>1550</v>
      </c>
      <c r="E22" s="346">
        <v>93.317278747742321</v>
      </c>
      <c r="F22" s="345">
        <v>2600</v>
      </c>
      <c r="G22" s="346">
        <v>167.74193548387098</v>
      </c>
      <c r="H22" s="345">
        <v>1600</v>
      </c>
      <c r="I22" s="346">
        <v>61.53846153846154</v>
      </c>
      <c r="J22" s="345">
        <v>1340</v>
      </c>
      <c r="K22" s="346">
        <v>83.75</v>
      </c>
      <c r="L22" s="334"/>
      <c r="M22" s="341">
        <v>1414</v>
      </c>
      <c r="N22" s="347">
        <v>63</v>
      </c>
    </row>
    <row r="23" spans="1:14" ht="16.5">
      <c r="A23" s="341" t="s">
        <v>2250</v>
      </c>
      <c r="B23" s="341">
        <v>9810</v>
      </c>
      <c r="C23" s="346">
        <v>116.84135302525011</v>
      </c>
      <c r="D23" s="345">
        <v>9390</v>
      </c>
      <c r="E23" s="346">
        <v>95.718654434250766</v>
      </c>
      <c r="F23" s="345">
        <v>6860</v>
      </c>
      <c r="G23" s="346">
        <v>73.056443024494143</v>
      </c>
      <c r="H23" s="345">
        <v>9840</v>
      </c>
      <c r="I23" s="346">
        <v>143.44023323615161</v>
      </c>
      <c r="J23" s="345">
        <v>12900</v>
      </c>
      <c r="K23" s="346">
        <v>131.09756097560975</v>
      </c>
      <c r="L23" s="334"/>
      <c r="M23" s="341">
        <v>8396</v>
      </c>
      <c r="N23" s="347">
        <v>140.4</v>
      </c>
    </row>
    <row r="24" spans="1:14" ht="16.5">
      <c r="A24" s="341" t="s">
        <v>2251</v>
      </c>
      <c r="B24" s="341">
        <v>219</v>
      </c>
      <c r="C24" s="346">
        <v>102.33644859813084</v>
      </c>
      <c r="D24" s="345">
        <v>225</v>
      </c>
      <c r="E24" s="346">
        <v>102.73972602739727</v>
      </c>
      <c r="F24" s="345">
        <v>290</v>
      </c>
      <c r="G24" s="346">
        <v>128.88888888888889</v>
      </c>
      <c r="H24" s="345">
        <v>115</v>
      </c>
      <c r="I24" s="346">
        <v>39.655172413793103</v>
      </c>
      <c r="J24" s="345">
        <v>230</v>
      </c>
      <c r="K24" s="346">
        <v>200</v>
      </c>
      <c r="L24" s="334"/>
      <c r="M24" s="341">
        <v>214</v>
      </c>
      <c r="N24" s="347">
        <v>103.4</v>
      </c>
    </row>
    <row r="25" spans="1:14" ht="49.5">
      <c r="A25" s="341" t="s">
        <v>2244</v>
      </c>
      <c r="B25" s="341">
        <v>401</v>
      </c>
      <c r="C25" s="346">
        <v>100.25</v>
      </c>
      <c r="D25" s="345">
        <v>522</v>
      </c>
      <c r="E25" s="346">
        <v>130.17456359102243</v>
      </c>
      <c r="F25" s="345">
        <v>295</v>
      </c>
      <c r="G25" s="346">
        <v>56.513409961685824</v>
      </c>
      <c r="H25" s="345">
        <v>570</v>
      </c>
      <c r="I25" s="346">
        <v>193.22033898305085</v>
      </c>
      <c r="J25" s="345">
        <v>530</v>
      </c>
      <c r="K25" s="346">
        <v>92.982456140350877</v>
      </c>
      <c r="L25" s="334"/>
      <c r="M25" s="341">
        <v>400</v>
      </c>
      <c r="N25" s="347">
        <v>99</v>
      </c>
    </row>
    <row r="26" spans="1:14" ht="33">
      <c r="A26" s="341" t="s">
        <v>2252</v>
      </c>
      <c r="B26" s="341">
        <v>217</v>
      </c>
      <c r="C26" s="346">
        <v>136.47798742138363</v>
      </c>
      <c r="D26" s="345">
        <v>199</v>
      </c>
      <c r="E26" s="346">
        <v>91.705069124423972</v>
      </c>
      <c r="F26" s="345">
        <v>250</v>
      </c>
      <c r="G26" s="346">
        <v>125.6281407035176</v>
      </c>
      <c r="H26" s="345">
        <v>280</v>
      </c>
      <c r="I26" s="346">
        <v>112.00000000000001</v>
      </c>
      <c r="J26" s="345">
        <v>285</v>
      </c>
      <c r="K26" s="346">
        <v>101.78571428571428</v>
      </c>
      <c r="L26" s="334"/>
      <c r="M26" s="341">
        <v>159</v>
      </c>
      <c r="N26" s="347">
        <v>100</v>
      </c>
    </row>
    <row r="27" spans="1:14" ht="16.5">
      <c r="A27" s="341" t="s">
        <v>2240</v>
      </c>
      <c r="B27" s="341">
        <v>125</v>
      </c>
      <c r="C27" s="346">
        <v>128.86597938144331</v>
      </c>
      <c r="D27" s="345">
        <v>124</v>
      </c>
      <c r="E27" s="346">
        <v>99.2</v>
      </c>
      <c r="F27" s="345">
        <v>135</v>
      </c>
      <c r="G27" s="346">
        <v>108.87096774193547</v>
      </c>
      <c r="H27" s="345">
        <v>145</v>
      </c>
      <c r="I27" s="346">
        <v>107.40740740740742</v>
      </c>
      <c r="J27" s="345">
        <v>157</v>
      </c>
      <c r="K27" s="346">
        <v>108.27586206896551</v>
      </c>
      <c r="L27" s="334"/>
      <c r="M27" s="341">
        <v>97</v>
      </c>
      <c r="N27" s="347">
        <v>101</v>
      </c>
    </row>
    <row r="28" spans="1:14" ht="16.5">
      <c r="A28" s="341" t="s">
        <v>2241</v>
      </c>
      <c r="B28" s="341">
        <v>92</v>
      </c>
      <c r="C28" s="346">
        <v>148.38709677419354</v>
      </c>
      <c r="D28" s="345">
        <v>75</v>
      </c>
      <c r="E28" s="346">
        <v>81.521739130434781</v>
      </c>
      <c r="F28" s="345">
        <v>115</v>
      </c>
      <c r="G28" s="346">
        <v>153.33333333333334</v>
      </c>
      <c r="H28" s="345">
        <v>135</v>
      </c>
      <c r="I28" s="346">
        <v>117.39130434782609</v>
      </c>
      <c r="J28" s="345">
        <v>128</v>
      </c>
      <c r="K28" s="346">
        <v>94.814814814814824</v>
      </c>
      <c r="L28" s="334"/>
      <c r="M28" s="341">
        <v>62</v>
      </c>
      <c r="N28" s="347">
        <v>98.4</v>
      </c>
    </row>
    <row r="29" spans="1:14" ht="49.5">
      <c r="A29" s="345" t="s">
        <v>2253</v>
      </c>
      <c r="B29" s="341"/>
      <c r="C29" s="346"/>
      <c r="D29" s="348"/>
      <c r="E29" s="346"/>
      <c r="F29" s="348"/>
      <c r="G29" s="346"/>
      <c r="H29" s="348"/>
      <c r="I29" s="346"/>
      <c r="J29" s="348"/>
      <c r="K29" s="346"/>
      <c r="L29" s="334"/>
      <c r="M29" s="341"/>
      <c r="N29" s="347"/>
    </row>
    <row r="30" spans="1:14" ht="16.5">
      <c r="A30" s="345" t="s">
        <v>2254</v>
      </c>
      <c r="B30" s="341"/>
      <c r="C30" s="346"/>
      <c r="D30" s="348"/>
      <c r="E30" s="346"/>
      <c r="F30" s="348"/>
      <c r="G30" s="346"/>
      <c r="H30" s="348"/>
      <c r="I30" s="346"/>
      <c r="J30" s="348"/>
      <c r="K30" s="346"/>
      <c r="L30" s="334"/>
      <c r="M30" s="341"/>
      <c r="N30" s="347"/>
    </row>
    <row r="31" spans="1:14" ht="49.5">
      <c r="A31" s="341" t="s">
        <v>2255</v>
      </c>
      <c r="B31" s="345">
        <v>49691</v>
      </c>
      <c r="C31" s="346">
        <v>104.15216935652903</v>
      </c>
      <c r="D31" s="345">
        <v>53586</v>
      </c>
      <c r="E31" s="346">
        <v>107.83844156889577</v>
      </c>
      <c r="F31" s="345">
        <v>59658</v>
      </c>
      <c r="G31" s="346">
        <v>111.33131788153622</v>
      </c>
      <c r="H31" s="345">
        <v>64387</v>
      </c>
      <c r="I31" s="346">
        <v>107.92684971001374</v>
      </c>
      <c r="J31" s="345">
        <v>66962</v>
      </c>
      <c r="K31" s="346">
        <v>103.99925450789755</v>
      </c>
      <c r="L31" s="334"/>
      <c r="M31" s="345">
        <v>47710</v>
      </c>
      <c r="N31" s="347">
        <v>105.3</v>
      </c>
    </row>
    <row r="32" spans="1:14" ht="16.5">
      <c r="A32" s="341" t="s">
        <v>2101</v>
      </c>
      <c r="B32" s="345"/>
      <c r="C32" s="346"/>
      <c r="D32" s="345"/>
      <c r="E32" s="346"/>
      <c r="F32" s="345"/>
      <c r="G32" s="346"/>
      <c r="H32" s="345"/>
      <c r="I32" s="346"/>
      <c r="J32" s="345"/>
      <c r="K32" s="346"/>
      <c r="L32" s="334"/>
      <c r="M32" s="345"/>
      <c r="N32" s="347"/>
    </row>
    <row r="33" spans="1:14" ht="16.5">
      <c r="A33" s="341" t="s">
        <v>2238</v>
      </c>
      <c r="B33" s="345">
        <v>6904</v>
      </c>
      <c r="C33" s="346">
        <v>108.94745147546156</v>
      </c>
      <c r="D33" s="345">
        <v>7022</v>
      </c>
      <c r="E33" s="346">
        <v>101.70915411355736</v>
      </c>
      <c r="F33" s="345">
        <v>6191</v>
      </c>
      <c r="G33" s="346">
        <v>88.165764739390482</v>
      </c>
      <c r="H33" s="345">
        <v>6453</v>
      </c>
      <c r="I33" s="346">
        <v>104.23194960426426</v>
      </c>
      <c r="J33" s="345">
        <v>7029</v>
      </c>
      <c r="K33" s="346">
        <v>108.92608089260808</v>
      </c>
      <c r="L33" s="334"/>
      <c r="M33" s="345">
        <v>6337</v>
      </c>
      <c r="N33" s="347">
        <v>95.2</v>
      </c>
    </row>
    <row r="34" spans="1:14" ht="16.5">
      <c r="A34" s="341" t="s">
        <v>2250</v>
      </c>
      <c r="B34" s="345">
        <v>42787</v>
      </c>
      <c r="C34" s="346">
        <v>103.41768786406593</v>
      </c>
      <c r="D34" s="345">
        <v>46564</v>
      </c>
      <c r="E34" s="346">
        <v>108.82744758922102</v>
      </c>
      <c r="F34" s="345">
        <v>53467</v>
      </c>
      <c r="G34" s="346">
        <v>114.824757323254</v>
      </c>
      <c r="H34" s="345">
        <v>57934</v>
      </c>
      <c r="I34" s="346">
        <v>108.35468606804197</v>
      </c>
      <c r="J34" s="345">
        <v>59933</v>
      </c>
      <c r="K34" s="346">
        <v>103.45047813028619</v>
      </c>
      <c r="L34" s="334"/>
      <c r="M34" s="345">
        <v>41373</v>
      </c>
      <c r="N34" s="347">
        <v>121.9</v>
      </c>
    </row>
    <row r="35" spans="1:14" ht="49.5">
      <c r="A35" s="345" t="s">
        <v>2256</v>
      </c>
      <c r="B35" s="345">
        <v>7212</v>
      </c>
      <c r="C35" s="346">
        <v>108.8111044055522</v>
      </c>
      <c r="D35" s="345">
        <v>7861</v>
      </c>
      <c r="E35" s="346">
        <v>108.99889073765945</v>
      </c>
      <c r="F35" s="345">
        <v>8620</v>
      </c>
      <c r="G35" s="346">
        <v>109.65526014501972</v>
      </c>
      <c r="H35" s="345">
        <v>9482</v>
      </c>
      <c r="I35" s="346">
        <v>110.00000000000001</v>
      </c>
      <c r="J35" s="345">
        <v>10619</v>
      </c>
      <c r="K35" s="346">
        <v>111.99114110947058</v>
      </c>
      <c r="L35" s="334"/>
      <c r="M35" s="345">
        <v>6628</v>
      </c>
      <c r="N35" s="347">
        <v>111.5</v>
      </c>
    </row>
    <row r="36" spans="1:14" ht="16.5">
      <c r="A36" s="345" t="s">
        <v>2257</v>
      </c>
      <c r="B36" s="345">
        <v>1815</v>
      </c>
      <c r="C36" s="346">
        <v>95.375722543352609</v>
      </c>
      <c r="D36" s="345">
        <v>1956</v>
      </c>
      <c r="E36" s="346">
        <v>107.76859504132233</v>
      </c>
      <c r="F36" s="345">
        <v>2015</v>
      </c>
      <c r="G36" s="346">
        <v>103.01635991820042</v>
      </c>
      <c r="H36" s="345">
        <v>2085</v>
      </c>
      <c r="I36" s="346">
        <v>103.47394540942929</v>
      </c>
      <c r="J36" s="345">
        <v>2152</v>
      </c>
      <c r="K36" s="346">
        <v>103.21342925659471</v>
      </c>
      <c r="L36" s="334"/>
      <c r="M36" s="345">
        <v>1903</v>
      </c>
      <c r="N36" s="347">
        <v>125</v>
      </c>
    </row>
    <row r="37" spans="1:14" ht="49.5">
      <c r="A37" s="345" t="s">
        <v>2258</v>
      </c>
      <c r="B37" s="345">
        <v>5367</v>
      </c>
      <c r="C37" s="346">
        <v>101.20686403922308</v>
      </c>
      <c r="D37" s="345">
        <v>6450</v>
      </c>
      <c r="E37" s="346">
        <v>120.17887087758525</v>
      </c>
      <c r="F37" s="345">
        <v>5900</v>
      </c>
      <c r="G37" s="346">
        <v>91.472868217054256</v>
      </c>
      <c r="H37" s="345">
        <v>6550</v>
      </c>
      <c r="I37" s="346">
        <v>111.01694915254237</v>
      </c>
      <c r="J37" s="345">
        <v>6950</v>
      </c>
      <c r="K37" s="346">
        <v>106.10687022900764</v>
      </c>
      <c r="L37" s="334"/>
      <c r="M37" s="345">
        <v>5303</v>
      </c>
      <c r="N37" s="347">
        <v>101.5</v>
      </c>
    </row>
    <row r="38" spans="1:14" ht="16.5">
      <c r="A38" s="345" t="s">
        <v>2257</v>
      </c>
      <c r="B38" s="345">
        <v>1720</v>
      </c>
      <c r="C38" s="346">
        <v>110.96774193548387</v>
      </c>
      <c r="D38" s="345">
        <v>1400</v>
      </c>
      <c r="E38" s="346">
        <v>81.395348837209298</v>
      </c>
      <c r="F38" s="345">
        <v>1520</v>
      </c>
      <c r="G38" s="346">
        <v>108.57142857142857</v>
      </c>
      <c r="H38" s="345">
        <v>1540</v>
      </c>
      <c r="I38" s="346">
        <v>101.31578947368421</v>
      </c>
      <c r="J38" s="345">
        <v>1716</v>
      </c>
      <c r="K38" s="346">
        <v>111.42857142857143</v>
      </c>
      <c r="L38" s="334"/>
      <c r="M38" s="345">
        <v>1550</v>
      </c>
      <c r="N38" s="346">
        <v>115.2</v>
      </c>
    </row>
    <row r="39" spans="1:14" ht="49.5">
      <c r="A39" s="345" t="s">
        <v>2259</v>
      </c>
      <c r="B39" s="345">
        <v>21454</v>
      </c>
      <c r="C39" s="346">
        <v>106.95981653205703</v>
      </c>
      <c r="D39" s="345">
        <v>22865</v>
      </c>
      <c r="E39" s="346">
        <v>106.5768621236133</v>
      </c>
      <c r="F39" s="345">
        <v>25585</v>
      </c>
      <c r="G39" s="346">
        <v>111.89591078066914</v>
      </c>
      <c r="H39" s="345">
        <v>28517</v>
      </c>
      <c r="I39" s="346">
        <v>111.45983974985343</v>
      </c>
      <c r="J39" s="345">
        <v>32186</v>
      </c>
      <c r="K39" s="346">
        <v>112.86600974857102</v>
      </c>
      <c r="L39" s="334"/>
      <c r="M39" s="345">
        <v>20058</v>
      </c>
      <c r="N39" s="347">
        <v>103.8</v>
      </c>
    </row>
    <row r="40" spans="1:14" ht="16.5">
      <c r="A40" s="341" t="s">
        <v>2257</v>
      </c>
      <c r="B40" s="345">
        <v>4854</v>
      </c>
      <c r="C40" s="346">
        <v>102</v>
      </c>
      <c r="D40" s="345">
        <v>5410</v>
      </c>
      <c r="E40" s="346">
        <v>111.45447053976103</v>
      </c>
      <c r="F40" s="345">
        <v>5905</v>
      </c>
      <c r="G40" s="346">
        <v>109.14972273567467</v>
      </c>
      <c r="H40" s="345">
        <v>6450</v>
      </c>
      <c r="I40" s="346">
        <v>109.22946655376799</v>
      </c>
      <c r="J40" s="345">
        <v>6886</v>
      </c>
      <c r="K40" s="346">
        <v>106.75968992248062</v>
      </c>
      <c r="L40" s="334"/>
      <c r="M40" s="345"/>
      <c r="N40" s="347"/>
    </row>
    <row r="41" spans="1:14" ht="49.5">
      <c r="A41" s="341" t="s">
        <v>2260</v>
      </c>
      <c r="B41" s="345">
        <v>6370</v>
      </c>
      <c r="C41" s="346">
        <v>122.52356222350451</v>
      </c>
      <c r="D41" s="345">
        <v>6700</v>
      </c>
      <c r="E41" s="346">
        <v>105.18053375196233</v>
      </c>
      <c r="F41" s="345">
        <v>7080</v>
      </c>
      <c r="G41" s="346">
        <v>105.67164179104478</v>
      </c>
      <c r="H41" s="345">
        <v>7520</v>
      </c>
      <c r="I41" s="346">
        <v>106.21468926553672</v>
      </c>
      <c r="J41" s="345">
        <v>7950</v>
      </c>
      <c r="K41" s="346">
        <v>105.71808510638299</v>
      </c>
      <c r="L41" s="334"/>
      <c r="M41" s="345">
        <v>5199</v>
      </c>
      <c r="N41" s="346">
        <v>92.3</v>
      </c>
    </row>
    <row r="42" spans="1:14" ht="16.5">
      <c r="A42" s="341" t="s">
        <v>2257</v>
      </c>
      <c r="B42" s="345">
        <v>5180</v>
      </c>
      <c r="C42" s="346">
        <v>108.00667222685571</v>
      </c>
      <c r="D42" s="345">
        <v>5360</v>
      </c>
      <c r="E42" s="346">
        <v>103.47490347490347</v>
      </c>
      <c r="F42" s="345">
        <v>5664</v>
      </c>
      <c r="G42" s="346">
        <v>105.67164179104478</v>
      </c>
      <c r="H42" s="345">
        <v>6016</v>
      </c>
      <c r="I42" s="346">
        <v>106.21468926553672</v>
      </c>
      <c r="J42" s="345">
        <v>6360</v>
      </c>
      <c r="K42" s="346">
        <v>105.71808510638299</v>
      </c>
      <c r="L42" s="334"/>
      <c r="M42" s="345">
        <v>4796</v>
      </c>
      <c r="N42" s="346">
        <v>93.9</v>
      </c>
    </row>
    <row r="43" spans="1:14" ht="49.5">
      <c r="A43" s="341" t="s">
        <v>2261</v>
      </c>
      <c r="B43" s="345">
        <v>3898</v>
      </c>
      <c r="C43" s="346">
        <v>118.8777066178713</v>
      </c>
      <c r="D43" s="345">
        <v>5100</v>
      </c>
      <c r="E43" s="346">
        <v>130.83632632119034</v>
      </c>
      <c r="F43" s="345">
        <v>6150</v>
      </c>
      <c r="G43" s="346">
        <v>120.58823529411764</v>
      </c>
      <c r="H43" s="345">
        <v>6500</v>
      </c>
      <c r="I43" s="346">
        <v>105.6910569105691</v>
      </c>
      <c r="J43" s="345">
        <v>4905</v>
      </c>
      <c r="K43" s="346">
        <v>75.461538461538453</v>
      </c>
      <c r="L43" s="334"/>
      <c r="M43" s="345">
        <v>3279</v>
      </c>
      <c r="N43" s="346">
        <v>105.6</v>
      </c>
    </row>
    <row r="44" spans="1:14" ht="16.5">
      <c r="A44" s="341" t="s">
        <v>2257</v>
      </c>
      <c r="B44" s="345">
        <v>3568</v>
      </c>
      <c r="C44" s="346">
        <v>121.15449915110356</v>
      </c>
      <c r="D44" s="345">
        <v>4750</v>
      </c>
      <c r="E44" s="346">
        <v>133.12780269058294</v>
      </c>
      <c r="F44" s="345">
        <v>5150</v>
      </c>
      <c r="G44" s="346">
        <v>108.42105263157895</v>
      </c>
      <c r="H44" s="345">
        <v>5325</v>
      </c>
      <c r="I44" s="346">
        <v>103.39805825242718</v>
      </c>
      <c r="J44" s="345">
        <v>5600</v>
      </c>
      <c r="K44" s="346">
        <v>105.1643192488263</v>
      </c>
      <c r="L44" s="334"/>
      <c r="M44" s="345">
        <v>2945</v>
      </c>
      <c r="N44" s="346">
        <v>101.2</v>
      </c>
    </row>
    <row r="45" spans="1:14" ht="66">
      <c r="A45" s="341" t="s">
        <v>2262</v>
      </c>
      <c r="B45" s="345">
        <v>10657</v>
      </c>
      <c r="C45" s="346">
        <v>135.08682976296109</v>
      </c>
      <c r="D45" s="345">
        <v>12158</v>
      </c>
      <c r="E45" s="346">
        <v>114.08463920427887</v>
      </c>
      <c r="F45" s="345">
        <v>12768</v>
      </c>
      <c r="G45" s="346">
        <v>105.0172725777266</v>
      </c>
      <c r="H45" s="345">
        <v>13688</v>
      </c>
      <c r="I45" s="346">
        <v>107.20551378446115</v>
      </c>
      <c r="J45" s="345">
        <v>14558</v>
      </c>
      <c r="K45" s="346">
        <v>106.35593220338984</v>
      </c>
      <c r="L45" s="334"/>
      <c r="M45" s="345">
        <v>7889</v>
      </c>
      <c r="N45" s="346">
        <v>105.7</v>
      </c>
    </row>
    <row r="46" spans="1:14" ht="16.5">
      <c r="A46" s="341" t="s">
        <v>2257</v>
      </c>
      <c r="B46" s="345">
        <v>9156</v>
      </c>
      <c r="C46" s="346">
        <v>129.92762877820348</v>
      </c>
      <c r="D46" s="345">
        <v>9720</v>
      </c>
      <c r="E46" s="346">
        <v>106.15989515072084</v>
      </c>
      <c r="F46" s="345">
        <v>10204</v>
      </c>
      <c r="G46" s="346">
        <v>104.97942386831276</v>
      </c>
      <c r="H46" s="345">
        <v>10860</v>
      </c>
      <c r="I46" s="346">
        <v>106.42885143081145</v>
      </c>
      <c r="J46" s="345">
        <v>11556</v>
      </c>
      <c r="K46" s="346">
        <v>106.40883977900553</v>
      </c>
      <c r="L46" s="334"/>
      <c r="M46" s="345">
        <v>7047</v>
      </c>
      <c r="N46" s="346">
        <v>103.6</v>
      </c>
    </row>
    <row r="47" spans="1:14" ht="75.75" customHeight="1">
      <c r="A47" s="857" t="s">
        <v>2263</v>
      </c>
      <c r="B47" s="858"/>
      <c r="C47" s="858"/>
      <c r="D47" s="858"/>
      <c r="E47" s="858"/>
      <c r="F47" s="858"/>
      <c r="G47" s="858"/>
      <c r="H47" s="858"/>
      <c r="I47" s="858"/>
      <c r="J47" s="858"/>
      <c r="K47" s="858"/>
      <c r="M47" s="32"/>
      <c r="N47" s="32"/>
    </row>
    <row r="48" spans="1:14" ht="16.5">
      <c r="A48" s="349" t="s">
        <v>2264</v>
      </c>
    </row>
  </sheetData>
  <mergeCells count="12">
    <mergeCell ref="J5:K5"/>
    <mergeCell ref="A47:K47"/>
    <mergeCell ref="A1:K1"/>
    <mergeCell ref="A2:K2"/>
    <mergeCell ref="H3:K3"/>
    <mergeCell ref="A4:A6"/>
    <mergeCell ref="B4:C5"/>
    <mergeCell ref="D4:E5"/>
    <mergeCell ref="F4:G4"/>
    <mergeCell ref="H4:K4"/>
    <mergeCell ref="F5:G5"/>
    <mergeCell ref="H5:I5"/>
  </mergeCells>
  <pageMargins left="0.35433070866141736" right="0.27559055118110237" top="0.23622047244094491" bottom="0.23622047244094491" header="0.23622047244094491" footer="0.23622047244094491"/>
  <pageSetup paperSize="9" scale="103" orientation="landscape" r:id="rId1"/>
  <rowBreaks count="1" manualBreakCount="1">
    <brk id="20" max="10"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
  <sheetViews>
    <sheetView view="pageBreakPreview" zoomScale="160" zoomScaleSheetLayoutView="160" workbookViewId="0">
      <selection activeCell="E7" sqref="E7"/>
    </sheetView>
  </sheetViews>
  <sheetFormatPr defaultRowHeight="15"/>
  <cols>
    <col min="1" max="1" width="40.5703125" customWidth="1"/>
    <col min="2" max="2" width="8.7109375" customWidth="1"/>
    <col min="3" max="3" width="8.42578125" customWidth="1"/>
    <col min="4" max="4" width="9" bestFit="1" customWidth="1"/>
    <col min="5" max="5" width="8.7109375" customWidth="1"/>
    <col min="6" max="6" width="9" bestFit="1" customWidth="1"/>
    <col min="7" max="7" width="8.42578125" bestFit="1" customWidth="1"/>
    <col min="8" max="8" width="9.5703125" bestFit="1" customWidth="1"/>
    <col min="9" max="9" width="8.42578125" bestFit="1" customWidth="1"/>
    <col min="10" max="10" width="9.5703125" bestFit="1" customWidth="1"/>
    <col min="11" max="11" width="8.42578125" bestFit="1" customWidth="1"/>
    <col min="14" max="14" width="10.85546875" customWidth="1"/>
  </cols>
  <sheetData>
    <row r="1" spans="1:14" ht="24.75" customHeight="1">
      <c r="A1" s="867" t="s">
        <v>2266</v>
      </c>
      <c r="B1" s="867"/>
      <c r="C1" s="867"/>
      <c r="D1" s="867"/>
      <c r="E1" s="867"/>
      <c r="F1" s="867"/>
      <c r="G1" s="867"/>
      <c r="H1" s="867"/>
      <c r="I1" s="867"/>
      <c r="J1" s="867"/>
      <c r="K1" s="867"/>
    </row>
    <row r="2" spans="1:14" ht="15.75" customHeight="1">
      <c r="A2" s="867" t="s">
        <v>1923</v>
      </c>
      <c r="B2" s="867"/>
      <c r="C2" s="867"/>
      <c r="D2" s="867"/>
      <c r="E2" s="867"/>
      <c r="F2" s="867"/>
      <c r="G2" s="867"/>
      <c r="H2" s="867"/>
      <c r="I2" s="867"/>
      <c r="J2" s="867"/>
      <c r="K2" s="867"/>
    </row>
    <row r="3" spans="1:14">
      <c r="A3" s="868" t="s">
        <v>2201</v>
      </c>
      <c r="B3" s="868"/>
      <c r="C3" s="868"/>
      <c r="D3" s="868"/>
      <c r="E3" s="868"/>
      <c r="F3" s="868"/>
      <c r="G3" s="868"/>
      <c r="H3" s="868"/>
      <c r="I3" s="868"/>
      <c r="J3" s="868"/>
      <c r="K3" s="868"/>
    </row>
    <row r="4" spans="1:14" ht="16.5" customHeight="1">
      <c r="A4" s="869" t="s">
        <v>2</v>
      </c>
      <c r="B4" s="872" t="s">
        <v>2202</v>
      </c>
      <c r="C4" s="873"/>
      <c r="D4" s="872" t="s">
        <v>2203</v>
      </c>
      <c r="E4" s="873"/>
      <c r="F4" s="864" t="s">
        <v>2204</v>
      </c>
      <c r="G4" s="865"/>
      <c r="H4" s="864" t="s">
        <v>7</v>
      </c>
      <c r="I4" s="876"/>
      <c r="J4" s="876"/>
      <c r="K4" s="865"/>
    </row>
    <row r="5" spans="1:14" ht="16.5" customHeight="1">
      <c r="A5" s="870"/>
      <c r="B5" s="874"/>
      <c r="C5" s="875"/>
      <c r="D5" s="874"/>
      <c r="E5" s="875"/>
      <c r="F5" s="864" t="s">
        <v>2136</v>
      </c>
      <c r="G5" s="865"/>
      <c r="H5" s="864" t="s">
        <v>11</v>
      </c>
      <c r="I5" s="865"/>
      <c r="J5" s="864" t="s">
        <v>12</v>
      </c>
      <c r="K5" s="865"/>
    </row>
    <row r="6" spans="1:14" ht="15" customHeight="1">
      <c r="A6" s="871"/>
      <c r="B6" s="333" t="s">
        <v>2205</v>
      </c>
      <c r="C6" s="333" t="s">
        <v>2206</v>
      </c>
      <c r="D6" s="333" t="s">
        <v>2205</v>
      </c>
      <c r="E6" s="333" t="s">
        <v>2206</v>
      </c>
      <c r="F6" s="333" t="s">
        <v>2205</v>
      </c>
      <c r="G6" s="333" t="s">
        <v>2206</v>
      </c>
      <c r="H6" s="333" t="s">
        <v>2205</v>
      </c>
      <c r="I6" s="333" t="s">
        <v>2206</v>
      </c>
      <c r="J6" s="333" t="s">
        <v>2205</v>
      </c>
      <c r="K6" s="333" t="s">
        <v>2206</v>
      </c>
      <c r="M6" s="334"/>
    </row>
    <row r="7" spans="1:14" ht="66" customHeight="1">
      <c r="A7" s="335" t="s">
        <v>2207</v>
      </c>
      <c r="B7" s="336">
        <v>7224.76</v>
      </c>
      <c r="C7" s="336">
        <v>130.9734962474167</v>
      </c>
      <c r="D7" s="337">
        <v>7980</v>
      </c>
      <c r="E7" s="337">
        <v>110.45349603308621</v>
      </c>
      <c r="F7" s="337">
        <v>9750</v>
      </c>
      <c r="G7" s="337">
        <v>122.18045112781954</v>
      </c>
      <c r="H7" s="337">
        <v>12180</v>
      </c>
      <c r="I7" s="337">
        <v>124.92307692307692</v>
      </c>
      <c r="J7" s="337">
        <v>16200</v>
      </c>
      <c r="K7" s="337">
        <v>133.00492610837438</v>
      </c>
      <c r="M7" s="336">
        <v>5516.2</v>
      </c>
      <c r="N7" s="336">
        <v>130.69999999999999</v>
      </c>
    </row>
    <row r="8" spans="1:14" ht="49.5" customHeight="1">
      <c r="A8" s="335" t="s">
        <v>2208</v>
      </c>
      <c r="B8" s="336">
        <v>6820.9</v>
      </c>
      <c r="C8" s="336">
        <v>123.65215184366049</v>
      </c>
      <c r="D8" s="336">
        <v>7387</v>
      </c>
      <c r="E8" s="337">
        <v>108.29949126948057</v>
      </c>
      <c r="F8" s="336">
        <v>8775</v>
      </c>
      <c r="G8" s="337">
        <v>118.78976580479221</v>
      </c>
      <c r="H8" s="336">
        <v>11350</v>
      </c>
      <c r="I8" s="337">
        <v>129.34472934472933</v>
      </c>
      <c r="J8" s="336">
        <v>14742</v>
      </c>
      <c r="K8" s="337">
        <v>129.88546255506608</v>
      </c>
      <c r="M8" s="336">
        <v>5516.2</v>
      </c>
      <c r="N8" s="336">
        <v>40.5</v>
      </c>
    </row>
    <row r="9" spans="1:14" ht="33">
      <c r="A9" s="335" t="s">
        <v>2209</v>
      </c>
      <c r="B9" s="316">
        <v>5</v>
      </c>
      <c r="C9" s="336">
        <v>100</v>
      </c>
      <c r="D9" s="316">
        <v>8</v>
      </c>
      <c r="E9" s="337">
        <v>160</v>
      </c>
      <c r="F9" s="316">
        <v>10</v>
      </c>
      <c r="G9" s="337">
        <v>125</v>
      </c>
      <c r="H9" s="316">
        <v>11</v>
      </c>
      <c r="I9" s="337">
        <v>110.00000000000001</v>
      </c>
      <c r="J9" s="316">
        <v>12</v>
      </c>
      <c r="K9" s="337">
        <v>109.09090909090908</v>
      </c>
      <c r="M9" s="316">
        <v>5</v>
      </c>
      <c r="N9" s="336">
        <v>100</v>
      </c>
    </row>
    <row r="10" spans="1:14" ht="33">
      <c r="A10" s="335" t="s">
        <v>2210</v>
      </c>
      <c r="B10" s="316">
        <v>130</v>
      </c>
      <c r="C10" s="336">
        <v>110.16949152542372</v>
      </c>
      <c r="D10" s="316">
        <v>138</v>
      </c>
      <c r="E10" s="337">
        <v>106.15384615384616</v>
      </c>
      <c r="F10" s="316">
        <v>154</v>
      </c>
      <c r="G10" s="337">
        <v>111.59420289855073</v>
      </c>
      <c r="H10" s="316">
        <v>176</v>
      </c>
      <c r="I10" s="337">
        <v>114.28571428571428</v>
      </c>
      <c r="J10" s="316">
        <v>208</v>
      </c>
      <c r="K10" s="337">
        <v>118.18181818181819</v>
      </c>
      <c r="M10" s="316">
        <v>118</v>
      </c>
      <c r="N10" s="336">
        <v>100.8</v>
      </c>
    </row>
    <row r="11" spans="1:14" ht="16.5">
      <c r="A11" s="335" t="s">
        <v>2211</v>
      </c>
      <c r="B11" s="316"/>
      <c r="C11" s="336"/>
      <c r="D11" s="316"/>
      <c r="E11" s="337"/>
      <c r="F11" s="316"/>
      <c r="G11" s="337"/>
      <c r="H11" s="316"/>
      <c r="I11" s="337"/>
      <c r="J11" s="316"/>
      <c r="K11" s="337"/>
      <c r="M11" s="316"/>
      <c r="N11" s="336"/>
    </row>
    <row r="12" spans="1:14" ht="16.5">
      <c r="A12" s="335" t="s">
        <v>2212</v>
      </c>
      <c r="B12" s="316">
        <v>5</v>
      </c>
      <c r="C12" s="336">
        <v>250</v>
      </c>
      <c r="D12" s="316">
        <v>6</v>
      </c>
      <c r="E12" s="337">
        <v>120</v>
      </c>
      <c r="F12" s="316">
        <v>8</v>
      </c>
      <c r="G12" s="337">
        <v>133.33333333333331</v>
      </c>
      <c r="H12" s="316">
        <v>11</v>
      </c>
      <c r="I12" s="337">
        <v>137.5</v>
      </c>
      <c r="J12" s="316">
        <v>16</v>
      </c>
      <c r="K12" s="337">
        <v>145.45454545454547</v>
      </c>
      <c r="M12" s="316">
        <v>2</v>
      </c>
      <c r="N12" s="336">
        <v>66.7</v>
      </c>
    </row>
    <row r="13" spans="1:14" ht="16.5">
      <c r="A13" s="335" t="s">
        <v>2213</v>
      </c>
      <c r="B13" s="316">
        <v>22</v>
      </c>
      <c r="C13" s="336">
        <v>122.22222222222223</v>
      </c>
      <c r="D13" s="316">
        <v>25</v>
      </c>
      <c r="E13" s="337">
        <v>113.63636363636364</v>
      </c>
      <c r="F13" s="316">
        <v>30</v>
      </c>
      <c r="G13" s="337">
        <v>120</v>
      </c>
      <c r="H13" s="316">
        <v>37</v>
      </c>
      <c r="I13" s="337">
        <v>123.33333333333334</v>
      </c>
      <c r="J13" s="316">
        <v>46</v>
      </c>
      <c r="K13" s="337">
        <v>124.32432432432432</v>
      </c>
      <c r="M13" s="316">
        <v>18</v>
      </c>
      <c r="N13" s="336">
        <v>81.8</v>
      </c>
    </row>
    <row r="14" spans="1:14" ht="16.5">
      <c r="A14" s="335" t="s">
        <v>2214</v>
      </c>
      <c r="B14" s="316">
        <v>43</v>
      </c>
      <c r="C14" s="336">
        <v>110.25641025641026</v>
      </c>
      <c r="D14" s="316">
        <v>45</v>
      </c>
      <c r="E14" s="337">
        <v>104.65116279069768</v>
      </c>
      <c r="F14" s="316">
        <v>51</v>
      </c>
      <c r="G14" s="337">
        <v>113.33333333333333</v>
      </c>
      <c r="H14" s="316">
        <v>58</v>
      </c>
      <c r="I14" s="337">
        <v>113.72549019607843</v>
      </c>
      <c r="J14" s="316">
        <v>67</v>
      </c>
      <c r="K14" s="337">
        <v>115.51724137931035</v>
      </c>
      <c r="M14" s="316">
        <v>39</v>
      </c>
      <c r="N14" s="336">
        <v>105.40540540540539</v>
      </c>
    </row>
    <row r="15" spans="1:14" ht="16.5">
      <c r="A15" s="335" t="s">
        <v>2215</v>
      </c>
      <c r="B15" s="316">
        <v>19</v>
      </c>
      <c r="C15" s="336">
        <v>111.76470588235294</v>
      </c>
      <c r="D15" s="316">
        <v>29</v>
      </c>
      <c r="E15" s="337">
        <v>152.63157894736844</v>
      </c>
      <c r="F15" s="316">
        <v>42</v>
      </c>
      <c r="G15" s="337">
        <v>144.82758620689654</v>
      </c>
      <c r="H15" s="316">
        <v>59</v>
      </c>
      <c r="I15" s="337">
        <v>140.47619047619045</v>
      </c>
      <c r="J15" s="316">
        <v>80</v>
      </c>
      <c r="K15" s="337">
        <v>135.59322033898303</v>
      </c>
      <c r="M15" s="316">
        <v>17</v>
      </c>
      <c r="N15" s="336">
        <v>170</v>
      </c>
    </row>
    <row r="16" spans="1:14" ht="16.5">
      <c r="A16" s="335" t="s">
        <v>2216</v>
      </c>
      <c r="B16" s="316">
        <v>26</v>
      </c>
      <c r="C16" s="336">
        <v>123.80952380952381</v>
      </c>
      <c r="D16" s="316">
        <v>31</v>
      </c>
      <c r="E16" s="337">
        <v>119.23076923076923</v>
      </c>
      <c r="F16" s="316">
        <v>37</v>
      </c>
      <c r="G16" s="337">
        <v>119.35483870967742</v>
      </c>
      <c r="H16" s="316">
        <v>45</v>
      </c>
      <c r="I16" s="337">
        <v>121.62162162162163</v>
      </c>
      <c r="J16" s="316">
        <v>57</v>
      </c>
      <c r="K16" s="337">
        <v>126.66666666666666</v>
      </c>
      <c r="M16" s="316">
        <v>21</v>
      </c>
      <c r="N16" s="336">
        <v>95.454545454545453</v>
      </c>
    </row>
    <row r="17" spans="1:14" ht="49.5" customHeight="1">
      <c r="A17" s="335" t="s">
        <v>2217</v>
      </c>
      <c r="B17" s="316">
        <v>51</v>
      </c>
      <c r="C17" s="336">
        <v>115.90909090909092</v>
      </c>
      <c r="D17" s="316">
        <v>60</v>
      </c>
      <c r="E17" s="337">
        <v>117.64705882352942</v>
      </c>
      <c r="F17" s="316">
        <v>65</v>
      </c>
      <c r="G17" s="337">
        <v>108.33333333333333</v>
      </c>
      <c r="H17" s="316">
        <v>72</v>
      </c>
      <c r="I17" s="337">
        <v>110.76923076923077</v>
      </c>
      <c r="J17" s="316">
        <v>78</v>
      </c>
      <c r="K17" s="337">
        <v>108.33333333333333</v>
      </c>
      <c r="M17" s="316">
        <v>44</v>
      </c>
      <c r="N17" s="336">
        <v>83.018867924528308</v>
      </c>
    </row>
    <row r="18" spans="1:14" ht="49.5" customHeight="1">
      <c r="A18" s="335" t="s">
        <v>2218</v>
      </c>
      <c r="B18" s="316">
        <v>127</v>
      </c>
      <c r="C18" s="336">
        <v>135.10638297872339</v>
      </c>
      <c r="D18" s="316">
        <v>142</v>
      </c>
      <c r="E18" s="337">
        <v>111.81102362204724</v>
      </c>
      <c r="F18" s="316">
        <v>167</v>
      </c>
      <c r="G18" s="337">
        <v>117.6056338028169</v>
      </c>
      <c r="H18" s="316">
        <v>198</v>
      </c>
      <c r="I18" s="337">
        <v>118.56287425149701</v>
      </c>
      <c r="J18" s="316">
        <v>237</v>
      </c>
      <c r="K18" s="337">
        <v>119.6969696969697</v>
      </c>
      <c r="M18" s="316">
        <v>94</v>
      </c>
      <c r="N18" s="336">
        <v>93.069306930693074</v>
      </c>
    </row>
    <row r="19" spans="1:14" ht="16.5" customHeight="1">
      <c r="A19" s="866" t="s">
        <v>2219</v>
      </c>
      <c r="B19" s="866"/>
      <c r="C19" s="866"/>
      <c r="D19" s="866"/>
      <c r="E19" s="866"/>
      <c r="F19" s="866"/>
      <c r="G19" s="866"/>
      <c r="H19" s="866"/>
      <c r="I19" s="866"/>
      <c r="J19" s="866"/>
      <c r="K19" s="866"/>
      <c r="M19" s="338"/>
    </row>
  </sheetData>
  <mergeCells count="12">
    <mergeCell ref="J5:K5"/>
    <mergeCell ref="A19:K19"/>
    <mergeCell ref="A1:K1"/>
    <mergeCell ref="A2:K2"/>
    <mergeCell ref="A3:K3"/>
    <mergeCell ref="A4:A6"/>
    <mergeCell ref="B4:C5"/>
    <mergeCell ref="D4:E5"/>
    <mergeCell ref="F4:G4"/>
    <mergeCell ref="H4:K4"/>
    <mergeCell ref="F5:G5"/>
    <mergeCell ref="H5:I5"/>
  </mergeCells>
  <pageMargins left="0.27559055118110237" right="0.27559055118110237" top="0.19685039370078741" bottom="0.19685039370078741" header="0.19685039370078741" footer="0.19685039370078741"/>
  <pageSetup paperSize="9" scale="110" orientation="landscape" r:id="rId1"/>
  <colBreaks count="1" manualBreakCount="1">
    <brk id="11"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view="pageBreakPreview" zoomScale="140" zoomScaleSheetLayoutView="140" workbookViewId="0">
      <selection activeCell="D9" sqref="D9"/>
    </sheetView>
  </sheetViews>
  <sheetFormatPr defaultRowHeight="15"/>
  <cols>
    <col min="1" max="1" width="33.5703125" customWidth="1"/>
    <col min="3" max="3" width="12" customWidth="1"/>
  </cols>
  <sheetData>
    <row r="1" spans="1:16" ht="38.25" customHeight="1">
      <c r="A1" s="859" t="s">
        <v>2267</v>
      </c>
      <c r="B1" s="859"/>
      <c r="C1" s="859"/>
      <c r="D1" s="859"/>
      <c r="E1" s="859"/>
      <c r="F1" s="859"/>
      <c r="G1" s="859"/>
      <c r="H1" s="859"/>
      <c r="I1" s="859"/>
      <c r="J1" s="859"/>
      <c r="K1" s="859"/>
    </row>
    <row r="2" spans="1:16" ht="18">
      <c r="A2" s="877" t="s">
        <v>1923</v>
      </c>
      <c r="B2" s="877"/>
      <c r="C2" s="877"/>
      <c r="D2" s="877"/>
      <c r="E2" s="877"/>
      <c r="F2" s="877"/>
      <c r="G2" s="877"/>
      <c r="H2" s="877"/>
      <c r="I2" s="877"/>
      <c r="J2" s="877"/>
      <c r="K2" s="877"/>
    </row>
    <row r="3" spans="1:16" ht="14.25" customHeight="1">
      <c r="A3" s="339"/>
      <c r="B3" s="231"/>
      <c r="C3" s="231"/>
      <c r="D3" s="231"/>
      <c r="E3" s="231"/>
      <c r="F3" s="231"/>
      <c r="G3" s="231"/>
      <c r="H3" s="231"/>
      <c r="I3" s="860" t="s">
        <v>2220</v>
      </c>
      <c r="J3" s="860"/>
      <c r="K3" s="860"/>
    </row>
    <row r="4" spans="1:16" ht="16.5" customHeight="1">
      <c r="A4" s="861" t="s">
        <v>2</v>
      </c>
      <c r="B4" s="878" t="s">
        <v>2221</v>
      </c>
      <c r="C4" s="879"/>
      <c r="D4" s="856" t="s">
        <v>2222</v>
      </c>
      <c r="E4" s="856"/>
      <c r="F4" s="856" t="s">
        <v>2204</v>
      </c>
      <c r="G4" s="856"/>
      <c r="H4" s="856" t="s">
        <v>2223</v>
      </c>
      <c r="I4" s="856"/>
      <c r="J4" s="856"/>
      <c r="K4" s="856"/>
    </row>
    <row r="5" spans="1:16" ht="16.5" customHeight="1">
      <c r="A5" s="862"/>
      <c r="B5" s="880"/>
      <c r="C5" s="881"/>
      <c r="D5" s="856"/>
      <c r="E5" s="856"/>
      <c r="F5" s="856" t="s">
        <v>2136</v>
      </c>
      <c r="G5" s="856"/>
      <c r="H5" s="856" t="s">
        <v>11</v>
      </c>
      <c r="I5" s="856"/>
      <c r="J5" s="856" t="s">
        <v>12</v>
      </c>
      <c r="K5" s="856"/>
    </row>
    <row r="6" spans="1:16" ht="15" customHeight="1">
      <c r="A6" s="863"/>
      <c r="B6" s="340" t="s">
        <v>2205</v>
      </c>
      <c r="C6" s="340" t="s">
        <v>2206</v>
      </c>
      <c r="D6" s="340" t="s">
        <v>2205</v>
      </c>
      <c r="E6" s="340" t="s">
        <v>2206</v>
      </c>
      <c r="F6" s="340" t="s">
        <v>2205</v>
      </c>
      <c r="G6" s="340" t="s">
        <v>2206</v>
      </c>
      <c r="H6" s="340" t="s">
        <v>2205</v>
      </c>
      <c r="I6" s="340" t="s">
        <v>2206</v>
      </c>
      <c r="J6" s="340" t="s">
        <v>2205</v>
      </c>
      <c r="K6" s="340" t="s">
        <v>2206</v>
      </c>
    </row>
    <row r="7" spans="1:16" ht="33">
      <c r="A7" s="476" t="s">
        <v>2224</v>
      </c>
      <c r="B7" s="484">
        <v>361</v>
      </c>
      <c r="C7" s="630">
        <v>70.784313725490193</v>
      </c>
      <c r="D7" s="316">
        <v>576</v>
      </c>
      <c r="E7" s="336">
        <v>159.55678670360112</v>
      </c>
      <c r="F7" s="316">
        <v>634</v>
      </c>
      <c r="G7" s="336">
        <v>110.06944444444444</v>
      </c>
      <c r="H7" s="316">
        <v>695</v>
      </c>
      <c r="I7" s="336">
        <v>109.62145110410096</v>
      </c>
      <c r="J7" s="316">
        <v>778</v>
      </c>
      <c r="K7" s="336">
        <v>111.94244604316548</v>
      </c>
      <c r="M7" s="316">
        <v>510</v>
      </c>
      <c r="N7" s="336">
        <v>117</v>
      </c>
    </row>
    <row r="8" spans="1:16" ht="16.5">
      <c r="A8" s="476" t="s">
        <v>2225</v>
      </c>
      <c r="B8" s="484">
        <v>67</v>
      </c>
      <c r="C8" s="630">
        <v>77.906976744186053</v>
      </c>
      <c r="D8" s="316">
        <v>110</v>
      </c>
      <c r="E8" s="336">
        <v>164.17910447761196</v>
      </c>
      <c r="F8" s="316">
        <v>126</v>
      </c>
      <c r="G8" s="336">
        <v>114.54545454545455</v>
      </c>
      <c r="H8" s="316">
        <v>139</v>
      </c>
      <c r="I8" s="336">
        <v>110.31746031746033</v>
      </c>
      <c r="J8" s="316">
        <v>156</v>
      </c>
      <c r="K8" s="336">
        <v>112.23021582733811</v>
      </c>
      <c r="M8" s="316">
        <v>86</v>
      </c>
      <c r="N8" s="336">
        <v>76.8</v>
      </c>
    </row>
    <row r="9" spans="1:16" ht="33">
      <c r="A9" s="476" t="s">
        <v>2226</v>
      </c>
      <c r="B9" s="484">
        <v>352</v>
      </c>
      <c r="C9" s="630">
        <v>99.716713881019828</v>
      </c>
      <c r="D9" s="344">
        <v>495</v>
      </c>
      <c r="E9" s="336">
        <v>140.625</v>
      </c>
      <c r="F9" s="344">
        <v>350</v>
      </c>
      <c r="G9" s="336">
        <v>70.707070707070713</v>
      </c>
      <c r="H9" s="344">
        <v>562</v>
      </c>
      <c r="I9" s="336">
        <v>160.57142857142856</v>
      </c>
      <c r="J9" s="344">
        <v>620</v>
      </c>
      <c r="K9" s="336">
        <v>110.3202846975089</v>
      </c>
      <c r="M9" s="344">
        <v>353</v>
      </c>
      <c r="N9" s="336">
        <v>90.7</v>
      </c>
      <c r="P9" t="s">
        <v>32</v>
      </c>
    </row>
    <row r="10" spans="1:16" ht="16.5">
      <c r="A10" s="476" t="s">
        <v>2225</v>
      </c>
      <c r="B10" s="484">
        <v>22</v>
      </c>
      <c r="C10" s="630">
        <v>16.793893129770993</v>
      </c>
      <c r="D10" s="316">
        <v>110</v>
      </c>
      <c r="E10" s="336">
        <v>500</v>
      </c>
      <c r="F10" s="316">
        <v>67</v>
      </c>
      <c r="G10" s="336">
        <v>60.909090909090914</v>
      </c>
      <c r="H10" s="316">
        <v>110</v>
      </c>
      <c r="I10" s="336">
        <v>164.17910447761196</v>
      </c>
      <c r="J10" s="316">
        <v>125</v>
      </c>
      <c r="K10" s="336">
        <v>113.63636363636364</v>
      </c>
      <c r="M10" s="316">
        <v>131</v>
      </c>
      <c r="N10" s="336">
        <v>123.6</v>
      </c>
    </row>
    <row r="11" spans="1:16" ht="16.5">
      <c r="A11" s="476" t="s">
        <v>2227</v>
      </c>
      <c r="B11" s="484">
        <v>330</v>
      </c>
      <c r="C11" s="630">
        <v>148.64864864864865</v>
      </c>
      <c r="D11" s="316">
        <v>385</v>
      </c>
      <c r="E11" s="336">
        <v>116.66666666666667</v>
      </c>
      <c r="F11" s="316">
        <v>542</v>
      </c>
      <c r="G11" s="336">
        <v>140.77922077922079</v>
      </c>
      <c r="H11" s="316">
        <v>585</v>
      </c>
      <c r="I11" s="336">
        <v>107.93357933579335</v>
      </c>
      <c r="J11" s="316">
        <v>653</v>
      </c>
      <c r="K11" s="336">
        <v>111.62393162393163</v>
      </c>
      <c r="M11" s="316">
        <v>222</v>
      </c>
      <c r="N11" s="336">
        <v>78.400000000000006</v>
      </c>
    </row>
    <row r="12" spans="1:16" ht="16.5">
      <c r="A12" s="476" t="s">
        <v>2228</v>
      </c>
      <c r="B12" s="484">
        <v>92</v>
      </c>
      <c r="C12" s="630">
        <v>184</v>
      </c>
      <c r="D12" s="316">
        <v>97</v>
      </c>
      <c r="E12" s="336">
        <v>105.43478260869566</v>
      </c>
      <c r="F12" s="316">
        <v>100</v>
      </c>
      <c r="G12" s="336">
        <v>103.09278350515463</v>
      </c>
      <c r="H12" s="316">
        <v>105</v>
      </c>
      <c r="I12" s="336">
        <v>105</v>
      </c>
      <c r="J12" s="316">
        <v>115</v>
      </c>
      <c r="K12" s="336">
        <v>109.52380952380953</v>
      </c>
      <c r="M12" s="316">
        <v>50</v>
      </c>
      <c r="N12" s="336">
        <v>83.3</v>
      </c>
    </row>
    <row r="13" spans="1:16" ht="33">
      <c r="A13" s="476" t="s">
        <v>2229</v>
      </c>
      <c r="B13" s="484">
        <v>56</v>
      </c>
      <c r="C13" s="630">
        <v>130.23255813953489</v>
      </c>
      <c r="D13" s="316">
        <v>58</v>
      </c>
      <c r="E13" s="336">
        <v>103.57142857142858</v>
      </c>
      <c r="F13" s="316">
        <v>62</v>
      </c>
      <c r="G13" s="336">
        <v>106.89655172413792</v>
      </c>
      <c r="H13" s="316">
        <v>66</v>
      </c>
      <c r="I13" s="336">
        <v>106.45161290322579</v>
      </c>
      <c r="J13" s="316">
        <v>71</v>
      </c>
      <c r="K13" s="336">
        <v>107.57575757575756</v>
      </c>
      <c r="M13" s="316">
        <v>43</v>
      </c>
      <c r="N13" s="336">
        <v>179.2</v>
      </c>
    </row>
    <row r="14" spans="1:16" ht="16.5">
      <c r="A14" s="345" t="s">
        <v>2225</v>
      </c>
      <c r="B14" s="484">
        <v>28</v>
      </c>
      <c r="C14" s="630">
        <v>87.5</v>
      </c>
      <c r="D14" s="316">
        <v>27</v>
      </c>
      <c r="E14" s="336">
        <v>96.428571428571431</v>
      </c>
      <c r="F14" s="316">
        <v>32</v>
      </c>
      <c r="G14" s="336">
        <v>118.5185185185185</v>
      </c>
      <c r="H14" s="316">
        <v>35</v>
      </c>
      <c r="I14" s="336">
        <v>109.375</v>
      </c>
      <c r="J14" s="316">
        <v>35</v>
      </c>
      <c r="K14" s="336">
        <v>100</v>
      </c>
      <c r="M14" s="316">
        <v>32</v>
      </c>
      <c r="N14" s="336">
        <v>168.4</v>
      </c>
    </row>
    <row r="15" spans="1:16" ht="33">
      <c r="A15" s="476" t="s">
        <v>2230</v>
      </c>
      <c r="B15" s="484">
        <v>24</v>
      </c>
      <c r="C15" s="630">
        <v>800</v>
      </c>
      <c r="D15" s="316">
        <v>24</v>
      </c>
      <c r="E15" s="336">
        <v>100</v>
      </c>
      <c r="F15" s="316">
        <v>26</v>
      </c>
      <c r="G15" s="336">
        <v>108.33333333333333</v>
      </c>
      <c r="H15" s="316">
        <v>26</v>
      </c>
      <c r="I15" s="336">
        <v>100</v>
      </c>
      <c r="J15" s="316">
        <v>28</v>
      </c>
      <c r="K15" s="336">
        <v>107.69230769230769</v>
      </c>
      <c r="M15" s="316">
        <v>3</v>
      </c>
      <c r="N15" s="336">
        <v>100</v>
      </c>
    </row>
    <row r="16" spans="1:16" ht="16.5">
      <c r="A16" s="476" t="s">
        <v>2231</v>
      </c>
      <c r="B16" s="484">
        <v>1</v>
      </c>
      <c r="C16" s="630">
        <v>100</v>
      </c>
      <c r="D16" s="316">
        <v>2</v>
      </c>
      <c r="E16" s="336">
        <v>200</v>
      </c>
      <c r="F16" s="316">
        <v>3</v>
      </c>
      <c r="G16" s="336">
        <v>150</v>
      </c>
      <c r="H16" s="316">
        <v>4</v>
      </c>
      <c r="I16" s="336">
        <v>133.33333333333331</v>
      </c>
      <c r="J16" s="316">
        <v>4</v>
      </c>
      <c r="K16" s="336">
        <v>100</v>
      </c>
      <c r="M16" s="316">
        <v>1</v>
      </c>
      <c r="N16" s="336">
        <v>50</v>
      </c>
    </row>
    <row r="17" spans="1:14" ht="49.5">
      <c r="A17" s="476" t="s">
        <v>2232</v>
      </c>
      <c r="B17" s="484">
        <v>31</v>
      </c>
      <c r="C17" s="630">
        <v>124</v>
      </c>
      <c r="D17" s="316">
        <v>35</v>
      </c>
      <c r="E17" s="336">
        <v>112.90322580645163</v>
      </c>
      <c r="F17" s="316">
        <v>41</v>
      </c>
      <c r="G17" s="336">
        <v>117.14285714285715</v>
      </c>
      <c r="H17" s="316">
        <v>45</v>
      </c>
      <c r="I17" s="336">
        <v>109.75609756097562</v>
      </c>
      <c r="J17" s="316">
        <v>47</v>
      </c>
      <c r="K17" s="336">
        <v>104.44444444444446</v>
      </c>
      <c r="M17" s="316">
        <v>25</v>
      </c>
      <c r="N17" s="336">
        <v>89.3</v>
      </c>
    </row>
    <row r="18" spans="1:14" ht="16.5">
      <c r="A18" s="476" t="s">
        <v>2231</v>
      </c>
      <c r="B18" s="484">
        <v>26</v>
      </c>
      <c r="C18" s="630">
        <v>144.44444444444443</v>
      </c>
      <c r="D18" s="316">
        <v>22</v>
      </c>
      <c r="E18" s="336">
        <v>84.615384615384613</v>
      </c>
      <c r="F18" s="316">
        <v>25</v>
      </c>
      <c r="G18" s="336">
        <v>113.63636363636364</v>
      </c>
      <c r="H18" s="316">
        <v>27</v>
      </c>
      <c r="I18" s="336">
        <v>108</v>
      </c>
      <c r="J18" s="316">
        <v>30</v>
      </c>
      <c r="K18" s="336">
        <v>111.11111111111111</v>
      </c>
      <c r="M18" s="316">
        <v>18</v>
      </c>
      <c r="N18" s="336">
        <v>100</v>
      </c>
    </row>
    <row r="19" spans="1:14" ht="16.5">
      <c r="A19" s="476" t="s">
        <v>2227</v>
      </c>
      <c r="B19" s="484">
        <v>5</v>
      </c>
      <c r="C19" s="630">
        <v>71.428571428571431</v>
      </c>
      <c r="D19" s="316">
        <v>8</v>
      </c>
      <c r="E19" s="336">
        <v>160</v>
      </c>
      <c r="F19" s="316">
        <v>7</v>
      </c>
      <c r="G19" s="336">
        <v>87.5</v>
      </c>
      <c r="H19" s="316">
        <v>8</v>
      </c>
      <c r="I19" s="336">
        <v>114.28571428571428</v>
      </c>
      <c r="J19" s="316">
        <v>7</v>
      </c>
      <c r="K19" s="336">
        <v>87.5</v>
      </c>
      <c r="M19" s="316">
        <v>7</v>
      </c>
      <c r="N19" s="336">
        <v>70</v>
      </c>
    </row>
    <row r="20" spans="1:14" ht="49.5">
      <c r="A20" s="476" t="s">
        <v>2233</v>
      </c>
      <c r="B20" s="484">
        <v>13</v>
      </c>
      <c r="C20" s="630">
        <v>1300</v>
      </c>
      <c r="D20" s="316">
        <v>18</v>
      </c>
      <c r="E20" s="336">
        <v>138.46153846153845</v>
      </c>
      <c r="F20" s="316">
        <v>18</v>
      </c>
      <c r="G20" s="336">
        <v>100</v>
      </c>
      <c r="H20" s="316">
        <v>20</v>
      </c>
      <c r="I20" s="336">
        <v>111.11111111111111</v>
      </c>
      <c r="J20" s="316">
        <v>20</v>
      </c>
      <c r="K20" s="336">
        <v>100</v>
      </c>
      <c r="M20" s="316">
        <v>1</v>
      </c>
      <c r="N20" s="336"/>
    </row>
  </sheetData>
  <mergeCells count="11">
    <mergeCell ref="J5:K5"/>
    <mergeCell ref="A1:K1"/>
    <mergeCell ref="A2:K2"/>
    <mergeCell ref="I3:K3"/>
    <mergeCell ref="A4:A6"/>
    <mergeCell ref="B4:C5"/>
    <mergeCell ref="D4:E5"/>
    <mergeCell ref="F4:G4"/>
    <mergeCell ref="H4:K4"/>
    <mergeCell ref="F5:G5"/>
    <mergeCell ref="H5:I5"/>
  </mergeCells>
  <pageMargins left="0.35" right="0.23622047244094491" top="0.23622047244094491" bottom="0.23622047244094491" header="0.23622047244094491" footer="0.23622047244094491"/>
  <pageSetup paperSize="9" scale="11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
  <sheetViews>
    <sheetView view="pageBreakPreview" topLeftCell="A13" zoomScale="110" zoomScaleNormal="90" zoomScaleSheetLayoutView="110" workbookViewId="0">
      <selection activeCell="D13" sqref="D13"/>
    </sheetView>
  </sheetViews>
  <sheetFormatPr defaultRowHeight="15"/>
  <cols>
    <col min="1" max="1" width="47.5703125" customWidth="1"/>
    <col min="2" max="2" width="12.5703125" customWidth="1"/>
    <col min="3" max="3" width="11" customWidth="1"/>
    <col min="4" max="4" width="13.42578125" customWidth="1"/>
    <col min="5" max="5" width="11.140625" customWidth="1"/>
    <col min="6" max="6" width="14.140625" customWidth="1"/>
    <col min="7" max="7" width="10.28515625" customWidth="1"/>
    <col min="8" max="8" width="11" customWidth="1"/>
    <col min="9" max="9" width="10.42578125" customWidth="1"/>
    <col min="10" max="10" width="11.5703125" customWidth="1"/>
    <col min="11" max="11" width="11.140625" customWidth="1"/>
    <col min="13" max="13" width="10.28515625" customWidth="1"/>
  </cols>
  <sheetData>
    <row r="1" spans="1:14" ht="63.75" customHeight="1">
      <c r="A1" s="882" t="s">
        <v>2293</v>
      </c>
      <c r="B1" s="882"/>
      <c r="C1" s="882"/>
      <c r="D1" s="882"/>
      <c r="E1" s="882"/>
      <c r="F1" s="882"/>
      <c r="G1" s="882"/>
      <c r="H1" s="882"/>
      <c r="I1" s="882"/>
      <c r="J1" s="882"/>
      <c r="K1" s="882"/>
      <c r="L1" s="350"/>
      <c r="M1" s="350"/>
      <c r="N1" s="350"/>
    </row>
    <row r="2" spans="1:14" ht="27.75" customHeight="1">
      <c r="A2" s="883" t="s">
        <v>49</v>
      </c>
      <c r="B2" s="884" t="s">
        <v>2268</v>
      </c>
      <c r="C2" s="885"/>
      <c r="D2" s="888" t="s">
        <v>2269</v>
      </c>
      <c r="E2" s="889"/>
      <c r="F2" s="892" t="s">
        <v>2204</v>
      </c>
      <c r="G2" s="892"/>
      <c r="H2" s="893" t="s">
        <v>2270</v>
      </c>
      <c r="I2" s="894"/>
      <c r="J2" s="894"/>
      <c r="K2" s="895"/>
      <c r="L2" s="231"/>
      <c r="M2" s="231"/>
      <c r="N2" s="231"/>
    </row>
    <row r="3" spans="1:14" ht="23.25" customHeight="1">
      <c r="A3" s="883"/>
      <c r="B3" s="886"/>
      <c r="C3" s="887"/>
      <c r="D3" s="890"/>
      <c r="E3" s="891"/>
      <c r="F3" s="896" t="s">
        <v>2136</v>
      </c>
      <c r="G3" s="897"/>
      <c r="H3" s="896" t="s">
        <v>11</v>
      </c>
      <c r="I3" s="897"/>
      <c r="J3" s="896" t="s">
        <v>12</v>
      </c>
      <c r="K3" s="897"/>
      <c r="L3" s="231"/>
      <c r="M3" s="231"/>
      <c r="N3" s="231"/>
    </row>
    <row r="4" spans="1:14" ht="36">
      <c r="A4" s="883"/>
      <c r="B4" s="351" t="s">
        <v>1529</v>
      </c>
      <c r="C4" s="478" t="s">
        <v>1530</v>
      </c>
      <c r="D4" s="351" t="s">
        <v>1529</v>
      </c>
      <c r="E4" s="478" t="s">
        <v>1530</v>
      </c>
      <c r="F4" s="477" t="s">
        <v>1529</v>
      </c>
      <c r="G4" s="478" t="s">
        <v>1530</v>
      </c>
      <c r="H4" s="477" t="s">
        <v>1529</v>
      </c>
      <c r="I4" s="478" t="s">
        <v>1530</v>
      </c>
      <c r="J4" s="477" t="s">
        <v>1529</v>
      </c>
      <c r="K4" s="478" t="s">
        <v>1530</v>
      </c>
      <c r="L4" s="231"/>
      <c r="M4" s="231"/>
      <c r="N4" s="231"/>
    </row>
    <row r="5" spans="1:14" ht="24" customHeight="1">
      <c r="A5" s="352" t="s">
        <v>2271</v>
      </c>
      <c r="B5" s="480">
        <v>307</v>
      </c>
      <c r="C5" s="627">
        <f>B5/M5*100</f>
        <v>108.09859154929578</v>
      </c>
      <c r="D5" s="353">
        <v>333</v>
      </c>
      <c r="E5" s="354">
        <f>D5/B5*100</f>
        <v>108.46905537459284</v>
      </c>
      <c r="F5" s="353">
        <v>348</v>
      </c>
      <c r="G5" s="354">
        <f>F5/D5*100</f>
        <v>104.5045045045045</v>
      </c>
      <c r="H5" s="353">
        <v>365</v>
      </c>
      <c r="I5" s="354">
        <f>H5/F5*100</f>
        <v>104.88505747126437</v>
      </c>
      <c r="J5" s="353">
        <v>379</v>
      </c>
      <c r="K5" s="354">
        <f>J5/H5*100</f>
        <v>103.83561643835617</v>
      </c>
      <c r="L5" s="231"/>
      <c r="M5" s="353">
        <v>284</v>
      </c>
      <c r="N5" s="354">
        <v>100.7</v>
      </c>
    </row>
    <row r="6" spans="1:14" ht="22.5" customHeight="1">
      <c r="A6" s="355" t="s">
        <v>2272</v>
      </c>
      <c r="B6" s="446">
        <v>63</v>
      </c>
      <c r="C6" s="627">
        <f t="shared" ref="C6:C30" si="0">B6/M6*100</f>
        <v>110.5263157894737</v>
      </c>
      <c r="D6" s="356">
        <v>65</v>
      </c>
      <c r="E6" s="357">
        <f t="shared" ref="E6:E31" si="1">D6/B6*100</f>
        <v>103.17460317460319</v>
      </c>
      <c r="F6" s="356">
        <v>76</v>
      </c>
      <c r="G6" s="357">
        <f t="shared" ref="G6:G31" si="2">F6/D6*100</f>
        <v>116.92307692307693</v>
      </c>
      <c r="H6" s="356">
        <v>89</v>
      </c>
      <c r="I6" s="357">
        <f t="shared" ref="I6:I31" si="3">H6/F6*100</f>
        <v>117.10526315789474</v>
      </c>
      <c r="J6" s="356">
        <v>101</v>
      </c>
      <c r="K6" s="357">
        <f t="shared" ref="K6:K31" si="4">J6/H6*100</f>
        <v>113.48314606741575</v>
      </c>
      <c r="L6" s="231"/>
      <c r="M6" s="356">
        <v>57</v>
      </c>
      <c r="N6" s="357">
        <v>95</v>
      </c>
    </row>
    <row r="7" spans="1:14" ht="54">
      <c r="A7" s="358" t="s">
        <v>2273</v>
      </c>
      <c r="B7" s="446">
        <v>51983</v>
      </c>
      <c r="C7" s="627">
        <f t="shared" si="0"/>
        <v>110.42826188554191</v>
      </c>
      <c r="D7" s="356">
        <v>55532</v>
      </c>
      <c r="E7" s="357">
        <f t="shared" si="1"/>
        <v>106.82723197968566</v>
      </c>
      <c r="F7" s="356">
        <v>59415</v>
      </c>
      <c r="G7" s="357">
        <f t="shared" si="2"/>
        <v>106.99236476265936</v>
      </c>
      <c r="H7" s="356">
        <v>62230</v>
      </c>
      <c r="I7" s="357">
        <f t="shared" si="3"/>
        <v>104.73786080955986</v>
      </c>
      <c r="J7" s="356">
        <v>64350</v>
      </c>
      <c r="K7" s="357">
        <f t="shared" si="4"/>
        <v>103.40671701751567</v>
      </c>
      <c r="L7" s="231"/>
      <c r="M7" s="356">
        <v>47074</v>
      </c>
      <c r="N7" s="357">
        <v>104.7</v>
      </c>
    </row>
    <row r="8" spans="1:14" ht="36">
      <c r="A8" s="365" t="s">
        <v>2274</v>
      </c>
      <c r="B8" s="628">
        <v>269062</v>
      </c>
      <c r="C8" s="629">
        <f t="shared" si="0"/>
        <v>97.720619747365049</v>
      </c>
      <c r="D8" s="356">
        <v>276247</v>
      </c>
      <c r="E8" s="357">
        <f t="shared" si="1"/>
        <v>102.67038823765526</v>
      </c>
      <c r="F8" s="356">
        <v>282420</v>
      </c>
      <c r="G8" s="357">
        <f t="shared" si="2"/>
        <v>102.23459440283516</v>
      </c>
      <c r="H8" s="356">
        <v>287221</v>
      </c>
      <c r="I8" s="357">
        <f t="shared" si="3"/>
        <v>101.69995042843991</v>
      </c>
      <c r="J8" s="356">
        <v>291816</v>
      </c>
      <c r="K8" s="357">
        <f t="shared" si="4"/>
        <v>101.59981338411885</v>
      </c>
      <c r="L8" s="231"/>
      <c r="M8" s="356">
        <v>275338</v>
      </c>
      <c r="N8" s="357">
        <v>98</v>
      </c>
    </row>
    <row r="9" spans="1:14" ht="40.5" customHeight="1">
      <c r="A9" s="359" t="s">
        <v>2275</v>
      </c>
      <c r="B9" s="446">
        <v>56249</v>
      </c>
      <c r="C9" s="627">
        <f t="shared" si="0"/>
        <v>107.71749746260939</v>
      </c>
      <c r="D9" s="356">
        <v>59369</v>
      </c>
      <c r="E9" s="357">
        <f t="shared" si="1"/>
        <v>105.54676527582714</v>
      </c>
      <c r="F9" s="356">
        <v>62069</v>
      </c>
      <c r="G9" s="357">
        <f t="shared" si="2"/>
        <v>104.5478279910391</v>
      </c>
      <c r="H9" s="356">
        <v>64409</v>
      </c>
      <c r="I9" s="357">
        <f t="shared" si="3"/>
        <v>103.76999790555672</v>
      </c>
      <c r="J9" s="356">
        <v>66509</v>
      </c>
      <c r="K9" s="357">
        <f t="shared" si="4"/>
        <v>103.26041391730969</v>
      </c>
      <c r="L9" s="231"/>
      <c r="M9" s="356">
        <v>52219</v>
      </c>
      <c r="N9" s="357">
        <v>100.7</v>
      </c>
    </row>
    <row r="10" spans="1:14" ht="36">
      <c r="A10" s="360" t="s">
        <v>2276</v>
      </c>
      <c r="B10" s="480">
        <v>965</v>
      </c>
      <c r="C10" s="627">
        <f t="shared" si="0"/>
        <v>100.62565172054224</v>
      </c>
      <c r="D10" s="353">
        <v>967</v>
      </c>
      <c r="E10" s="354">
        <f t="shared" si="1"/>
        <v>100.20725388601038</v>
      </c>
      <c r="F10" s="353">
        <v>971</v>
      </c>
      <c r="G10" s="354">
        <f t="shared" si="2"/>
        <v>100.41365046535677</v>
      </c>
      <c r="H10" s="353">
        <v>983</v>
      </c>
      <c r="I10" s="354">
        <f t="shared" si="3"/>
        <v>101.23583934088569</v>
      </c>
      <c r="J10" s="353">
        <v>996</v>
      </c>
      <c r="K10" s="354">
        <f t="shared" si="4"/>
        <v>101.32248219735504</v>
      </c>
      <c r="L10" s="231"/>
      <c r="M10" s="353">
        <v>959</v>
      </c>
      <c r="N10" s="354">
        <v>100.7</v>
      </c>
    </row>
    <row r="11" spans="1:14" ht="18">
      <c r="A11" s="355" t="s">
        <v>2272</v>
      </c>
      <c r="B11" s="446">
        <v>38</v>
      </c>
      <c r="C11" s="22">
        <f t="shared" si="0"/>
        <v>102.70270270270269</v>
      </c>
      <c r="D11" s="356">
        <v>40</v>
      </c>
      <c r="E11" s="357">
        <f t="shared" si="1"/>
        <v>105.26315789473684</v>
      </c>
      <c r="F11" s="356">
        <v>42</v>
      </c>
      <c r="G11" s="357">
        <f t="shared" si="2"/>
        <v>105</v>
      </c>
      <c r="H11" s="356">
        <v>50</v>
      </c>
      <c r="I11" s="357">
        <f t="shared" si="3"/>
        <v>119.04761904761905</v>
      </c>
      <c r="J11" s="356">
        <v>58</v>
      </c>
      <c r="K11" s="357">
        <f t="shared" si="4"/>
        <v>115.99999999999999</v>
      </c>
      <c r="L11" s="231"/>
      <c r="M11" s="356">
        <v>37</v>
      </c>
      <c r="N11" s="357">
        <v>108.8</v>
      </c>
    </row>
    <row r="12" spans="1:14" ht="18">
      <c r="A12" s="355" t="s">
        <v>2714</v>
      </c>
      <c r="B12" s="446">
        <v>118</v>
      </c>
      <c r="C12" s="22">
        <v>65.2</v>
      </c>
      <c r="D12" s="356">
        <v>160</v>
      </c>
      <c r="E12" s="357">
        <f t="shared" si="1"/>
        <v>135.59322033898303</v>
      </c>
      <c r="F12" s="356">
        <v>180</v>
      </c>
      <c r="G12" s="357">
        <f t="shared" si="2"/>
        <v>112.5</v>
      </c>
      <c r="H12" s="356">
        <v>180</v>
      </c>
      <c r="I12" s="357">
        <f t="shared" si="3"/>
        <v>100</v>
      </c>
      <c r="J12" s="356">
        <v>180</v>
      </c>
      <c r="K12" s="357">
        <f t="shared" si="4"/>
        <v>100</v>
      </c>
      <c r="L12" s="231"/>
      <c r="M12" s="356"/>
      <c r="N12" s="357"/>
    </row>
    <row r="13" spans="1:14" ht="36">
      <c r="A13" s="355" t="s">
        <v>2715</v>
      </c>
      <c r="B13" s="446">
        <v>3174</v>
      </c>
      <c r="C13" s="22">
        <v>117.6</v>
      </c>
      <c r="D13" s="356">
        <v>4000</v>
      </c>
      <c r="E13" s="357">
        <f t="shared" si="1"/>
        <v>126.02394454946439</v>
      </c>
      <c r="F13" s="356">
        <v>4500</v>
      </c>
      <c r="G13" s="357">
        <f t="shared" si="2"/>
        <v>112.5</v>
      </c>
      <c r="H13" s="356">
        <v>4500</v>
      </c>
      <c r="I13" s="357">
        <f t="shared" si="3"/>
        <v>100</v>
      </c>
      <c r="J13" s="356">
        <v>4500</v>
      </c>
      <c r="K13" s="357">
        <f t="shared" si="4"/>
        <v>100</v>
      </c>
      <c r="L13" s="231"/>
      <c r="M13" s="356"/>
      <c r="N13" s="357"/>
    </row>
    <row r="14" spans="1:14" ht="26.25" customHeight="1">
      <c r="A14" s="361" t="s">
        <v>2277</v>
      </c>
      <c r="B14" s="446">
        <v>598884</v>
      </c>
      <c r="C14" s="22">
        <f t="shared" si="0"/>
        <v>102.30460562391418</v>
      </c>
      <c r="D14" s="356">
        <v>604236</v>
      </c>
      <c r="E14" s="357">
        <f t="shared" si="1"/>
        <v>100.89366221171379</v>
      </c>
      <c r="F14" s="356">
        <v>610278</v>
      </c>
      <c r="G14" s="357">
        <f t="shared" si="2"/>
        <v>100.99994042063034</v>
      </c>
      <c r="H14" s="356">
        <v>617601</v>
      </c>
      <c r="I14" s="357">
        <f t="shared" si="3"/>
        <v>101.19994494312428</v>
      </c>
      <c r="J14" s="356">
        <v>625013</v>
      </c>
      <c r="K14" s="357">
        <f t="shared" si="4"/>
        <v>101.20012759046699</v>
      </c>
      <c r="L14" s="231"/>
      <c r="M14" s="356">
        <v>585393</v>
      </c>
      <c r="N14" s="357">
        <v>100.6</v>
      </c>
    </row>
    <row r="15" spans="1:14" ht="54">
      <c r="A15" s="355" t="s">
        <v>2278</v>
      </c>
      <c r="B15" s="446">
        <v>593325</v>
      </c>
      <c r="C15" s="22">
        <f t="shared" si="0"/>
        <v>102.59635835451574</v>
      </c>
      <c r="D15" s="356">
        <v>600902</v>
      </c>
      <c r="E15" s="357">
        <f t="shared" si="1"/>
        <v>101.27704040787089</v>
      </c>
      <c r="F15" s="356">
        <v>609537</v>
      </c>
      <c r="G15" s="357">
        <f t="shared" si="2"/>
        <v>101.43700636709481</v>
      </c>
      <c r="H15" s="356">
        <v>621346</v>
      </c>
      <c r="I15" s="357">
        <f t="shared" si="3"/>
        <v>101.93737213655612</v>
      </c>
      <c r="J15" s="356">
        <v>636493</v>
      </c>
      <c r="K15" s="357">
        <f t="shared" si="4"/>
        <v>102.43777219133945</v>
      </c>
      <c r="L15" s="231"/>
      <c r="M15" s="356">
        <v>578310</v>
      </c>
      <c r="N15" s="357">
        <v>101.4</v>
      </c>
    </row>
    <row r="16" spans="1:14" ht="3.75" hidden="1" customHeight="1">
      <c r="A16" s="359" t="s">
        <v>1904</v>
      </c>
      <c r="B16" s="446"/>
      <c r="C16" s="22">
        <f t="shared" si="0"/>
        <v>0</v>
      </c>
      <c r="D16" s="362"/>
      <c r="E16" s="357" t="e">
        <f t="shared" si="1"/>
        <v>#DIV/0!</v>
      </c>
      <c r="F16" s="362"/>
      <c r="G16" s="357" t="e">
        <f t="shared" si="2"/>
        <v>#DIV/0!</v>
      </c>
      <c r="H16" s="362"/>
      <c r="I16" s="357" t="e">
        <f t="shared" si="3"/>
        <v>#DIV/0!</v>
      </c>
      <c r="J16" s="362"/>
      <c r="K16" s="357" t="e">
        <f t="shared" si="4"/>
        <v>#DIV/0!</v>
      </c>
      <c r="L16" s="231"/>
      <c r="M16" s="356">
        <v>649</v>
      </c>
      <c r="N16" s="357"/>
    </row>
    <row r="17" spans="1:14" ht="36" hidden="1" customHeight="1">
      <c r="A17" s="355" t="s">
        <v>2279</v>
      </c>
      <c r="B17" s="446"/>
      <c r="C17" s="22">
        <f t="shared" si="0"/>
        <v>0</v>
      </c>
      <c r="D17" s="362" t="e">
        <v>#REF!</v>
      </c>
      <c r="E17" s="357" t="e">
        <f t="shared" si="1"/>
        <v>#REF!</v>
      </c>
      <c r="F17" s="362" t="e">
        <v>#REF!</v>
      </c>
      <c r="G17" s="357" t="e">
        <f t="shared" si="2"/>
        <v>#REF!</v>
      </c>
      <c r="H17" s="362" t="e">
        <v>#REF!</v>
      </c>
      <c r="I17" s="357" t="e">
        <f t="shared" si="3"/>
        <v>#REF!</v>
      </c>
      <c r="J17" s="362" t="e">
        <v>#REF!</v>
      </c>
      <c r="K17" s="357" t="e">
        <f t="shared" si="4"/>
        <v>#REF!</v>
      </c>
      <c r="L17" s="231"/>
      <c r="M17" s="356">
        <v>266702</v>
      </c>
      <c r="N17" s="357">
        <v>100</v>
      </c>
    </row>
    <row r="18" spans="1:14" ht="18" hidden="1" customHeight="1">
      <c r="A18" s="363" t="s">
        <v>2280</v>
      </c>
      <c r="B18" s="446"/>
      <c r="C18" s="22">
        <f t="shared" si="0"/>
        <v>0</v>
      </c>
      <c r="D18" s="362" t="e">
        <v>#REF!</v>
      </c>
      <c r="E18" s="357" t="e">
        <f t="shared" si="1"/>
        <v>#REF!</v>
      </c>
      <c r="F18" s="362" t="e">
        <v>#REF!</v>
      </c>
      <c r="G18" s="357" t="e">
        <f t="shared" si="2"/>
        <v>#REF!</v>
      </c>
      <c r="H18" s="362" t="e">
        <v>#REF!</v>
      </c>
      <c r="I18" s="357" t="e">
        <f t="shared" si="3"/>
        <v>#REF!</v>
      </c>
      <c r="J18" s="362" t="e">
        <v>#REF!</v>
      </c>
      <c r="K18" s="357" t="e">
        <f t="shared" si="4"/>
        <v>#REF!</v>
      </c>
      <c r="L18" s="231"/>
      <c r="M18" s="356">
        <v>7505</v>
      </c>
      <c r="N18" s="357">
        <v>100</v>
      </c>
    </row>
    <row r="19" spans="1:14" ht="18" hidden="1" customHeight="1">
      <c r="A19" s="363" t="s">
        <v>2281</v>
      </c>
      <c r="B19" s="446"/>
      <c r="C19" s="22">
        <f t="shared" si="0"/>
        <v>0</v>
      </c>
      <c r="D19" s="362" t="e">
        <v>#REF!</v>
      </c>
      <c r="E19" s="357" t="e">
        <f t="shared" si="1"/>
        <v>#REF!</v>
      </c>
      <c r="F19" s="362" t="e">
        <v>#REF!</v>
      </c>
      <c r="G19" s="357" t="e">
        <f t="shared" si="2"/>
        <v>#REF!</v>
      </c>
      <c r="H19" s="362" t="e">
        <v>#REF!</v>
      </c>
      <c r="I19" s="357" t="e">
        <f t="shared" si="3"/>
        <v>#REF!</v>
      </c>
      <c r="J19" s="362" t="e">
        <v>#REF!</v>
      </c>
      <c r="K19" s="357" t="e">
        <f t="shared" si="4"/>
        <v>#REF!</v>
      </c>
      <c r="L19" s="231"/>
      <c r="M19" s="356">
        <v>12480</v>
      </c>
      <c r="N19" s="357">
        <v>100</v>
      </c>
    </row>
    <row r="20" spans="1:14" ht="18" hidden="1" customHeight="1">
      <c r="A20" s="363" t="s">
        <v>2282</v>
      </c>
      <c r="B20" s="446"/>
      <c r="C20" s="22" t="e">
        <f t="shared" si="0"/>
        <v>#DIV/0!</v>
      </c>
      <c r="D20" s="362" t="e">
        <v>#REF!</v>
      </c>
      <c r="E20" s="357" t="e">
        <f t="shared" si="1"/>
        <v>#REF!</v>
      </c>
      <c r="F20" s="362" t="e">
        <v>#REF!</v>
      </c>
      <c r="G20" s="357" t="e">
        <f t="shared" si="2"/>
        <v>#REF!</v>
      </c>
      <c r="H20" s="362" t="e">
        <v>#REF!</v>
      </c>
      <c r="I20" s="357" t="e">
        <f t="shared" si="3"/>
        <v>#REF!</v>
      </c>
      <c r="J20" s="362" t="e">
        <v>#REF!</v>
      </c>
      <c r="K20" s="357" t="e">
        <f t="shared" si="4"/>
        <v>#REF!</v>
      </c>
      <c r="L20" s="231"/>
      <c r="M20" s="356">
        <v>0</v>
      </c>
      <c r="N20" s="357">
        <v>100</v>
      </c>
    </row>
    <row r="21" spans="1:14" ht="18" hidden="1" customHeight="1">
      <c r="A21" s="363" t="s">
        <v>2283</v>
      </c>
      <c r="B21" s="446"/>
      <c r="C21" s="22">
        <f t="shared" si="0"/>
        <v>0</v>
      </c>
      <c r="D21" s="362" t="e">
        <v>#REF!</v>
      </c>
      <c r="E21" s="357" t="e">
        <f t="shared" si="1"/>
        <v>#REF!</v>
      </c>
      <c r="F21" s="362" t="e">
        <v>#REF!</v>
      </c>
      <c r="G21" s="357" t="e">
        <f t="shared" si="2"/>
        <v>#REF!</v>
      </c>
      <c r="H21" s="362" t="e">
        <v>#REF!</v>
      </c>
      <c r="I21" s="357" t="e">
        <f t="shared" si="3"/>
        <v>#REF!</v>
      </c>
      <c r="J21" s="362" t="e">
        <v>#REF!</v>
      </c>
      <c r="K21" s="357" t="e">
        <f t="shared" si="4"/>
        <v>#REF!</v>
      </c>
      <c r="L21" s="231"/>
      <c r="M21" s="356">
        <v>49401</v>
      </c>
      <c r="N21" s="357">
        <v>100</v>
      </c>
    </row>
    <row r="22" spans="1:14" ht="18" hidden="1" customHeight="1">
      <c r="A22" s="363" t="s">
        <v>2280</v>
      </c>
      <c r="B22" s="446"/>
      <c r="C22" s="22">
        <f t="shared" si="0"/>
        <v>0</v>
      </c>
      <c r="D22" s="362" t="e">
        <v>#REF!</v>
      </c>
      <c r="E22" s="357" t="e">
        <f t="shared" si="1"/>
        <v>#REF!</v>
      </c>
      <c r="F22" s="362" t="e">
        <v>#REF!</v>
      </c>
      <c r="G22" s="357" t="e">
        <f t="shared" si="2"/>
        <v>#REF!</v>
      </c>
      <c r="H22" s="362" t="e">
        <v>#REF!</v>
      </c>
      <c r="I22" s="357" t="e">
        <f t="shared" si="3"/>
        <v>#REF!</v>
      </c>
      <c r="J22" s="362" t="e">
        <v>#REF!</v>
      </c>
      <c r="K22" s="357" t="e">
        <f t="shared" si="4"/>
        <v>#REF!</v>
      </c>
      <c r="L22" s="231"/>
      <c r="M22" s="356">
        <v>986</v>
      </c>
      <c r="N22" s="357">
        <v>100</v>
      </c>
    </row>
    <row r="23" spans="1:14" ht="36" hidden="1" customHeight="1">
      <c r="A23" s="364" t="s">
        <v>2284</v>
      </c>
      <c r="B23" s="446"/>
      <c r="C23" s="22" t="e">
        <f t="shared" si="0"/>
        <v>#DIV/0!</v>
      </c>
      <c r="D23" s="362"/>
      <c r="E23" s="357" t="e">
        <f t="shared" si="1"/>
        <v>#DIV/0!</v>
      </c>
      <c r="F23" s="362"/>
      <c r="G23" s="357" t="e">
        <f t="shared" si="2"/>
        <v>#DIV/0!</v>
      </c>
      <c r="H23" s="362"/>
      <c r="I23" s="357" t="e">
        <f t="shared" si="3"/>
        <v>#DIV/0!</v>
      </c>
      <c r="J23" s="362"/>
      <c r="K23" s="357" t="e">
        <f t="shared" si="4"/>
        <v>#DIV/0!</v>
      </c>
      <c r="L23" s="231"/>
      <c r="M23" s="356">
        <v>0</v>
      </c>
      <c r="N23" s="357"/>
    </row>
    <row r="24" spans="1:14" ht="54" hidden="1" customHeight="1">
      <c r="A24" s="364" t="s">
        <v>2285</v>
      </c>
      <c r="B24" s="446"/>
      <c r="C24" s="22">
        <f t="shared" si="0"/>
        <v>0</v>
      </c>
      <c r="D24" s="356">
        <v>33244</v>
      </c>
      <c r="E24" s="357" t="e">
        <f t="shared" si="1"/>
        <v>#DIV/0!</v>
      </c>
      <c r="F24" s="356">
        <v>33909</v>
      </c>
      <c r="G24" s="357">
        <f t="shared" si="2"/>
        <v>102.00036096739262</v>
      </c>
      <c r="H24" s="356">
        <v>34587</v>
      </c>
      <c r="I24" s="357">
        <f t="shared" si="3"/>
        <v>101.99946916747766</v>
      </c>
      <c r="J24" s="356">
        <v>35279</v>
      </c>
      <c r="K24" s="357">
        <f t="shared" si="4"/>
        <v>102.0007517275277</v>
      </c>
      <c r="L24" s="231"/>
      <c r="M24" s="356">
        <v>32592</v>
      </c>
      <c r="N24" s="357">
        <v>107</v>
      </c>
    </row>
    <row r="25" spans="1:14" ht="54">
      <c r="A25" s="355" t="s">
        <v>2286</v>
      </c>
      <c r="B25" s="446">
        <v>38889</v>
      </c>
      <c r="C25" s="22">
        <f t="shared" si="0"/>
        <v>103.40069130550384</v>
      </c>
      <c r="D25" s="356">
        <v>39472</v>
      </c>
      <c r="E25" s="357">
        <f t="shared" si="1"/>
        <v>101.49913857388979</v>
      </c>
      <c r="F25" s="356">
        <v>40064</v>
      </c>
      <c r="G25" s="357">
        <f t="shared" si="2"/>
        <v>101.49979732468586</v>
      </c>
      <c r="H25" s="356">
        <v>40866</v>
      </c>
      <c r="I25" s="357">
        <f t="shared" si="3"/>
        <v>102.00179712460064</v>
      </c>
      <c r="J25" s="356">
        <v>41887</v>
      </c>
      <c r="K25" s="357">
        <f t="shared" si="4"/>
        <v>102.49840943571672</v>
      </c>
      <c r="L25" s="231"/>
      <c r="M25" s="356">
        <v>37610</v>
      </c>
      <c r="N25" s="357">
        <v>101.6</v>
      </c>
    </row>
    <row r="26" spans="1:14" ht="54" hidden="1">
      <c r="A26" s="355" t="s">
        <v>2287</v>
      </c>
      <c r="B26" s="446"/>
      <c r="C26" s="22">
        <f t="shared" si="0"/>
        <v>0</v>
      </c>
      <c r="D26" s="362"/>
      <c r="E26" s="357" t="e">
        <f t="shared" si="1"/>
        <v>#DIV/0!</v>
      </c>
      <c r="F26" s="362"/>
      <c r="G26" s="357" t="e">
        <f t="shared" si="2"/>
        <v>#DIV/0!</v>
      </c>
      <c r="H26" s="362"/>
      <c r="I26" s="357" t="e">
        <f t="shared" si="3"/>
        <v>#DIV/0!</v>
      </c>
      <c r="J26" s="362"/>
      <c r="K26" s="357" t="e">
        <f t="shared" si="4"/>
        <v>#DIV/0!</v>
      </c>
      <c r="L26" s="231"/>
      <c r="M26" s="356">
        <v>31105</v>
      </c>
      <c r="N26" s="357"/>
    </row>
    <row r="27" spans="1:14" ht="70.5" customHeight="1">
      <c r="A27" s="365" t="s">
        <v>2288</v>
      </c>
      <c r="B27" s="446">
        <v>362126</v>
      </c>
      <c r="C27" s="22">
        <v>103.4</v>
      </c>
      <c r="D27" s="356">
        <v>367558</v>
      </c>
      <c r="E27" s="357">
        <f t="shared" si="1"/>
        <v>101.50003037616742</v>
      </c>
      <c r="F27" s="356">
        <v>373071</v>
      </c>
      <c r="G27" s="357">
        <f t="shared" si="2"/>
        <v>101.49989933561505</v>
      </c>
      <c r="H27" s="356">
        <v>384751</v>
      </c>
      <c r="I27" s="357">
        <f t="shared" si="3"/>
        <v>103.13077135451429</v>
      </c>
      <c r="J27" s="356">
        <v>393591</v>
      </c>
      <c r="K27" s="357">
        <f t="shared" si="4"/>
        <v>102.2975898698119</v>
      </c>
      <c r="L27" s="366"/>
      <c r="M27" s="356">
        <v>430380</v>
      </c>
      <c r="N27" s="357">
        <v>100.2</v>
      </c>
    </row>
    <row r="28" spans="1:14" ht="24" customHeight="1">
      <c r="A28" s="367" t="s">
        <v>2289</v>
      </c>
      <c r="B28" s="446"/>
      <c r="C28" s="22"/>
      <c r="D28" s="362"/>
      <c r="E28" s="357"/>
      <c r="F28" s="362"/>
      <c r="G28" s="357"/>
      <c r="H28" s="362"/>
      <c r="I28" s="357"/>
      <c r="J28" s="368"/>
      <c r="K28" s="357"/>
      <c r="L28" s="231"/>
      <c r="M28" s="356"/>
      <c r="N28" s="357"/>
    </row>
    <row r="29" spans="1:14" ht="54">
      <c r="A29" s="359" t="s">
        <v>2290</v>
      </c>
      <c r="B29" s="22">
        <v>209</v>
      </c>
      <c r="C29" s="22">
        <f t="shared" si="0"/>
        <v>110.20058216358031</v>
      </c>
      <c r="D29" s="369">
        <v>214.9</v>
      </c>
      <c r="E29" s="357">
        <f t="shared" si="1"/>
        <v>102.82296650717704</v>
      </c>
      <c r="F29" s="369">
        <v>219.8</v>
      </c>
      <c r="G29" s="357">
        <f t="shared" si="2"/>
        <v>102.28013029315962</v>
      </c>
      <c r="H29" s="369">
        <v>224.2</v>
      </c>
      <c r="I29" s="357">
        <f t="shared" si="3"/>
        <v>102.00181983621472</v>
      </c>
      <c r="J29" s="369">
        <v>227.9</v>
      </c>
      <c r="K29" s="357">
        <f t="shared" si="4"/>
        <v>101.65031222123105</v>
      </c>
      <c r="L29" s="231"/>
      <c r="M29" s="369">
        <v>189.65417051042718</v>
      </c>
      <c r="N29" s="357">
        <v>102.8</v>
      </c>
    </row>
    <row r="30" spans="1:14" ht="54" hidden="1" customHeight="1">
      <c r="A30" s="359" t="s">
        <v>2291</v>
      </c>
      <c r="B30" s="22"/>
      <c r="C30" s="22" t="e">
        <f t="shared" si="0"/>
        <v>#DIV/0!</v>
      </c>
      <c r="D30" s="369"/>
      <c r="E30" s="357" t="e">
        <f t="shared" si="1"/>
        <v>#DIV/0!</v>
      </c>
      <c r="F30" s="369"/>
      <c r="G30" s="357" t="e">
        <f t="shared" si="2"/>
        <v>#DIV/0!</v>
      </c>
      <c r="H30" s="369"/>
      <c r="I30" s="357" t="e">
        <f t="shared" si="3"/>
        <v>#DIV/0!</v>
      </c>
      <c r="J30" s="357"/>
      <c r="K30" s="357" t="e">
        <f t="shared" si="4"/>
        <v>#DIV/0!</v>
      </c>
      <c r="L30" s="231"/>
      <c r="M30" s="356"/>
      <c r="N30" s="357">
        <v>100</v>
      </c>
    </row>
    <row r="31" spans="1:14" ht="72">
      <c r="A31" s="359" t="s">
        <v>2292</v>
      </c>
      <c r="B31" s="22">
        <v>605</v>
      </c>
      <c r="C31" s="22">
        <v>99.6</v>
      </c>
      <c r="D31" s="369">
        <v>608.29999999999995</v>
      </c>
      <c r="E31" s="357">
        <f t="shared" si="1"/>
        <v>100.54545454545453</v>
      </c>
      <c r="F31" s="369">
        <v>611.29999999999995</v>
      </c>
      <c r="G31" s="357">
        <f t="shared" si="2"/>
        <v>100.49317770836758</v>
      </c>
      <c r="H31" s="369">
        <v>623</v>
      </c>
      <c r="I31" s="357">
        <f t="shared" si="3"/>
        <v>101.9139538688042</v>
      </c>
      <c r="J31" s="369">
        <v>629.70000000000005</v>
      </c>
      <c r="K31" s="357">
        <f t="shared" si="4"/>
        <v>101.07544141252008</v>
      </c>
      <c r="L31" s="231"/>
      <c r="M31" s="369">
        <v>735.19840517396005</v>
      </c>
      <c r="N31" s="357">
        <v>99.6</v>
      </c>
    </row>
  </sheetData>
  <mergeCells count="9">
    <mergeCell ref="A1:K1"/>
    <mergeCell ref="A2:A4"/>
    <mergeCell ref="B2:C3"/>
    <mergeCell ref="D2:E3"/>
    <mergeCell ref="F2:G2"/>
    <mergeCell ref="H2:K2"/>
    <mergeCell ref="F3:G3"/>
    <mergeCell ref="H3:I3"/>
    <mergeCell ref="J3:K3"/>
  </mergeCells>
  <pageMargins left="0.31496062992125984" right="0.26" top="0.31496062992125984" bottom="0.47244094488188981" header="0.31496062992125984" footer="0.31496062992125984"/>
  <pageSetup paperSize="9" scale="86" orientation="landscape" r:id="rId1"/>
  <rowBreaks count="1" manualBreakCount="1">
    <brk id="27" max="10" man="1"/>
  </rowBreaks>
  <colBreaks count="1" manualBreakCount="1">
    <brk id="11"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
  <sheetViews>
    <sheetView view="pageBreakPreview" topLeftCell="A3" zoomScaleSheetLayoutView="100" workbookViewId="0">
      <selection activeCell="D13" sqref="D13"/>
    </sheetView>
  </sheetViews>
  <sheetFormatPr defaultRowHeight="15"/>
  <cols>
    <col min="1" max="1" width="62.42578125" customWidth="1"/>
    <col min="2" max="3" width="12.85546875" customWidth="1"/>
    <col min="4" max="4" width="15.85546875" customWidth="1"/>
    <col min="5" max="5" width="15.140625" customWidth="1"/>
    <col min="6" max="6" width="14" customWidth="1"/>
    <col min="7" max="7" width="14.5703125" customWidth="1"/>
    <col min="8" max="9" width="14.28515625" customWidth="1"/>
    <col min="10" max="10" width="14.7109375" customWidth="1"/>
    <col min="11" max="11" width="13.140625" customWidth="1"/>
  </cols>
  <sheetData>
    <row r="1" spans="1:15" ht="80.25" customHeight="1">
      <c r="A1" s="898" t="s">
        <v>2294</v>
      </c>
      <c r="B1" s="899"/>
      <c r="C1" s="899"/>
      <c r="D1" s="899"/>
      <c r="E1" s="899"/>
      <c r="F1" s="899"/>
      <c r="G1" s="899"/>
      <c r="H1" s="899"/>
      <c r="I1" s="899"/>
      <c r="J1" s="899"/>
      <c r="K1" s="899"/>
      <c r="L1" s="370"/>
      <c r="M1" s="371" t="s">
        <v>32</v>
      </c>
      <c r="N1" s="371"/>
    </row>
    <row r="2" spans="1:15" ht="25.5" customHeight="1">
      <c r="A2" s="900" t="s">
        <v>2</v>
      </c>
      <c r="B2" s="900" t="s">
        <v>2055</v>
      </c>
      <c r="C2" s="900"/>
      <c r="D2" s="900" t="s">
        <v>2056</v>
      </c>
      <c r="E2" s="900"/>
      <c r="F2" s="900" t="s">
        <v>1898</v>
      </c>
      <c r="G2" s="900"/>
      <c r="H2" s="900" t="s">
        <v>7</v>
      </c>
      <c r="I2" s="900"/>
      <c r="J2" s="900"/>
      <c r="K2" s="900"/>
      <c r="L2" s="372"/>
      <c r="M2" s="371"/>
      <c r="N2" s="371"/>
    </row>
    <row r="3" spans="1:15" ht="27" customHeight="1">
      <c r="A3" s="900"/>
      <c r="B3" s="900"/>
      <c r="C3" s="900"/>
      <c r="D3" s="900"/>
      <c r="E3" s="900"/>
      <c r="F3" s="900"/>
      <c r="G3" s="900"/>
      <c r="H3" s="900" t="s">
        <v>11</v>
      </c>
      <c r="I3" s="900"/>
      <c r="J3" s="900" t="s">
        <v>12</v>
      </c>
      <c r="K3" s="900"/>
      <c r="L3" s="372"/>
      <c r="M3" s="371"/>
      <c r="N3" s="371"/>
    </row>
    <row r="4" spans="1:15" ht="20.25">
      <c r="A4" s="900"/>
      <c r="B4" s="373" t="s">
        <v>1926</v>
      </c>
      <c r="C4" s="373" t="s">
        <v>1530</v>
      </c>
      <c r="D4" s="373" t="s">
        <v>1926</v>
      </c>
      <c r="E4" s="373" t="s">
        <v>1530</v>
      </c>
      <c r="F4" s="373" t="s">
        <v>1926</v>
      </c>
      <c r="G4" s="373" t="s">
        <v>1530</v>
      </c>
      <c r="H4" s="373" t="s">
        <v>1926</v>
      </c>
      <c r="I4" s="373" t="s">
        <v>1530</v>
      </c>
      <c r="J4" s="374" t="s">
        <v>1926</v>
      </c>
      <c r="K4" s="313" t="s">
        <v>1530</v>
      </c>
      <c r="L4" s="372"/>
      <c r="M4" s="371"/>
      <c r="N4" s="371"/>
    </row>
    <row r="5" spans="1:15" ht="20.25">
      <c r="A5" s="313" t="s">
        <v>2295</v>
      </c>
      <c r="B5" s="313">
        <v>15725</v>
      </c>
      <c r="C5" s="375">
        <v>101.1709451199897</v>
      </c>
      <c r="D5" s="313">
        <v>15725</v>
      </c>
      <c r="E5" s="375">
        <v>100</v>
      </c>
      <c r="F5" s="313">
        <v>15725</v>
      </c>
      <c r="G5" s="375">
        <v>100</v>
      </c>
      <c r="H5" s="313">
        <v>15725</v>
      </c>
      <c r="I5" s="375">
        <v>100</v>
      </c>
      <c r="J5" s="313">
        <v>15725</v>
      </c>
      <c r="K5" s="375">
        <v>100</v>
      </c>
      <c r="L5" s="376"/>
      <c r="M5" s="313">
        <v>15543</v>
      </c>
      <c r="N5" s="375">
        <v>99.8</v>
      </c>
      <c r="O5" s="32"/>
    </row>
    <row r="6" spans="1:15" ht="40.5">
      <c r="A6" s="313" t="s">
        <v>2296</v>
      </c>
      <c r="B6" s="377">
        <v>22369</v>
      </c>
      <c r="C6" s="375">
        <v>101.12110664074861</v>
      </c>
      <c r="D6" s="377">
        <v>22467</v>
      </c>
      <c r="E6" s="375">
        <v>100.43810630783673</v>
      </c>
      <c r="F6" s="377">
        <v>22570</v>
      </c>
      <c r="G6" s="375">
        <v>100.45845017136243</v>
      </c>
      <c r="H6" s="377">
        <v>22644</v>
      </c>
      <c r="I6" s="375">
        <v>100.32786885245901</v>
      </c>
      <c r="J6" s="378">
        <v>22687</v>
      </c>
      <c r="K6" s="375">
        <v>100.18989577813106</v>
      </c>
      <c r="L6" s="376"/>
      <c r="M6" s="313">
        <v>22121</v>
      </c>
      <c r="N6" s="375">
        <v>100.4</v>
      </c>
      <c r="O6" s="32"/>
    </row>
    <row r="7" spans="1:15" ht="20.25">
      <c r="A7" s="313" t="s">
        <v>2297</v>
      </c>
      <c r="B7" s="377">
        <v>1139</v>
      </c>
      <c r="C7" s="375">
        <v>100</v>
      </c>
      <c r="D7" s="377">
        <v>1157</v>
      </c>
      <c r="E7" s="375">
        <v>101.58033362598771</v>
      </c>
      <c r="F7" s="377">
        <v>1170</v>
      </c>
      <c r="G7" s="375">
        <v>101.12359550561798</v>
      </c>
      <c r="H7" s="377">
        <v>1182</v>
      </c>
      <c r="I7" s="375">
        <v>101.02564102564102</v>
      </c>
      <c r="J7" s="378">
        <v>1196</v>
      </c>
      <c r="K7" s="375">
        <v>101.18443316412859</v>
      </c>
      <c r="L7" s="376"/>
      <c r="M7" s="313">
        <v>1139</v>
      </c>
      <c r="N7" s="375">
        <v>101.2</v>
      </c>
      <c r="O7" s="32"/>
    </row>
    <row r="8" spans="1:15" ht="40.5">
      <c r="A8" s="313" t="s">
        <v>2298</v>
      </c>
      <c r="B8" s="377">
        <v>351</v>
      </c>
      <c r="C8" s="375">
        <v>100</v>
      </c>
      <c r="D8" s="377">
        <v>358</v>
      </c>
      <c r="E8" s="375">
        <v>101.99430199430199</v>
      </c>
      <c r="F8" s="377">
        <v>363</v>
      </c>
      <c r="G8" s="375">
        <v>101.39664804469272</v>
      </c>
      <c r="H8" s="377">
        <v>365</v>
      </c>
      <c r="I8" s="375">
        <v>100.55096418732784</v>
      </c>
      <c r="J8" s="378">
        <v>367</v>
      </c>
      <c r="K8" s="375">
        <v>100.54794520547945</v>
      </c>
      <c r="L8" s="376"/>
      <c r="M8" s="313">
        <v>351</v>
      </c>
      <c r="N8" s="375">
        <v>100</v>
      </c>
      <c r="O8" s="32"/>
    </row>
    <row r="9" spans="1:15" ht="40.5">
      <c r="A9" s="313" t="s">
        <v>2299</v>
      </c>
      <c r="B9" s="377"/>
      <c r="C9" s="375"/>
      <c r="D9" s="377"/>
      <c r="E9" s="375"/>
      <c r="F9" s="377"/>
      <c r="G9" s="375"/>
      <c r="H9" s="377"/>
      <c r="I9" s="375"/>
      <c r="J9" s="378"/>
      <c r="K9" s="375"/>
      <c r="L9" s="376"/>
      <c r="M9" s="313"/>
      <c r="N9" s="375"/>
      <c r="O9" s="32"/>
    </row>
    <row r="10" spans="1:15" ht="20.25">
      <c r="A10" s="313" t="s">
        <v>2300</v>
      </c>
      <c r="B10" s="377">
        <v>53</v>
      </c>
      <c r="C10" s="375">
        <v>106</v>
      </c>
      <c r="D10" s="377">
        <v>55</v>
      </c>
      <c r="E10" s="375">
        <v>103.77358490566037</v>
      </c>
      <c r="F10" s="377">
        <v>57</v>
      </c>
      <c r="G10" s="375">
        <v>103.63636363636364</v>
      </c>
      <c r="H10" s="377">
        <v>59</v>
      </c>
      <c r="I10" s="375">
        <v>103.50877192982458</v>
      </c>
      <c r="J10" s="378">
        <v>61</v>
      </c>
      <c r="K10" s="375">
        <v>103.38983050847457</v>
      </c>
      <c r="L10" s="376"/>
      <c r="M10" s="313">
        <v>50</v>
      </c>
      <c r="N10" s="375">
        <v>111.1</v>
      </c>
      <c r="O10" s="32"/>
    </row>
    <row r="11" spans="1:15" ht="40.5">
      <c r="A11" s="313" t="s">
        <v>2301</v>
      </c>
      <c r="B11" s="377">
        <v>155</v>
      </c>
      <c r="C11" s="375">
        <v>124</v>
      </c>
      <c r="D11" s="377">
        <v>165</v>
      </c>
      <c r="E11" s="375">
        <v>106.45161290322579</v>
      </c>
      <c r="F11" s="377">
        <v>172</v>
      </c>
      <c r="G11" s="375">
        <v>104.24242424242425</v>
      </c>
      <c r="H11" s="377">
        <v>180</v>
      </c>
      <c r="I11" s="375">
        <v>104.65116279069768</v>
      </c>
      <c r="J11" s="378">
        <v>184</v>
      </c>
      <c r="K11" s="375">
        <v>102.22222222222221</v>
      </c>
      <c r="L11" s="376"/>
      <c r="M11" s="313">
        <v>125</v>
      </c>
      <c r="N11" s="375">
        <v>102</v>
      </c>
      <c r="O11" s="32"/>
    </row>
    <row r="12" spans="1:15" ht="20.25">
      <c r="A12" s="313" t="s">
        <v>2302</v>
      </c>
      <c r="B12" s="377">
        <v>30390</v>
      </c>
      <c r="C12" s="375">
        <v>105.04666436225372</v>
      </c>
      <c r="D12" s="377">
        <v>30533</v>
      </c>
      <c r="E12" s="375">
        <v>100.47054952286936</v>
      </c>
      <c r="F12" s="377">
        <v>30739</v>
      </c>
      <c r="G12" s="375">
        <v>100.67467985458356</v>
      </c>
      <c r="H12" s="377">
        <v>30952</v>
      </c>
      <c r="I12" s="375">
        <v>100.69293080451544</v>
      </c>
      <c r="J12" s="378">
        <v>31163</v>
      </c>
      <c r="K12" s="375">
        <v>100.68170069785474</v>
      </c>
      <c r="L12" s="376"/>
      <c r="M12" s="313">
        <v>28930</v>
      </c>
      <c r="N12" s="375">
        <v>97.3</v>
      </c>
      <c r="O12" s="32"/>
    </row>
    <row r="13" spans="1:15" ht="20.25">
      <c r="A13" s="313" t="s">
        <v>2303</v>
      </c>
      <c r="B13" s="377">
        <v>5308</v>
      </c>
      <c r="C13" s="375">
        <v>102.01806650009611</v>
      </c>
      <c r="D13" s="377">
        <v>5417</v>
      </c>
      <c r="E13" s="375">
        <v>102.05350414468725</v>
      </c>
      <c r="F13" s="377">
        <v>5512</v>
      </c>
      <c r="G13" s="375">
        <v>101.75373823149346</v>
      </c>
      <c r="H13" s="377">
        <v>5599</v>
      </c>
      <c r="I13" s="375">
        <v>101.57837445573294</v>
      </c>
      <c r="J13" s="378">
        <v>5684</v>
      </c>
      <c r="K13" s="375">
        <v>101.51812823718519</v>
      </c>
      <c r="L13" s="376"/>
      <c r="M13" s="313">
        <v>5203</v>
      </c>
      <c r="N13" s="375">
        <v>103</v>
      </c>
      <c r="O13" s="32"/>
    </row>
    <row r="14" spans="1:15" ht="20.25">
      <c r="A14" s="313" t="s">
        <v>2304</v>
      </c>
      <c r="B14" s="377">
        <v>18252</v>
      </c>
      <c r="C14" s="375">
        <v>102.20057114060137</v>
      </c>
      <c r="D14" s="377">
        <v>18397</v>
      </c>
      <c r="E14" s="375">
        <v>100.79443348674117</v>
      </c>
      <c r="F14" s="377">
        <v>18520</v>
      </c>
      <c r="G14" s="375">
        <v>100.66858726966352</v>
      </c>
      <c r="H14" s="377">
        <v>18642</v>
      </c>
      <c r="I14" s="375">
        <v>100.65874730021598</v>
      </c>
      <c r="J14" s="378">
        <v>18802</v>
      </c>
      <c r="K14" s="375">
        <v>100.85827700890462</v>
      </c>
      <c r="L14" s="376"/>
      <c r="M14" s="313">
        <v>17859</v>
      </c>
      <c r="N14" s="375">
        <v>101.8</v>
      </c>
      <c r="O14" s="32"/>
    </row>
    <row r="15" spans="1:15" ht="20.25">
      <c r="A15" s="313" t="s">
        <v>2305</v>
      </c>
      <c r="B15" s="377">
        <v>120</v>
      </c>
      <c r="C15" s="375">
        <v>100</v>
      </c>
      <c r="D15" s="377">
        <v>120</v>
      </c>
      <c r="E15" s="375">
        <v>100</v>
      </c>
      <c r="F15" s="377">
        <v>120</v>
      </c>
      <c r="G15" s="375">
        <v>100</v>
      </c>
      <c r="H15" s="377">
        <v>120</v>
      </c>
      <c r="I15" s="375">
        <v>100</v>
      </c>
      <c r="J15" s="378">
        <v>120</v>
      </c>
      <c r="K15" s="375">
        <v>100</v>
      </c>
      <c r="L15" s="376"/>
      <c r="M15" s="313">
        <v>120</v>
      </c>
      <c r="N15" s="375">
        <v>133.33333333333334</v>
      </c>
      <c r="O15" s="32"/>
    </row>
    <row r="16" spans="1:15" ht="40.5">
      <c r="A16" s="313" t="s">
        <v>2306</v>
      </c>
      <c r="B16" s="377">
        <v>425</v>
      </c>
      <c r="C16" s="375">
        <v>80.188679245283026</v>
      </c>
      <c r="D16" s="377">
        <v>425</v>
      </c>
      <c r="E16" s="375">
        <v>100</v>
      </c>
      <c r="F16" s="377">
        <v>425</v>
      </c>
      <c r="G16" s="375">
        <v>100</v>
      </c>
      <c r="H16" s="377">
        <v>425</v>
      </c>
      <c r="I16" s="375">
        <v>100</v>
      </c>
      <c r="J16" s="378">
        <v>425</v>
      </c>
      <c r="K16" s="375">
        <v>100</v>
      </c>
      <c r="L16" s="376"/>
      <c r="M16" s="313">
        <v>530</v>
      </c>
      <c r="N16" s="375">
        <v>100</v>
      </c>
      <c r="O16" s="32"/>
    </row>
    <row r="17" spans="1:15" ht="20.25">
      <c r="A17" s="309" t="s">
        <v>2307</v>
      </c>
      <c r="B17" s="313"/>
      <c r="C17" s="375"/>
      <c r="D17" s="313"/>
      <c r="E17" s="375"/>
      <c r="F17" s="313"/>
      <c r="G17" s="375"/>
      <c r="H17" s="313"/>
      <c r="I17" s="375"/>
      <c r="J17" s="379"/>
      <c r="K17" s="375"/>
      <c r="L17" s="376"/>
      <c r="M17" s="313"/>
      <c r="N17" s="375"/>
      <c r="O17" s="32"/>
    </row>
    <row r="18" spans="1:15" ht="20.25">
      <c r="A18" s="313" t="s">
        <v>2308</v>
      </c>
      <c r="B18" s="377">
        <v>52.2</v>
      </c>
      <c r="C18" s="375">
        <v>99.618320610687022</v>
      </c>
      <c r="D18" s="380">
        <v>51.1</v>
      </c>
      <c r="E18" s="375">
        <v>97.892720306513397</v>
      </c>
      <c r="F18" s="380">
        <v>50.1</v>
      </c>
      <c r="G18" s="375">
        <v>98.043052837573384</v>
      </c>
      <c r="H18" s="380">
        <v>49.1</v>
      </c>
      <c r="I18" s="375">
        <v>98.003992015968066</v>
      </c>
      <c r="J18" s="381">
        <v>48.1</v>
      </c>
      <c r="K18" s="375">
        <v>97.963340122199597</v>
      </c>
      <c r="L18" s="382"/>
      <c r="M18" s="377">
        <v>52.4</v>
      </c>
      <c r="N18" s="380">
        <v>98.1</v>
      </c>
      <c r="O18" s="32"/>
    </row>
    <row r="19" spans="1:15" ht="20.25">
      <c r="A19" s="313" t="s">
        <v>2309</v>
      </c>
      <c r="B19" s="377">
        <v>17.600000000000001</v>
      </c>
      <c r="C19" s="375">
        <v>100.57142857142858</v>
      </c>
      <c r="D19" s="380">
        <v>17.600000000000001</v>
      </c>
      <c r="E19" s="375">
        <v>100</v>
      </c>
      <c r="F19" s="380">
        <v>17.600000000000001</v>
      </c>
      <c r="G19" s="375">
        <v>100</v>
      </c>
      <c r="H19" s="380">
        <v>17.5</v>
      </c>
      <c r="I19" s="375">
        <v>99.431818181818173</v>
      </c>
      <c r="J19" s="381">
        <v>17.399999999999999</v>
      </c>
      <c r="K19" s="375">
        <v>99.428571428571416</v>
      </c>
      <c r="L19" s="382"/>
      <c r="M19" s="377">
        <v>17.5</v>
      </c>
      <c r="N19" s="380">
        <v>101.2</v>
      </c>
      <c r="O19" s="32"/>
    </row>
    <row r="20" spans="1:15" ht="40.5">
      <c r="A20" s="313" t="s">
        <v>2310</v>
      </c>
      <c r="B20" s="377">
        <v>60.5</v>
      </c>
      <c r="C20" s="375">
        <v>100.49833887043189</v>
      </c>
      <c r="D20" s="380">
        <v>59.8</v>
      </c>
      <c r="E20" s="375">
        <v>98.842975206611555</v>
      </c>
      <c r="F20" s="380">
        <v>59</v>
      </c>
      <c r="G20" s="375">
        <v>98.662207357859529</v>
      </c>
      <c r="H20" s="380">
        <v>58.2</v>
      </c>
      <c r="I20" s="375">
        <v>98.644067796610173</v>
      </c>
      <c r="J20" s="381">
        <v>57.5</v>
      </c>
      <c r="K20" s="375">
        <v>98.797250859106526</v>
      </c>
      <c r="L20" s="382"/>
      <c r="M20" s="377">
        <v>60.2</v>
      </c>
      <c r="N20" s="380">
        <v>100.1</v>
      </c>
      <c r="O20" s="32"/>
    </row>
    <row r="21" spans="1:15" ht="40.5">
      <c r="A21" s="313" t="s">
        <v>2311</v>
      </c>
      <c r="B21" s="377">
        <v>74.2</v>
      </c>
      <c r="C21" s="380">
        <v>99.463806970509395</v>
      </c>
      <c r="D21" s="380">
        <v>73</v>
      </c>
      <c r="E21" s="380">
        <v>98.382749326145543</v>
      </c>
      <c r="F21" s="380">
        <v>71.900000000000006</v>
      </c>
      <c r="G21" s="380">
        <v>98.493150684931521</v>
      </c>
      <c r="H21" s="380">
        <v>70.7</v>
      </c>
      <c r="I21" s="380">
        <v>98.331015299026419</v>
      </c>
      <c r="J21" s="380">
        <v>69.400000000000006</v>
      </c>
      <c r="K21" s="380">
        <v>98.161244695898162</v>
      </c>
      <c r="L21" s="382"/>
      <c r="M21" s="377">
        <v>74.599999999999994</v>
      </c>
      <c r="N21" s="380">
        <v>98.8</v>
      </c>
      <c r="O21" s="32"/>
    </row>
  </sheetData>
  <mergeCells count="8">
    <mergeCell ref="A1:K1"/>
    <mergeCell ref="A2:A4"/>
    <mergeCell ref="B2:C3"/>
    <mergeCell ref="D2:E3"/>
    <mergeCell ref="F2:G3"/>
    <mergeCell ref="H2:K2"/>
    <mergeCell ref="H3:I3"/>
    <mergeCell ref="J3:K3"/>
  </mergeCells>
  <pageMargins left="0.35" right="0.2" top="0.23622047244094491" bottom="0.23622047244094491" header="0.23622047244094491" footer="0.23622047244094491"/>
  <pageSetup paperSize="9" scale="6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view="pageBreakPreview" topLeftCell="A2" zoomScale="60" zoomScaleNormal="100" workbookViewId="0">
      <selection activeCell="C7" sqref="C7:L38"/>
    </sheetView>
  </sheetViews>
  <sheetFormatPr defaultRowHeight="15"/>
  <cols>
    <col min="1" max="1" width="5.42578125" customWidth="1"/>
    <col min="2" max="2" width="55.42578125" customWidth="1"/>
    <col min="3" max="3" width="12.28515625" customWidth="1"/>
    <col min="4" max="4" width="12.7109375" customWidth="1"/>
    <col min="5" max="5" width="11.5703125" customWidth="1"/>
    <col min="6" max="7" width="12.140625" customWidth="1"/>
    <col min="8" max="8" width="11.5703125" customWidth="1"/>
    <col min="9" max="9" width="11.85546875" customWidth="1"/>
    <col min="10" max="10" width="12.42578125" customWidth="1"/>
    <col min="11" max="11" width="12" customWidth="1"/>
    <col min="12" max="12" width="12.42578125" customWidth="1"/>
  </cols>
  <sheetData>
    <row r="1" spans="1:12" ht="23.25">
      <c r="A1" s="903" t="s">
        <v>2312</v>
      </c>
      <c r="B1" s="903"/>
      <c r="C1" s="903"/>
      <c r="D1" s="903"/>
      <c r="E1" s="903"/>
      <c r="F1" s="903"/>
      <c r="G1" s="903"/>
      <c r="H1" s="903"/>
      <c r="I1" s="903"/>
      <c r="J1" s="903"/>
      <c r="K1" s="903"/>
      <c r="L1" s="903"/>
    </row>
    <row r="2" spans="1:12" ht="20.25">
      <c r="A2" s="904" t="s">
        <v>2313</v>
      </c>
      <c r="B2" s="904"/>
      <c r="C2" s="904"/>
      <c r="D2" s="904"/>
      <c r="E2" s="904"/>
      <c r="F2" s="904"/>
      <c r="G2" s="904"/>
      <c r="H2" s="904"/>
      <c r="I2" s="904"/>
      <c r="J2" s="904"/>
      <c r="K2" s="904"/>
      <c r="L2" s="904"/>
    </row>
    <row r="3" spans="1:12" ht="22.5" customHeight="1">
      <c r="A3" s="383"/>
      <c r="B3" s="383"/>
      <c r="C3" s="383"/>
      <c r="D3" s="383"/>
      <c r="E3" s="905"/>
      <c r="F3" s="905"/>
      <c r="G3" s="905"/>
      <c r="H3" s="383"/>
      <c r="I3" s="906" t="s">
        <v>2314</v>
      </c>
      <c r="J3" s="906"/>
      <c r="K3" s="906"/>
      <c r="L3" s="906"/>
    </row>
    <row r="4" spans="1:12" ht="24.75" customHeight="1">
      <c r="A4" s="907" t="s">
        <v>2315</v>
      </c>
      <c r="B4" s="908" t="s">
        <v>49</v>
      </c>
      <c r="C4" s="909" t="s">
        <v>2316</v>
      </c>
      <c r="D4" s="909"/>
      <c r="E4" s="910" t="s">
        <v>2317</v>
      </c>
      <c r="F4" s="911"/>
      <c r="G4" s="910" t="s">
        <v>2196</v>
      </c>
      <c r="H4" s="911"/>
      <c r="I4" s="909" t="s">
        <v>7</v>
      </c>
      <c r="J4" s="909"/>
      <c r="K4" s="909"/>
      <c r="L4" s="909"/>
    </row>
    <row r="5" spans="1:12" ht="20.25" customHeight="1">
      <c r="A5" s="907"/>
      <c r="B5" s="908"/>
      <c r="C5" s="909"/>
      <c r="D5" s="909"/>
      <c r="E5" s="912"/>
      <c r="F5" s="913"/>
      <c r="G5" s="912"/>
      <c r="H5" s="913"/>
      <c r="I5" s="901" t="s">
        <v>11</v>
      </c>
      <c r="J5" s="902"/>
      <c r="K5" s="901" t="s">
        <v>12</v>
      </c>
      <c r="L5" s="902"/>
    </row>
    <row r="6" spans="1:12" ht="33.75" customHeight="1">
      <c r="A6" s="907"/>
      <c r="B6" s="908"/>
      <c r="C6" s="384" t="s">
        <v>2318</v>
      </c>
      <c r="D6" s="384" t="s">
        <v>1530</v>
      </c>
      <c r="E6" s="384" t="s">
        <v>2318</v>
      </c>
      <c r="F6" s="384" t="s">
        <v>1530</v>
      </c>
      <c r="G6" s="384" t="s">
        <v>2318</v>
      </c>
      <c r="H6" s="384" t="s">
        <v>1530</v>
      </c>
      <c r="I6" s="384" t="s">
        <v>2318</v>
      </c>
      <c r="J6" s="384" t="s">
        <v>1530</v>
      </c>
      <c r="K6" s="384" t="s">
        <v>2318</v>
      </c>
      <c r="L6" s="384" t="s">
        <v>1530</v>
      </c>
    </row>
    <row r="7" spans="1:12" ht="21.75" customHeight="1">
      <c r="A7" s="385">
        <v>1</v>
      </c>
      <c r="B7" s="386" t="s">
        <v>2313</v>
      </c>
      <c r="C7" s="387">
        <v>1759100</v>
      </c>
      <c r="D7" s="388">
        <v>101.7</v>
      </c>
      <c r="E7" s="387">
        <v>1789000</v>
      </c>
      <c r="F7" s="388">
        <v>101.69973281791826</v>
      </c>
      <c r="G7" s="389">
        <v>1819400</v>
      </c>
      <c r="H7" s="388">
        <v>101.69927333705982</v>
      </c>
      <c r="I7" s="389">
        <v>1852167</v>
      </c>
      <c r="J7" s="388">
        <v>101.80097834450919</v>
      </c>
      <c r="K7" s="387">
        <v>1885506</v>
      </c>
      <c r="L7" s="388">
        <v>101.79999967605514</v>
      </c>
    </row>
    <row r="8" spans="1:12" ht="33">
      <c r="A8" s="385">
        <v>2</v>
      </c>
      <c r="B8" s="390" t="s">
        <v>2319</v>
      </c>
      <c r="C8" s="389">
        <v>448750</v>
      </c>
      <c r="D8" s="388">
        <v>100.7</v>
      </c>
      <c r="E8" s="389">
        <v>475175</v>
      </c>
      <c r="F8" s="388">
        <v>105.88857938718664</v>
      </c>
      <c r="G8" s="389">
        <v>505170</v>
      </c>
      <c r="H8" s="388">
        <v>106.31241121692008</v>
      </c>
      <c r="I8" s="389">
        <v>533692</v>
      </c>
      <c r="J8" s="388">
        <v>105.64602015163211</v>
      </c>
      <c r="K8" s="389">
        <v>565933</v>
      </c>
      <c r="L8" s="388">
        <v>106.04112484354272</v>
      </c>
    </row>
    <row r="9" spans="1:12" ht="16.5">
      <c r="A9" s="391"/>
      <c r="B9" s="391" t="s">
        <v>2320</v>
      </c>
      <c r="C9" s="392"/>
      <c r="D9" s="388"/>
      <c r="E9" s="392"/>
      <c r="F9" s="388"/>
      <c r="G9" s="393"/>
      <c r="H9" s="388"/>
      <c r="I9" s="393"/>
      <c r="J9" s="388"/>
      <c r="K9" s="392"/>
      <c r="L9" s="388"/>
    </row>
    <row r="10" spans="1:12" ht="21" customHeight="1">
      <c r="A10" s="385">
        <v>3</v>
      </c>
      <c r="B10" s="386" t="s">
        <v>2321</v>
      </c>
      <c r="C10" s="389">
        <v>292006</v>
      </c>
      <c r="D10" s="388">
        <v>100.29572893231895</v>
      </c>
      <c r="E10" s="389">
        <v>313210</v>
      </c>
      <c r="F10" s="388">
        <v>107.26149462682272</v>
      </c>
      <c r="G10" s="389">
        <v>337551</v>
      </c>
      <c r="H10" s="388">
        <v>107.77146323552888</v>
      </c>
      <c r="I10" s="389">
        <v>359897</v>
      </c>
      <c r="J10" s="388">
        <v>106.62003667593933</v>
      </c>
      <c r="K10" s="389">
        <v>385431</v>
      </c>
      <c r="L10" s="388">
        <v>107.09480768108652</v>
      </c>
    </row>
    <row r="11" spans="1:12" ht="20.25" customHeight="1">
      <c r="A11" s="394" t="s">
        <v>2322</v>
      </c>
      <c r="B11" s="395" t="s">
        <v>2323</v>
      </c>
      <c r="C11" s="396">
        <v>245441</v>
      </c>
      <c r="D11" s="388">
        <v>99.784527444292209</v>
      </c>
      <c r="E11" s="396">
        <v>261195</v>
      </c>
      <c r="F11" s="388">
        <v>106.41865051071338</v>
      </c>
      <c r="G11" s="396">
        <v>279081</v>
      </c>
      <c r="H11" s="388">
        <v>106.8477574226153</v>
      </c>
      <c r="I11" s="392">
        <v>295293</v>
      </c>
      <c r="J11" s="388">
        <v>105.80906618508605</v>
      </c>
      <c r="K11" s="392">
        <v>313398</v>
      </c>
      <c r="L11" s="388">
        <v>106.13119850453616</v>
      </c>
    </row>
    <row r="12" spans="1:12" ht="19.5" customHeight="1">
      <c r="A12" s="394" t="s">
        <v>2324</v>
      </c>
      <c r="B12" s="395" t="s">
        <v>2325</v>
      </c>
      <c r="C12" s="396">
        <v>10577</v>
      </c>
      <c r="D12" s="388">
        <v>111.39547130068456</v>
      </c>
      <c r="E12" s="396">
        <v>11345</v>
      </c>
      <c r="F12" s="388">
        <v>107.26103810154109</v>
      </c>
      <c r="G12" s="396">
        <v>12527</v>
      </c>
      <c r="H12" s="388">
        <v>110.4186866460996</v>
      </c>
      <c r="I12" s="392">
        <v>13533</v>
      </c>
      <c r="J12" s="388">
        <v>108.03065378781831</v>
      </c>
      <c r="K12" s="392">
        <v>14750</v>
      </c>
      <c r="L12" s="388">
        <v>108.99283233577182</v>
      </c>
    </row>
    <row r="13" spans="1:12" ht="19.5" customHeight="1">
      <c r="A13" s="394" t="s">
        <v>2326</v>
      </c>
      <c r="B13" s="395" t="s">
        <v>2327</v>
      </c>
      <c r="C13" s="396">
        <v>24493</v>
      </c>
      <c r="D13" s="388">
        <v>97.737430167597765</v>
      </c>
      <c r="E13" s="396">
        <v>26844</v>
      </c>
      <c r="F13" s="388">
        <v>109.5986608418732</v>
      </c>
      <c r="G13" s="396">
        <v>29641</v>
      </c>
      <c r="H13" s="388">
        <v>110.41946058709581</v>
      </c>
      <c r="I13" s="392">
        <v>31998</v>
      </c>
      <c r="J13" s="388">
        <v>107.95182348773658</v>
      </c>
      <c r="K13" s="392">
        <v>34870</v>
      </c>
      <c r="L13" s="388">
        <v>108.97556097256079</v>
      </c>
    </row>
    <row r="14" spans="1:12" ht="19.5" customHeight="1">
      <c r="A14" s="394" t="s">
        <v>2328</v>
      </c>
      <c r="B14" s="395" t="s">
        <v>2329</v>
      </c>
      <c r="C14" s="396">
        <v>2667</v>
      </c>
      <c r="D14" s="388">
        <v>98.449612403100772</v>
      </c>
      <c r="E14" s="396">
        <v>3171</v>
      </c>
      <c r="F14" s="388">
        <v>118.8976377952756</v>
      </c>
      <c r="G14" s="396">
        <v>3425</v>
      </c>
      <c r="H14" s="388">
        <v>108.01009145380007</v>
      </c>
      <c r="I14" s="392">
        <v>3665</v>
      </c>
      <c r="J14" s="388">
        <v>107.00729927007299</v>
      </c>
      <c r="K14" s="392">
        <v>3873</v>
      </c>
      <c r="L14" s="388">
        <v>105.67530695770806</v>
      </c>
    </row>
    <row r="15" spans="1:12" ht="33.75" customHeight="1">
      <c r="A15" s="394" t="s">
        <v>2330</v>
      </c>
      <c r="B15" s="397" t="s">
        <v>2331</v>
      </c>
      <c r="C15" s="396">
        <v>2802</v>
      </c>
      <c r="D15" s="388">
        <v>96.620689655172413</v>
      </c>
      <c r="E15" s="396">
        <v>3105</v>
      </c>
      <c r="F15" s="388">
        <v>110.81370449678801</v>
      </c>
      <c r="G15" s="396">
        <v>3437</v>
      </c>
      <c r="H15" s="388">
        <v>110.69243156199677</v>
      </c>
      <c r="I15" s="392">
        <v>3608</v>
      </c>
      <c r="J15" s="388">
        <v>104.97526913005528</v>
      </c>
      <c r="K15" s="392">
        <v>3790</v>
      </c>
      <c r="L15" s="388">
        <v>105.04434589800444</v>
      </c>
    </row>
    <row r="16" spans="1:12" ht="19.5" customHeight="1">
      <c r="A16" s="394" t="s">
        <v>2332</v>
      </c>
      <c r="B16" s="395" t="s">
        <v>2066</v>
      </c>
      <c r="C16" s="396">
        <v>6026</v>
      </c>
      <c r="D16" s="388">
        <v>120.27944111776448</v>
      </c>
      <c r="E16" s="396">
        <v>7550</v>
      </c>
      <c r="F16" s="388">
        <v>125.29040823099899</v>
      </c>
      <c r="G16" s="396">
        <v>9440</v>
      </c>
      <c r="H16" s="388">
        <v>125.03311258278144</v>
      </c>
      <c r="I16" s="392">
        <v>11800</v>
      </c>
      <c r="J16" s="388">
        <v>125</v>
      </c>
      <c r="K16" s="392">
        <v>14750</v>
      </c>
      <c r="L16" s="388">
        <v>125</v>
      </c>
    </row>
    <row r="17" spans="1:12" ht="21" customHeight="1">
      <c r="A17" s="398" t="s">
        <v>2333</v>
      </c>
      <c r="B17" s="386" t="s">
        <v>2334</v>
      </c>
      <c r="C17" s="389">
        <v>156744</v>
      </c>
      <c r="D17" s="388">
        <v>101.36582337420457</v>
      </c>
      <c r="E17" s="389">
        <v>161965</v>
      </c>
      <c r="F17" s="388">
        <v>103.33090899811157</v>
      </c>
      <c r="G17" s="389">
        <v>167619</v>
      </c>
      <c r="H17" s="388">
        <v>103.49087765875345</v>
      </c>
      <c r="I17" s="389">
        <v>173795</v>
      </c>
      <c r="J17" s="388">
        <v>103.68454650129162</v>
      </c>
      <c r="K17" s="389">
        <v>180502</v>
      </c>
      <c r="L17" s="388">
        <v>103.85914439425761</v>
      </c>
    </row>
    <row r="18" spans="1:12" ht="32.25" customHeight="1">
      <c r="A18" s="394" t="s">
        <v>2335</v>
      </c>
      <c r="B18" s="397" t="s">
        <v>2336</v>
      </c>
      <c r="C18" s="396">
        <v>7803</v>
      </c>
      <c r="D18" s="388">
        <v>95.589856670341788</v>
      </c>
      <c r="E18" s="396">
        <v>8450</v>
      </c>
      <c r="F18" s="388">
        <v>108.29168268614634</v>
      </c>
      <c r="G18" s="396">
        <v>9200</v>
      </c>
      <c r="H18" s="388">
        <v>108.87573964497041</v>
      </c>
      <c r="I18" s="392">
        <v>10030</v>
      </c>
      <c r="J18" s="388">
        <v>109.02173913043478</v>
      </c>
      <c r="K18" s="392">
        <v>10940</v>
      </c>
      <c r="L18" s="388">
        <v>109.07278165503489</v>
      </c>
    </row>
    <row r="19" spans="1:12" ht="18.75" customHeight="1">
      <c r="A19" s="394" t="s">
        <v>2337</v>
      </c>
      <c r="B19" s="395" t="s">
        <v>2338</v>
      </c>
      <c r="C19" s="396">
        <v>2542</v>
      </c>
      <c r="D19" s="388">
        <v>88.172043010752688</v>
      </c>
      <c r="E19" s="396">
        <v>3071</v>
      </c>
      <c r="F19" s="388">
        <v>120.81038552321006</v>
      </c>
      <c r="G19" s="396">
        <v>3285</v>
      </c>
      <c r="H19" s="388">
        <v>106.96841419732985</v>
      </c>
      <c r="I19" s="392">
        <v>3520</v>
      </c>
      <c r="J19" s="388">
        <v>107.15372907153728</v>
      </c>
      <c r="K19" s="392">
        <v>3775</v>
      </c>
      <c r="L19" s="388">
        <v>107.24431818181819</v>
      </c>
    </row>
    <row r="20" spans="1:12" ht="18.75" customHeight="1">
      <c r="A20" s="394" t="s">
        <v>2339</v>
      </c>
      <c r="B20" s="395" t="s">
        <v>2340</v>
      </c>
      <c r="C20" s="396">
        <v>3209</v>
      </c>
      <c r="D20" s="388">
        <v>104.69820554649264</v>
      </c>
      <c r="E20" s="396">
        <v>3368</v>
      </c>
      <c r="F20" s="388">
        <v>104.95481458398255</v>
      </c>
      <c r="G20" s="396">
        <v>3569</v>
      </c>
      <c r="H20" s="388">
        <v>105.96793349168645</v>
      </c>
      <c r="I20" s="392">
        <v>3790</v>
      </c>
      <c r="J20" s="388">
        <v>106.19221070327822</v>
      </c>
      <c r="K20" s="392">
        <v>4025</v>
      </c>
      <c r="L20" s="388">
        <v>106.20052770448549</v>
      </c>
    </row>
    <row r="21" spans="1:12" ht="18.75" customHeight="1">
      <c r="A21" s="394" t="s">
        <v>2341</v>
      </c>
      <c r="B21" s="395" t="s">
        <v>2342</v>
      </c>
      <c r="C21" s="396">
        <v>1401</v>
      </c>
      <c r="D21" s="388">
        <v>101.37481910274964</v>
      </c>
      <c r="E21" s="396">
        <v>1440</v>
      </c>
      <c r="F21" s="388">
        <v>102.78372591006423</v>
      </c>
      <c r="G21" s="396">
        <v>1500</v>
      </c>
      <c r="H21" s="388">
        <v>104.16666666666667</v>
      </c>
      <c r="I21" s="392">
        <v>1566</v>
      </c>
      <c r="J21" s="388">
        <v>104.4</v>
      </c>
      <c r="K21" s="392">
        <v>1635</v>
      </c>
      <c r="L21" s="388">
        <v>104.40613026819922</v>
      </c>
    </row>
    <row r="22" spans="1:12" ht="18.75" customHeight="1">
      <c r="A22" s="394" t="s">
        <v>2343</v>
      </c>
      <c r="B22" s="395" t="s">
        <v>2344</v>
      </c>
      <c r="C22" s="396">
        <v>6467</v>
      </c>
      <c r="D22" s="388">
        <v>104.12171952986637</v>
      </c>
      <c r="E22" s="396">
        <v>6756</v>
      </c>
      <c r="F22" s="388">
        <v>104.46884181227772</v>
      </c>
      <c r="G22" s="396">
        <v>7100</v>
      </c>
      <c r="H22" s="388">
        <v>105.09177027827117</v>
      </c>
      <c r="I22" s="392">
        <v>7480</v>
      </c>
      <c r="J22" s="388">
        <v>105.35211267605634</v>
      </c>
      <c r="K22" s="392">
        <v>7885</v>
      </c>
      <c r="L22" s="388">
        <v>105.4144385026738</v>
      </c>
    </row>
    <row r="23" spans="1:12" ht="16.5">
      <c r="A23" s="394" t="s">
        <v>2345</v>
      </c>
      <c r="B23" s="397" t="s">
        <v>2346</v>
      </c>
      <c r="C23" s="396">
        <v>1689</v>
      </c>
      <c r="D23" s="388">
        <v>99.294532627865962</v>
      </c>
      <c r="E23" s="396">
        <v>1871</v>
      </c>
      <c r="F23" s="388">
        <v>110.77560686796922</v>
      </c>
      <c r="G23" s="396">
        <v>2005</v>
      </c>
      <c r="H23" s="388">
        <v>107.16194548369855</v>
      </c>
      <c r="I23" s="392">
        <v>2150</v>
      </c>
      <c r="J23" s="388">
        <v>107.23192019950125</v>
      </c>
      <c r="K23" s="392">
        <v>2310</v>
      </c>
      <c r="L23" s="388">
        <v>107.44186046511628</v>
      </c>
    </row>
    <row r="24" spans="1:12" ht="16.5">
      <c r="A24" s="394" t="s">
        <v>2347</v>
      </c>
      <c r="B24" s="397" t="s">
        <v>2348</v>
      </c>
      <c r="C24" s="396">
        <v>3435</v>
      </c>
      <c r="D24" s="388">
        <v>97.419171866137262</v>
      </c>
      <c r="E24" s="396">
        <v>3520</v>
      </c>
      <c r="F24" s="388">
        <v>102.4745269286754</v>
      </c>
      <c r="G24" s="396">
        <v>3607</v>
      </c>
      <c r="H24" s="388">
        <v>102.47159090909091</v>
      </c>
      <c r="I24" s="392">
        <v>3706</v>
      </c>
      <c r="J24" s="388">
        <v>102.74466315497644</v>
      </c>
      <c r="K24" s="392">
        <v>3810</v>
      </c>
      <c r="L24" s="388">
        <v>102.8062601187264</v>
      </c>
    </row>
    <row r="25" spans="1:12" ht="16.5">
      <c r="A25" s="394" t="s">
        <v>2349</v>
      </c>
      <c r="B25" s="397" t="s">
        <v>2350</v>
      </c>
      <c r="C25" s="396">
        <v>885</v>
      </c>
      <c r="D25" s="388">
        <v>98.442714126807559</v>
      </c>
      <c r="E25" s="396">
        <v>915</v>
      </c>
      <c r="F25" s="388">
        <v>103.38983050847457</v>
      </c>
      <c r="G25" s="396">
        <v>950</v>
      </c>
      <c r="H25" s="388">
        <v>103.82513661202186</v>
      </c>
      <c r="I25" s="392">
        <v>990</v>
      </c>
      <c r="J25" s="388">
        <v>104.21052631578947</v>
      </c>
      <c r="K25" s="392">
        <v>1035</v>
      </c>
      <c r="L25" s="388">
        <v>104.54545454545455</v>
      </c>
    </row>
    <row r="26" spans="1:12" ht="33">
      <c r="A26" s="394" t="s">
        <v>2351</v>
      </c>
      <c r="B26" s="397" t="s">
        <v>2352</v>
      </c>
      <c r="C26" s="396">
        <v>11013</v>
      </c>
      <c r="D26" s="388">
        <v>98.673953946778965</v>
      </c>
      <c r="E26" s="396">
        <v>11360</v>
      </c>
      <c r="F26" s="388">
        <v>103.15082175610641</v>
      </c>
      <c r="G26" s="396">
        <v>11870</v>
      </c>
      <c r="H26" s="388">
        <v>104.4894366197183</v>
      </c>
      <c r="I26" s="392">
        <v>12420</v>
      </c>
      <c r="J26" s="388">
        <v>104.63352990732939</v>
      </c>
      <c r="K26" s="392">
        <v>13000</v>
      </c>
      <c r="L26" s="388">
        <v>104.66988727858293</v>
      </c>
    </row>
    <row r="27" spans="1:12" ht="18.75" customHeight="1">
      <c r="A27" s="394" t="s">
        <v>2353</v>
      </c>
      <c r="B27" s="395" t="s">
        <v>2057</v>
      </c>
      <c r="C27" s="396">
        <v>76843</v>
      </c>
      <c r="D27" s="388">
        <v>103.24890829694323</v>
      </c>
      <c r="E27" s="396">
        <v>78725</v>
      </c>
      <c r="F27" s="388">
        <v>102.44914956469684</v>
      </c>
      <c r="G27" s="396">
        <v>80890</v>
      </c>
      <c r="H27" s="388">
        <v>102.75007939028262</v>
      </c>
      <c r="I27" s="392">
        <v>83325</v>
      </c>
      <c r="J27" s="388">
        <v>103.01026084806529</v>
      </c>
      <c r="K27" s="392">
        <v>86020</v>
      </c>
      <c r="L27" s="388">
        <v>103.23432343234325</v>
      </c>
    </row>
    <row r="28" spans="1:12" ht="30.75" customHeight="1">
      <c r="A28" s="394" t="s">
        <v>2354</v>
      </c>
      <c r="B28" s="397" t="s">
        <v>2355</v>
      </c>
      <c r="C28" s="396">
        <v>35203</v>
      </c>
      <c r="D28" s="388">
        <v>101.73395370343611</v>
      </c>
      <c r="E28" s="396">
        <v>35950</v>
      </c>
      <c r="F28" s="388">
        <v>102.12197824049088</v>
      </c>
      <c r="G28" s="396">
        <v>36751</v>
      </c>
      <c r="H28" s="388">
        <v>102.22809457579973</v>
      </c>
      <c r="I28" s="392">
        <v>37550</v>
      </c>
      <c r="J28" s="388">
        <v>102.17409050093875</v>
      </c>
      <c r="K28" s="392">
        <v>38400</v>
      </c>
      <c r="L28" s="388">
        <v>102.2636484687084</v>
      </c>
    </row>
    <row r="29" spans="1:12" ht="33.75" customHeight="1">
      <c r="A29" s="394" t="s">
        <v>2356</v>
      </c>
      <c r="B29" s="397" t="s">
        <v>2357</v>
      </c>
      <c r="C29" s="396">
        <v>3024</v>
      </c>
      <c r="D29" s="388">
        <v>98.181818181818187</v>
      </c>
      <c r="E29" s="396">
        <v>3145</v>
      </c>
      <c r="F29" s="388">
        <v>104.00132275132275</v>
      </c>
      <c r="G29" s="396">
        <v>3311</v>
      </c>
      <c r="H29" s="388">
        <v>105.27821939586646</v>
      </c>
      <c r="I29" s="392">
        <v>3490</v>
      </c>
      <c r="J29" s="388">
        <v>105.40622168529146</v>
      </c>
      <c r="K29" s="392">
        <v>3680</v>
      </c>
      <c r="L29" s="388">
        <v>105.44412607449856</v>
      </c>
    </row>
    <row r="30" spans="1:12" ht="20.25" customHeight="1">
      <c r="A30" s="394" t="s">
        <v>2358</v>
      </c>
      <c r="B30" s="397" t="s">
        <v>2359</v>
      </c>
      <c r="C30" s="396">
        <v>3188</v>
      </c>
      <c r="D30" s="388">
        <v>90.7744874715262</v>
      </c>
      <c r="E30" s="396">
        <v>3350</v>
      </c>
      <c r="F30" s="388">
        <v>105.08155583437893</v>
      </c>
      <c r="G30" s="396">
        <v>3535</v>
      </c>
      <c r="H30" s="388">
        <v>105.52238805970148</v>
      </c>
      <c r="I30" s="392">
        <v>3730</v>
      </c>
      <c r="J30" s="388">
        <v>105.51626591230551</v>
      </c>
      <c r="K30" s="392">
        <v>3935</v>
      </c>
      <c r="L30" s="388">
        <v>105.49597855227881</v>
      </c>
    </row>
    <row r="31" spans="1:12" ht="33">
      <c r="A31" s="394" t="s">
        <v>2360</v>
      </c>
      <c r="B31" s="397" t="s">
        <v>2361</v>
      </c>
      <c r="C31" s="396">
        <v>42</v>
      </c>
      <c r="D31" s="388">
        <v>200</v>
      </c>
      <c r="E31" s="396">
        <v>44</v>
      </c>
      <c r="F31" s="388">
        <v>104.76190476190477</v>
      </c>
      <c r="G31" s="396">
        <v>46</v>
      </c>
      <c r="H31" s="388">
        <v>104.54545454545455</v>
      </c>
      <c r="I31" s="392">
        <v>48</v>
      </c>
      <c r="J31" s="388">
        <v>104.34782608695652</v>
      </c>
      <c r="K31" s="392">
        <v>52</v>
      </c>
      <c r="L31" s="388">
        <v>108.33333333333333</v>
      </c>
    </row>
    <row r="32" spans="1:12" ht="19.5" customHeight="1">
      <c r="A32" s="385">
        <v>5</v>
      </c>
      <c r="B32" s="386" t="s">
        <v>2362</v>
      </c>
      <c r="C32" s="389">
        <v>448750</v>
      </c>
      <c r="D32" s="388">
        <v>100.66692539094659</v>
      </c>
      <c r="E32" s="389">
        <v>475175</v>
      </c>
      <c r="F32" s="388">
        <v>105.88857938718664</v>
      </c>
      <c r="G32" s="389">
        <v>505170</v>
      </c>
      <c r="H32" s="388">
        <v>106.31241121692008</v>
      </c>
      <c r="I32" s="389">
        <v>533692</v>
      </c>
      <c r="J32" s="388">
        <v>105.64602015163211</v>
      </c>
      <c r="K32" s="389">
        <v>565933</v>
      </c>
      <c r="L32" s="388">
        <v>106.04112484354272</v>
      </c>
    </row>
    <row r="33" spans="1:12" ht="18.75" customHeight="1">
      <c r="A33" s="394" t="s">
        <v>2363</v>
      </c>
      <c r="B33" s="399" t="s">
        <v>2364</v>
      </c>
      <c r="C33" s="396">
        <v>141133</v>
      </c>
      <c r="D33" s="388">
        <v>102.09790715675706</v>
      </c>
      <c r="E33" s="396">
        <v>145045</v>
      </c>
      <c r="F33" s="388">
        <v>102.77185349989017</v>
      </c>
      <c r="G33" s="396">
        <v>150200</v>
      </c>
      <c r="H33" s="388">
        <v>103.55406942672964</v>
      </c>
      <c r="I33" s="392">
        <v>155632</v>
      </c>
      <c r="J33" s="388">
        <v>103.61651131824235</v>
      </c>
      <c r="K33" s="392">
        <v>161200</v>
      </c>
      <c r="L33" s="388">
        <v>103.5776704019739</v>
      </c>
    </row>
    <row r="34" spans="1:12" ht="18.75" customHeight="1">
      <c r="A34" s="394" t="s">
        <v>2365</v>
      </c>
      <c r="B34" s="395" t="s">
        <v>2366</v>
      </c>
      <c r="C34" s="396">
        <v>85071</v>
      </c>
      <c r="D34" s="388">
        <v>100.43801652892562</v>
      </c>
      <c r="E34" s="396">
        <v>89730</v>
      </c>
      <c r="F34" s="388">
        <v>105.47660189723878</v>
      </c>
      <c r="G34" s="396">
        <v>95065</v>
      </c>
      <c r="H34" s="388">
        <v>105.94561462164272</v>
      </c>
      <c r="I34" s="392">
        <v>100700</v>
      </c>
      <c r="J34" s="388">
        <v>105.92752327354968</v>
      </c>
      <c r="K34" s="392">
        <v>106600</v>
      </c>
      <c r="L34" s="388">
        <v>105.85898709036744</v>
      </c>
    </row>
    <row r="35" spans="1:12" ht="30.75" customHeight="1">
      <c r="A35" s="394" t="s">
        <v>2367</v>
      </c>
      <c r="B35" s="399" t="s">
        <v>2368</v>
      </c>
      <c r="C35" s="396">
        <v>11026</v>
      </c>
      <c r="D35" s="388">
        <v>102.0925925925926</v>
      </c>
      <c r="E35" s="396">
        <v>11270</v>
      </c>
      <c r="F35" s="388">
        <v>102.21295120623979</v>
      </c>
      <c r="G35" s="396">
        <v>11715</v>
      </c>
      <c r="H35" s="388">
        <v>103.94853593611357</v>
      </c>
      <c r="I35" s="392">
        <v>12180</v>
      </c>
      <c r="J35" s="388">
        <v>103.96927016645327</v>
      </c>
      <c r="K35" s="392">
        <v>12670</v>
      </c>
      <c r="L35" s="388">
        <v>104.02298850574712</v>
      </c>
    </row>
    <row r="36" spans="1:12" ht="33" customHeight="1">
      <c r="A36" s="394" t="s">
        <v>2369</v>
      </c>
      <c r="B36" s="397" t="s">
        <v>2370</v>
      </c>
      <c r="C36" s="396">
        <v>211520</v>
      </c>
      <c r="D36" s="388">
        <v>99.752881477429213</v>
      </c>
      <c r="E36" s="396">
        <v>229130</v>
      </c>
      <c r="F36" s="388">
        <v>108.32545385779122</v>
      </c>
      <c r="G36" s="396">
        <v>248190</v>
      </c>
      <c r="H36" s="388">
        <v>108.31842185658796</v>
      </c>
      <c r="I36" s="392">
        <v>265180</v>
      </c>
      <c r="J36" s="388">
        <v>106.84556186792378</v>
      </c>
      <c r="K36" s="392">
        <v>285463</v>
      </c>
      <c r="L36" s="388">
        <v>107.64876687532995</v>
      </c>
    </row>
    <row r="37" spans="1:12" ht="49.5" customHeight="1">
      <c r="A37" s="385">
        <v>6</v>
      </c>
      <c r="B37" s="390" t="s">
        <v>2371</v>
      </c>
      <c r="C37" s="387">
        <v>7224</v>
      </c>
      <c r="D37" s="388">
        <v>108.24093497153132</v>
      </c>
      <c r="E37" s="389">
        <v>7067</v>
      </c>
      <c r="F37" s="388">
        <v>97.826688815060905</v>
      </c>
      <c r="G37" s="389">
        <v>6950</v>
      </c>
      <c r="H37" s="388">
        <v>98.344417716145458</v>
      </c>
      <c r="I37" s="387">
        <v>6800</v>
      </c>
      <c r="J37" s="388">
        <v>97.841726618705039</v>
      </c>
      <c r="K37" s="387">
        <v>6600</v>
      </c>
      <c r="L37" s="388">
        <v>97.058823529411768</v>
      </c>
    </row>
    <row r="38" spans="1:12" ht="22.5" customHeight="1">
      <c r="A38" s="400">
        <v>7</v>
      </c>
      <c r="B38" s="401" t="s">
        <v>2372</v>
      </c>
      <c r="C38" s="387">
        <v>256233</v>
      </c>
      <c r="D38" s="388">
        <v>102.02348388021549</v>
      </c>
      <c r="E38" s="389">
        <v>245400</v>
      </c>
      <c r="F38" s="388">
        <v>95.772207326925113</v>
      </c>
      <c r="G38" s="389">
        <v>235000</v>
      </c>
      <c r="H38" s="388">
        <v>95.762021189894057</v>
      </c>
      <c r="I38" s="387">
        <v>230000</v>
      </c>
      <c r="J38" s="388">
        <v>97.872340425531917</v>
      </c>
      <c r="K38" s="387">
        <v>220000</v>
      </c>
      <c r="L38" s="388">
        <v>95.652173913043484</v>
      </c>
    </row>
  </sheetData>
  <mergeCells count="12">
    <mergeCell ref="I5:J5"/>
    <mergeCell ref="K5:L5"/>
    <mergeCell ref="A1:L1"/>
    <mergeCell ref="A2:L2"/>
    <mergeCell ref="E3:G3"/>
    <mergeCell ref="I3:L3"/>
    <mergeCell ref="A4:A6"/>
    <mergeCell ref="B4:B6"/>
    <mergeCell ref="C4:D5"/>
    <mergeCell ref="E4:F5"/>
    <mergeCell ref="G4:H5"/>
    <mergeCell ref="I4:L4"/>
  </mergeCells>
  <pageMargins left="0.33" right="0.31" top="0.3" bottom="0.35433070866141736" header="0.31496062992125984" footer="0.31496062992125984"/>
  <pageSetup paperSize="9" scale="77" orientation="landscape" r:id="rId1"/>
  <rowBreaks count="1" manualBreakCount="1">
    <brk id="31"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view="pageBreakPreview" topLeftCell="A3" zoomScale="140" zoomScaleSheetLayoutView="140" workbookViewId="0">
      <selection activeCell="B5" sqref="B5"/>
    </sheetView>
  </sheetViews>
  <sheetFormatPr defaultRowHeight="14.25"/>
  <cols>
    <col min="1" max="1" width="33.7109375" style="231" customWidth="1"/>
    <col min="2" max="16384" width="9.140625" style="231"/>
  </cols>
  <sheetData>
    <row r="1" spans="1:14" ht="48.75" customHeight="1">
      <c r="A1" s="914" t="s">
        <v>2391</v>
      </c>
      <c r="B1" s="915"/>
      <c r="C1" s="915"/>
      <c r="D1" s="915"/>
      <c r="E1" s="915"/>
      <c r="F1" s="915"/>
      <c r="G1" s="915"/>
      <c r="H1" s="915"/>
      <c r="I1" s="915"/>
      <c r="J1" s="915"/>
      <c r="K1" s="915"/>
      <c r="L1"/>
      <c r="M1"/>
      <c r="N1"/>
    </row>
    <row r="2" spans="1:14" ht="15.75" customHeight="1">
      <c r="A2" s="733" t="s">
        <v>2</v>
      </c>
      <c r="B2" s="733" t="s">
        <v>2055</v>
      </c>
      <c r="C2" s="733"/>
      <c r="D2" s="733" t="s">
        <v>2056</v>
      </c>
      <c r="E2" s="733"/>
      <c r="F2" s="788" t="s">
        <v>1898</v>
      </c>
      <c r="G2" s="789"/>
      <c r="H2" s="733" t="s">
        <v>7</v>
      </c>
      <c r="I2" s="733"/>
      <c r="J2" s="733"/>
      <c r="K2" s="733"/>
      <c r="L2"/>
      <c r="M2"/>
      <c r="N2"/>
    </row>
    <row r="3" spans="1:14" ht="23.25" customHeight="1">
      <c r="A3" s="733"/>
      <c r="B3" s="733"/>
      <c r="C3" s="733"/>
      <c r="D3" s="733"/>
      <c r="E3" s="733"/>
      <c r="F3" s="790"/>
      <c r="G3" s="791"/>
      <c r="H3" s="733" t="s">
        <v>11</v>
      </c>
      <c r="I3" s="733"/>
      <c r="J3" s="733" t="s">
        <v>12</v>
      </c>
      <c r="K3" s="733"/>
      <c r="L3"/>
      <c r="M3"/>
      <c r="N3"/>
    </row>
    <row r="4" spans="1:14" ht="47.25">
      <c r="A4" s="733"/>
      <c r="B4" s="118" t="s">
        <v>2392</v>
      </c>
      <c r="C4" s="118" t="s">
        <v>1530</v>
      </c>
      <c r="D4" s="118" t="s">
        <v>2392</v>
      </c>
      <c r="E4" s="118" t="s">
        <v>1530</v>
      </c>
      <c r="F4" s="118" t="s">
        <v>2392</v>
      </c>
      <c r="G4" s="118" t="s">
        <v>1530</v>
      </c>
      <c r="H4" s="118" t="s">
        <v>2392</v>
      </c>
      <c r="I4" s="118" t="s">
        <v>1530</v>
      </c>
      <c r="J4" s="118" t="s">
        <v>2392</v>
      </c>
      <c r="K4" s="118" t="s">
        <v>1530</v>
      </c>
      <c r="L4"/>
      <c r="M4"/>
      <c r="N4"/>
    </row>
    <row r="5" spans="1:14" ht="54">
      <c r="A5" s="119" t="s">
        <v>2393</v>
      </c>
      <c r="B5" s="417">
        <v>724</v>
      </c>
      <c r="C5" s="291">
        <v>100.55555555555556</v>
      </c>
      <c r="D5" s="417">
        <v>730</v>
      </c>
      <c r="E5" s="418">
        <v>100.82872928176796</v>
      </c>
      <c r="F5" s="417">
        <v>736</v>
      </c>
      <c r="G5" s="291">
        <v>100.82191780821918</v>
      </c>
      <c r="H5" s="417">
        <v>752</v>
      </c>
      <c r="I5" s="291">
        <v>102.17391304347827</v>
      </c>
      <c r="J5" s="417">
        <v>771</v>
      </c>
      <c r="K5" s="291">
        <v>102.52659574468086</v>
      </c>
      <c r="L5"/>
      <c r="M5" s="419">
        <v>720</v>
      </c>
      <c r="N5" s="420">
        <v>100</v>
      </c>
    </row>
    <row r="6" spans="1:14" ht="21.75" customHeight="1">
      <c r="A6" s="119" t="s">
        <v>2394</v>
      </c>
      <c r="B6" s="417">
        <v>292</v>
      </c>
      <c r="C6" s="291">
        <v>100</v>
      </c>
      <c r="D6" s="417">
        <v>294</v>
      </c>
      <c r="E6" s="418">
        <v>100.68493150684932</v>
      </c>
      <c r="F6" s="417">
        <v>296</v>
      </c>
      <c r="G6" s="291">
        <v>100.68027210884354</v>
      </c>
      <c r="H6" s="417">
        <v>298</v>
      </c>
      <c r="I6" s="291">
        <v>100.67567567567568</v>
      </c>
      <c r="J6" s="417">
        <v>304</v>
      </c>
      <c r="K6" s="291">
        <v>102.01342281879195</v>
      </c>
      <c r="L6"/>
      <c r="M6" s="419">
        <v>292</v>
      </c>
      <c r="N6" s="420">
        <v>100</v>
      </c>
    </row>
    <row r="7" spans="1:14" ht="18">
      <c r="A7" s="119" t="s">
        <v>2395</v>
      </c>
      <c r="B7" s="417"/>
      <c r="C7" s="291"/>
      <c r="D7" s="417"/>
      <c r="E7" s="418"/>
      <c r="F7" s="417"/>
      <c r="G7" s="291"/>
      <c r="H7" s="417"/>
      <c r="I7" s="291"/>
      <c r="J7" s="417"/>
      <c r="K7" s="291"/>
      <c r="L7"/>
      <c r="M7" s="419"/>
      <c r="N7" s="420"/>
    </row>
    <row r="8" spans="1:14" ht="21.75" customHeight="1">
      <c r="A8" s="119" t="s">
        <v>2396</v>
      </c>
      <c r="B8" s="417">
        <v>362</v>
      </c>
      <c r="C8" s="291">
        <v>100</v>
      </c>
      <c r="D8" s="417">
        <v>362</v>
      </c>
      <c r="E8" s="418">
        <v>100</v>
      </c>
      <c r="F8" s="417">
        <v>370</v>
      </c>
      <c r="G8" s="291">
        <v>102.20994475138122</v>
      </c>
      <c r="H8" s="417">
        <v>381</v>
      </c>
      <c r="I8" s="291">
        <v>102.97297297297297</v>
      </c>
      <c r="J8" s="417">
        <v>390</v>
      </c>
      <c r="K8" s="291">
        <v>102.36220472440945</v>
      </c>
      <c r="L8"/>
      <c r="M8" s="419">
        <v>362</v>
      </c>
      <c r="N8" s="420">
        <v>100</v>
      </c>
    </row>
    <row r="9" spans="1:14" ht="21.75" customHeight="1">
      <c r="A9" s="119" t="s">
        <v>2395</v>
      </c>
      <c r="B9" s="417"/>
      <c r="C9" s="291"/>
      <c r="D9" s="417"/>
      <c r="E9" s="418"/>
      <c r="F9" s="417"/>
      <c r="G9" s="291"/>
      <c r="H9" s="417"/>
      <c r="I9" s="291"/>
      <c r="J9" s="417"/>
      <c r="K9" s="291"/>
      <c r="L9"/>
      <c r="M9" s="419"/>
      <c r="N9" s="420"/>
    </row>
    <row r="10" spans="1:14" ht="21.75" customHeight="1">
      <c r="A10" s="119" t="s">
        <v>2397</v>
      </c>
      <c r="B10" s="417">
        <v>24</v>
      </c>
      <c r="C10" s="291">
        <v>100</v>
      </c>
      <c r="D10" s="417">
        <v>24</v>
      </c>
      <c r="E10" s="418">
        <v>100</v>
      </c>
      <c r="F10" s="417">
        <v>25</v>
      </c>
      <c r="G10" s="291">
        <v>104.16666666666667</v>
      </c>
      <c r="H10" s="417">
        <v>26</v>
      </c>
      <c r="I10" s="291">
        <v>104</v>
      </c>
      <c r="J10" s="417">
        <v>27</v>
      </c>
      <c r="K10" s="291">
        <v>103.84615384615385</v>
      </c>
      <c r="L10"/>
      <c r="M10" s="419">
        <v>24</v>
      </c>
      <c r="N10" s="420">
        <v>100</v>
      </c>
    </row>
    <row r="11" spans="1:14" ht="21.75" customHeight="1">
      <c r="A11" s="119" t="s">
        <v>2398</v>
      </c>
      <c r="B11" s="417">
        <v>12</v>
      </c>
      <c r="C11" s="291">
        <v>100</v>
      </c>
      <c r="D11" s="417">
        <v>12</v>
      </c>
      <c r="E11" s="418">
        <v>100</v>
      </c>
      <c r="F11" s="417">
        <v>13</v>
      </c>
      <c r="G11" s="291">
        <v>108.33333333333333</v>
      </c>
      <c r="H11" s="417">
        <v>14</v>
      </c>
      <c r="I11" s="291">
        <v>107.69230769230769</v>
      </c>
      <c r="J11" s="417">
        <v>15</v>
      </c>
      <c r="K11" s="291">
        <v>107.14285714285714</v>
      </c>
      <c r="L11"/>
      <c r="M11" s="419">
        <v>12</v>
      </c>
      <c r="N11" s="420">
        <v>100</v>
      </c>
    </row>
    <row r="12" spans="1:14" ht="21.75" customHeight="1">
      <c r="A12" s="119" t="s">
        <v>2399</v>
      </c>
      <c r="B12" s="417">
        <v>5</v>
      </c>
      <c r="C12" s="291">
        <v>100</v>
      </c>
      <c r="D12" s="417">
        <v>5</v>
      </c>
      <c r="E12" s="418">
        <v>100</v>
      </c>
      <c r="F12" s="417">
        <v>5</v>
      </c>
      <c r="G12" s="291">
        <v>100</v>
      </c>
      <c r="H12" s="417">
        <v>5</v>
      </c>
      <c r="I12" s="291">
        <v>100</v>
      </c>
      <c r="J12" s="417">
        <v>6</v>
      </c>
      <c r="K12" s="291">
        <v>120</v>
      </c>
      <c r="L12"/>
      <c r="M12" s="419">
        <v>5</v>
      </c>
      <c r="N12" s="420">
        <v>100</v>
      </c>
    </row>
    <row r="13" spans="1:14" ht="21.75" customHeight="1">
      <c r="A13" s="119" t="s">
        <v>2400</v>
      </c>
      <c r="B13" s="417">
        <v>30</v>
      </c>
      <c r="C13" s="291">
        <v>100</v>
      </c>
      <c r="D13" s="417">
        <v>31</v>
      </c>
      <c r="E13" s="418">
        <v>103.33333333333334</v>
      </c>
      <c r="F13" s="417">
        <v>32</v>
      </c>
      <c r="G13" s="291">
        <v>103.2258064516129</v>
      </c>
      <c r="H13" s="417">
        <v>33</v>
      </c>
      <c r="I13" s="291">
        <v>103.125</v>
      </c>
      <c r="J13" s="417">
        <v>35</v>
      </c>
      <c r="K13" s="291">
        <v>106.06060606060606</v>
      </c>
      <c r="L13"/>
      <c r="M13" s="419">
        <v>30</v>
      </c>
      <c r="N13" s="420">
        <v>100</v>
      </c>
    </row>
    <row r="14" spans="1:14" ht="36">
      <c r="A14" s="119" t="s">
        <v>2401</v>
      </c>
      <c r="B14" s="417">
        <v>8020</v>
      </c>
      <c r="C14" s="291">
        <v>104.68607231431928</v>
      </c>
      <c r="D14" s="417">
        <v>8080</v>
      </c>
      <c r="E14" s="418">
        <v>100.74812967581049</v>
      </c>
      <c r="F14" s="417">
        <v>8180</v>
      </c>
      <c r="G14" s="291">
        <v>101.23762376237624</v>
      </c>
      <c r="H14" s="417">
        <v>8375</v>
      </c>
      <c r="I14" s="291">
        <v>102.38386308068459</v>
      </c>
      <c r="J14" s="417">
        <v>8670</v>
      </c>
      <c r="K14" s="291">
        <v>103.52238805970148</v>
      </c>
      <c r="L14"/>
      <c r="M14" s="419">
        <v>7661</v>
      </c>
      <c r="N14" s="420">
        <v>100.4</v>
      </c>
    </row>
    <row r="15" spans="1:14" ht="36">
      <c r="A15" s="119" t="s">
        <v>2402</v>
      </c>
      <c r="B15" s="417">
        <v>3451</v>
      </c>
      <c r="C15" s="291">
        <v>103.32335329341318</v>
      </c>
      <c r="D15" s="417">
        <v>3485</v>
      </c>
      <c r="E15" s="418">
        <v>100.98522167487684</v>
      </c>
      <c r="F15" s="417">
        <v>4075</v>
      </c>
      <c r="G15" s="291">
        <v>116.92969870875179</v>
      </c>
      <c r="H15" s="417">
        <v>4190</v>
      </c>
      <c r="I15" s="291">
        <v>102.82208588957056</v>
      </c>
      <c r="J15" s="417">
        <v>4330</v>
      </c>
      <c r="K15" s="291">
        <v>103.34128878281624</v>
      </c>
      <c r="L15"/>
      <c r="M15" s="419">
        <v>3340</v>
      </c>
      <c r="N15" s="420">
        <v>100.6</v>
      </c>
    </row>
  </sheetData>
  <mergeCells count="8">
    <mergeCell ref="A1:K1"/>
    <mergeCell ref="A2:A4"/>
    <mergeCell ref="B2:C3"/>
    <mergeCell ref="D2:E3"/>
    <mergeCell ref="F2:G3"/>
    <mergeCell ref="H2:K2"/>
    <mergeCell ref="H3:I3"/>
    <mergeCell ref="J3:K3"/>
  </mergeCells>
  <pageMargins left="0.34" right="0.27559055118110237" top="0.23622047244094491" bottom="0.23622047244094491" header="0.23622047244094491" footer="0.23622047244094491"/>
  <pageSetup paperSize="9" scale="112"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
  <sheetViews>
    <sheetView view="pageBreakPreview" topLeftCell="B4" zoomScale="115" zoomScaleNormal="140" zoomScaleSheetLayoutView="115" workbookViewId="0">
      <selection activeCell="C7" sqref="C7"/>
    </sheetView>
  </sheetViews>
  <sheetFormatPr defaultRowHeight="15"/>
  <cols>
    <col min="1" max="1" width="3.5703125" hidden="1" customWidth="1"/>
    <col min="2" max="2" width="5" customWidth="1"/>
    <col min="3" max="3" width="35.5703125" customWidth="1"/>
    <col min="4" max="4" width="9.85546875" customWidth="1"/>
    <col min="5" max="6" width="10.7109375" customWidth="1"/>
    <col min="7" max="7" width="11.140625" customWidth="1"/>
    <col min="8" max="8" width="10.28515625" customWidth="1"/>
    <col min="9" max="10" width="10.7109375" customWidth="1"/>
    <col min="11" max="12" width="9.85546875" customWidth="1"/>
    <col min="13" max="13" width="9.7109375" customWidth="1"/>
  </cols>
  <sheetData>
    <row r="1" spans="2:14" ht="20.25">
      <c r="B1" s="917" t="s">
        <v>2373</v>
      </c>
      <c r="C1" s="917"/>
      <c r="D1" s="917"/>
      <c r="E1" s="917"/>
      <c r="F1" s="917"/>
      <c r="G1" s="917"/>
      <c r="H1" s="917"/>
      <c r="I1" s="917"/>
      <c r="J1" s="917"/>
      <c r="K1" s="917"/>
      <c r="L1" s="917"/>
      <c r="M1" s="917"/>
      <c r="N1" s="402"/>
    </row>
    <row r="2" spans="2:14" ht="20.25">
      <c r="B2" s="917" t="s">
        <v>2374</v>
      </c>
      <c r="C2" s="917"/>
      <c r="D2" s="917"/>
      <c r="E2" s="917"/>
      <c r="F2" s="917"/>
      <c r="G2" s="917"/>
      <c r="H2" s="917"/>
      <c r="I2" s="917"/>
      <c r="J2" s="917"/>
      <c r="K2" s="917"/>
      <c r="L2" s="917"/>
      <c r="M2" s="917"/>
      <c r="N2" s="402"/>
    </row>
    <row r="3" spans="2:14" ht="22.5">
      <c r="B3" s="403"/>
      <c r="C3" s="403"/>
      <c r="D3" s="403"/>
      <c r="E3" s="403"/>
      <c r="F3" s="918"/>
      <c r="G3" s="918"/>
      <c r="H3" s="918"/>
      <c r="I3" s="403"/>
      <c r="J3" s="919" t="s">
        <v>2375</v>
      </c>
      <c r="K3" s="919"/>
      <c r="L3" s="919"/>
      <c r="M3" s="919"/>
      <c r="N3" s="402"/>
    </row>
    <row r="4" spans="2:14" ht="23.25" customHeight="1">
      <c r="B4" s="920" t="s">
        <v>2315</v>
      </c>
      <c r="C4" s="920" t="s">
        <v>2</v>
      </c>
      <c r="D4" s="921" t="s">
        <v>2316</v>
      </c>
      <c r="E4" s="921"/>
      <c r="F4" s="922" t="s">
        <v>2376</v>
      </c>
      <c r="G4" s="923"/>
      <c r="H4" s="922" t="s">
        <v>2377</v>
      </c>
      <c r="I4" s="923"/>
      <c r="J4" s="921" t="s">
        <v>7</v>
      </c>
      <c r="K4" s="921"/>
      <c r="L4" s="921"/>
      <c r="M4" s="921"/>
      <c r="N4" s="402"/>
    </row>
    <row r="5" spans="2:14" ht="23.25" customHeight="1">
      <c r="B5" s="920"/>
      <c r="C5" s="920"/>
      <c r="D5" s="921"/>
      <c r="E5" s="921"/>
      <c r="F5" s="924"/>
      <c r="G5" s="925"/>
      <c r="H5" s="924"/>
      <c r="I5" s="925"/>
      <c r="J5" s="926" t="s">
        <v>11</v>
      </c>
      <c r="K5" s="927"/>
      <c r="L5" s="926" t="s">
        <v>12</v>
      </c>
      <c r="M5" s="927"/>
      <c r="N5" s="402"/>
    </row>
    <row r="6" spans="2:14" ht="31.5" customHeight="1">
      <c r="B6" s="920"/>
      <c r="C6" s="920"/>
      <c r="D6" s="404" t="s">
        <v>2318</v>
      </c>
      <c r="E6" s="404" t="s">
        <v>1530</v>
      </c>
      <c r="F6" s="404" t="s">
        <v>2318</v>
      </c>
      <c r="G6" s="404" t="s">
        <v>1530</v>
      </c>
      <c r="H6" s="404" t="s">
        <v>2318</v>
      </c>
      <c r="I6" s="404" t="s">
        <v>1530</v>
      </c>
      <c r="J6" s="404" t="s">
        <v>2318</v>
      </c>
      <c r="K6" s="404" t="s">
        <v>1530</v>
      </c>
      <c r="L6" s="404" t="s">
        <v>2318</v>
      </c>
      <c r="M6" s="404" t="s">
        <v>1530</v>
      </c>
      <c r="N6" s="402"/>
    </row>
    <row r="7" spans="2:14" ht="38.25" customHeight="1">
      <c r="B7" s="405" t="s">
        <v>2378</v>
      </c>
      <c r="C7" s="406" t="s">
        <v>2379</v>
      </c>
      <c r="D7" s="404">
        <v>88113</v>
      </c>
      <c r="E7" s="407">
        <v>110.3</v>
      </c>
      <c r="F7" s="407">
        <f>F12+F13+F14+F16</f>
        <v>94145</v>
      </c>
      <c r="G7" s="408">
        <f>F7/D7*100</f>
        <v>106.84575488293441</v>
      </c>
      <c r="H7" s="676">
        <f t="shared" ref="H7:L7" si="0">H12+H13+H14+H16</f>
        <v>101198</v>
      </c>
      <c r="I7" s="408">
        <f>H7/F7*100</f>
        <v>107.49163524350736</v>
      </c>
      <c r="J7" s="676">
        <f t="shared" si="0"/>
        <v>109481</v>
      </c>
      <c r="K7" s="408">
        <f>J7/H7*100</f>
        <v>108.18494436648946</v>
      </c>
      <c r="L7" s="676">
        <f t="shared" si="0"/>
        <v>117325</v>
      </c>
      <c r="M7" s="408">
        <f>L7/J7*100</f>
        <v>107.16471351193357</v>
      </c>
      <c r="N7" s="402"/>
    </row>
    <row r="8" spans="2:14" ht="16.5" customHeight="1">
      <c r="B8" s="928" t="s">
        <v>2380</v>
      </c>
      <c r="C8" s="929"/>
      <c r="D8" s="409"/>
      <c r="E8" s="409"/>
      <c r="F8" s="409"/>
      <c r="G8" s="408"/>
      <c r="H8" s="409"/>
      <c r="I8" s="408"/>
      <c r="J8" s="409"/>
      <c r="K8" s="408"/>
      <c r="L8" s="409"/>
      <c r="M8" s="408"/>
      <c r="N8" s="402"/>
    </row>
    <row r="9" spans="2:14" ht="22.5" customHeight="1">
      <c r="B9" s="410" t="s">
        <v>2381</v>
      </c>
      <c r="C9" s="411" t="s">
        <v>2382</v>
      </c>
      <c r="D9" s="407">
        <v>69964</v>
      </c>
      <c r="E9" s="408">
        <v>111</v>
      </c>
      <c r="F9" s="407">
        <v>73065</v>
      </c>
      <c r="G9" s="408">
        <f t="shared" ref="G9:G16" si="1">F9/D9*100</f>
        <v>104.43227945800697</v>
      </c>
      <c r="H9" s="407">
        <v>78798</v>
      </c>
      <c r="I9" s="408">
        <f t="shared" ref="I9:I16" si="2">H9/F9*100</f>
        <v>107.84643810305892</v>
      </c>
      <c r="J9" s="407">
        <v>85511</v>
      </c>
      <c r="K9" s="408">
        <f t="shared" ref="K9:K16" si="3">J9/H9*100</f>
        <v>108.51925175765882</v>
      </c>
      <c r="L9" s="407">
        <v>91517</v>
      </c>
      <c r="M9" s="408">
        <f t="shared" ref="M9:M16" si="4">L9/J9*100</f>
        <v>107.0236577750231</v>
      </c>
      <c r="N9" s="402"/>
    </row>
    <row r="10" spans="2:14" ht="23.25" customHeight="1">
      <c r="B10" s="412" t="s">
        <v>2383</v>
      </c>
      <c r="C10" s="281" t="s">
        <v>2384</v>
      </c>
      <c r="D10" s="407">
        <v>18149</v>
      </c>
      <c r="E10" s="408">
        <v>108</v>
      </c>
      <c r="F10" s="407">
        <v>21080</v>
      </c>
      <c r="G10" s="408">
        <f t="shared" si="1"/>
        <v>116.14965011846382</v>
      </c>
      <c r="H10" s="407">
        <v>22400</v>
      </c>
      <c r="I10" s="408">
        <f t="shared" si="2"/>
        <v>106.26185958254268</v>
      </c>
      <c r="J10" s="407">
        <v>23970</v>
      </c>
      <c r="K10" s="408">
        <f t="shared" si="3"/>
        <v>107.00892857142857</v>
      </c>
      <c r="L10" s="407">
        <v>25808</v>
      </c>
      <c r="M10" s="408">
        <f t="shared" si="4"/>
        <v>107.66791823112223</v>
      </c>
      <c r="N10" s="402"/>
    </row>
    <row r="11" spans="2:14" ht="17.25" customHeight="1">
      <c r="B11" s="928" t="s">
        <v>2385</v>
      </c>
      <c r="C11" s="929"/>
      <c r="D11" s="407"/>
      <c r="E11" s="407"/>
      <c r="F11" s="407"/>
      <c r="G11" s="408"/>
      <c r="H11" s="407"/>
      <c r="I11" s="408"/>
      <c r="J11" s="407"/>
      <c r="K11" s="408"/>
      <c r="L11" s="407"/>
      <c r="M11" s="408"/>
      <c r="N11" s="402"/>
    </row>
    <row r="12" spans="2:14" ht="24.75" customHeight="1">
      <c r="B12" s="413"/>
      <c r="C12" s="414" t="s">
        <v>2386</v>
      </c>
      <c r="D12" s="409">
        <v>21322</v>
      </c>
      <c r="E12" s="415">
        <v>110.8</v>
      </c>
      <c r="F12" s="409">
        <v>22708</v>
      </c>
      <c r="G12" s="416">
        <f t="shared" si="1"/>
        <v>106.50032829940905</v>
      </c>
      <c r="H12" s="409">
        <v>24070</v>
      </c>
      <c r="I12" s="416">
        <f t="shared" si="2"/>
        <v>105.99788620750397</v>
      </c>
      <c r="J12" s="409">
        <v>25600</v>
      </c>
      <c r="K12" s="416">
        <f t="shared" si="3"/>
        <v>106.35646032405484</v>
      </c>
      <c r="L12" s="409">
        <v>27325</v>
      </c>
      <c r="M12" s="416">
        <f t="shared" si="4"/>
        <v>106.73828125</v>
      </c>
      <c r="N12" s="402"/>
    </row>
    <row r="13" spans="2:14" ht="24" customHeight="1">
      <c r="B13" s="413"/>
      <c r="C13" s="414" t="s">
        <v>2387</v>
      </c>
      <c r="D13" s="409">
        <v>2698</v>
      </c>
      <c r="E13" s="286">
        <v>113.1</v>
      </c>
      <c r="F13" s="409">
        <v>2824</v>
      </c>
      <c r="G13" s="416">
        <f t="shared" si="1"/>
        <v>104.67012601927354</v>
      </c>
      <c r="H13" s="409">
        <v>2965</v>
      </c>
      <c r="I13" s="416">
        <f t="shared" si="2"/>
        <v>104.9929178470255</v>
      </c>
      <c r="J13" s="409">
        <v>3130</v>
      </c>
      <c r="K13" s="416">
        <f t="shared" si="3"/>
        <v>105.56492411467116</v>
      </c>
      <c r="L13" s="409">
        <v>3300</v>
      </c>
      <c r="M13" s="416">
        <f t="shared" si="4"/>
        <v>105.43130990415335</v>
      </c>
      <c r="N13" s="402"/>
    </row>
    <row r="14" spans="2:14" ht="22.5" customHeight="1">
      <c r="B14" s="413"/>
      <c r="C14" s="414" t="s">
        <v>2388</v>
      </c>
      <c r="D14" s="409">
        <v>64040</v>
      </c>
      <c r="E14" s="286">
        <v>110.3</v>
      </c>
      <c r="F14" s="409">
        <v>68553</v>
      </c>
      <c r="G14" s="416">
        <f t="shared" si="1"/>
        <v>107.04715802623362</v>
      </c>
      <c r="H14" s="409">
        <v>74098</v>
      </c>
      <c r="I14" s="416">
        <f t="shared" si="2"/>
        <v>108.08863215322451</v>
      </c>
      <c r="J14" s="409">
        <v>80681</v>
      </c>
      <c r="K14" s="416">
        <f t="shared" si="3"/>
        <v>108.88418040972765</v>
      </c>
      <c r="L14" s="409">
        <v>86625</v>
      </c>
      <c r="M14" s="416">
        <f t="shared" si="4"/>
        <v>107.36728597811134</v>
      </c>
      <c r="N14" s="402"/>
    </row>
    <row r="15" spans="2:14" ht="51.75" customHeight="1">
      <c r="B15" s="413"/>
      <c r="C15" s="414" t="s">
        <v>2716</v>
      </c>
      <c r="D15" s="409">
        <v>62386</v>
      </c>
      <c r="E15" s="286">
        <v>112.1</v>
      </c>
      <c r="F15" s="409">
        <v>66753</v>
      </c>
      <c r="G15" s="416">
        <f t="shared" si="1"/>
        <v>106.99996794152533</v>
      </c>
      <c r="H15" s="409">
        <v>72093</v>
      </c>
      <c r="I15" s="416">
        <f t="shared" si="2"/>
        <v>107.99964046559705</v>
      </c>
      <c r="J15" s="409">
        <v>78581</v>
      </c>
      <c r="K15" s="416">
        <f t="shared" si="3"/>
        <v>108.999486774028</v>
      </c>
      <c r="L15" s="409">
        <v>86439</v>
      </c>
      <c r="M15" s="416">
        <f t="shared" si="4"/>
        <v>109.99987274277497</v>
      </c>
      <c r="N15" s="402"/>
    </row>
    <row r="16" spans="2:14" ht="33" customHeight="1">
      <c r="B16" s="413"/>
      <c r="C16" s="414" t="s">
        <v>2389</v>
      </c>
      <c r="D16" s="409">
        <v>53</v>
      </c>
      <c r="E16" s="409">
        <v>33.1</v>
      </c>
      <c r="F16" s="409">
        <v>60</v>
      </c>
      <c r="G16" s="416">
        <f t="shared" si="1"/>
        <v>113.20754716981132</v>
      </c>
      <c r="H16" s="409">
        <v>65</v>
      </c>
      <c r="I16" s="416">
        <f t="shared" si="2"/>
        <v>108.33333333333333</v>
      </c>
      <c r="J16" s="409">
        <v>70</v>
      </c>
      <c r="K16" s="416">
        <f t="shared" si="3"/>
        <v>107.69230769230769</v>
      </c>
      <c r="L16" s="409">
        <v>75</v>
      </c>
      <c r="M16" s="416">
        <f t="shared" si="4"/>
        <v>107.14285714285714</v>
      </c>
    </row>
    <row r="17" spans="2:13" ht="12" customHeight="1"/>
    <row r="18" spans="2:13" ht="86.25" customHeight="1">
      <c r="B18" s="916" t="s">
        <v>2390</v>
      </c>
      <c r="C18" s="916"/>
      <c r="D18" s="916"/>
      <c r="E18" s="916"/>
      <c r="F18" s="916"/>
      <c r="G18" s="916"/>
      <c r="H18" s="916"/>
      <c r="I18" s="916"/>
      <c r="J18" s="916"/>
      <c r="K18" s="916"/>
      <c r="L18" s="916"/>
      <c r="M18" s="916"/>
    </row>
    <row r="19" spans="2:13">
      <c r="B19" t="s">
        <v>32</v>
      </c>
    </row>
  </sheetData>
  <mergeCells count="15">
    <mergeCell ref="B18:M18"/>
    <mergeCell ref="B1:M1"/>
    <mergeCell ref="B2:M2"/>
    <mergeCell ref="F3:H3"/>
    <mergeCell ref="J3:M3"/>
    <mergeCell ref="B4:B6"/>
    <mergeCell ref="C4:C6"/>
    <mergeCell ref="D4:E5"/>
    <mergeCell ref="F4:G5"/>
    <mergeCell ref="H4:I5"/>
    <mergeCell ref="J4:M4"/>
    <mergeCell ref="J5:K5"/>
    <mergeCell ref="L5:M5"/>
    <mergeCell ref="B8:C8"/>
    <mergeCell ref="B11:C11"/>
  </mergeCells>
  <pageMargins left="0.39" right="0.27559055118110237" top="0.27559055118110237" bottom="0.31496062992125984" header="0.31496062992125984" footer="0.31496062992125984"/>
  <pageSetup paperSize="9" scale="97"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
  <sheetViews>
    <sheetView view="pageBreakPreview" zoomScale="115" zoomScaleSheetLayoutView="115" workbookViewId="0">
      <selection activeCell="D11" sqref="D11"/>
    </sheetView>
  </sheetViews>
  <sheetFormatPr defaultRowHeight="15"/>
  <cols>
    <col min="1" max="1" width="49.28515625" customWidth="1"/>
    <col min="2" max="11" width="10.140625" customWidth="1"/>
  </cols>
  <sheetData>
    <row r="1" spans="1:14" ht="20.25" customHeight="1">
      <c r="A1" s="680" t="s">
        <v>2403</v>
      </c>
      <c r="B1" s="680"/>
      <c r="C1" s="680"/>
      <c r="D1" s="680"/>
      <c r="E1" s="680"/>
      <c r="F1" s="680"/>
      <c r="G1" s="680"/>
      <c r="H1" s="680"/>
      <c r="I1" s="680"/>
      <c r="J1" s="680"/>
      <c r="K1" s="680"/>
    </row>
    <row r="2" spans="1:14" ht="20.25" customHeight="1">
      <c r="A2" s="680" t="s">
        <v>2404</v>
      </c>
      <c r="B2" s="680"/>
      <c r="C2" s="680"/>
      <c r="D2" s="680"/>
      <c r="E2" s="680"/>
      <c r="F2" s="680"/>
      <c r="G2" s="680"/>
      <c r="H2" s="680"/>
      <c r="I2" s="680"/>
      <c r="J2" s="680"/>
      <c r="K2" s="680"/>
    </row>
    <row r="3" spans="1:14" ht="20.25" customHeight="1">
      <c r="A3" s="681" t="s">
        <v>1923</v>
      </c>
      <c r="B3" s="681"/>
      <c r="C3" s="681"/>
      <c r="D3" s="681"/>
      <c r="E3" s="681"/>
      <c r="F3" s="681"/>
      <c r="G3" s="681"/>
      <c r="H3" s="681"/>
      <c r="I3" s="681"/>
      <c r="J3" s="681"/>
      <c r="K3" s="681"/>
    </row>
    <row r="4" spans="1:14" ht="19.5" customHeight="1">
      <c r="A4" s="733" t="s">
        <v>2</v>
      </c>
      <c r="B4" s="733" t="s">
        <v>1924</v>
      </c>
      <c r="C4" s="733"/>
      <c r="D4" s="733" t="s">
        <v>1925</v>
      </c>
      <c r="E4" s="733"/>
      <c r="F4" s="733" t="s">
        <v>52</v>
      </c>
      <c r="G4" s="733"/>
      <c r="H4" s="733" t="s">
        <v>7</v>
      </c>
      <c r="I4" s="733"/>
      <c r="J4" s="733"/>
      <c r="K4" s="733"/>
    </row>
    <row r="5" spans="1:14" ht="20.25" customHeight="1">
      <c r="A5" s="733"/>
      <c r="B5" s="733"/>
      <c r="C5" s="733"/>
      <c r="D5" s="733"/>
      <c r="E5" s="733"/>
      <c r="F5" s="733"/>
      <c r="G5" s="733"/>
      <c r="H5" s="733" t="s">
        <v>11</v>
      </c>
      <c r="I5" s="733"/>
      <c r="J5" s="733" t="s">
        <v>12</v>
      </c>
      <c r="K5" s="733"/>
    </row>
    <row r="6" spans="1:14" ht="15.75">
      <c r="A6" s="733"/>
      <c r="B6" s="118" t="s">
        <v>1926</v>
      </c>
      <c r="C6" s="118" t="s">
        <v>1530</v>
      </c>
      <c r="D6" s="118" t="s">
        <v>1926</v>
      </c>
      <c r="E6" s="118" t="s">
        <v>1530</v>
      </c>
      <c r="F6" s="118" t="s">
        <v>1926</v>
      </c>
      <c r="G6" s="118" t="s">
        <v>1530</v>
      </c>
      <c r="H6" s="118" t="s">
        <v>1926</v>
      </c>
      <c r="I6" s="118" t="s">
        <v>1530</v>
      </c>
      <c r="J6" s="118" t="s">
        <v>1926</v>
      </c>
      <c r="K6" s="118" t="s">
        <v>1530</v>
      </c>
    </row>
    <row r="7" spans="1:14" ht="36">
      <c r="A7" s="421" t="s">
        <v>2405</v>
      </c>
      <c r="B7" s="275">
        <v>3.1</v>
      </c>
      <c r="C7" s="302">
        <v>182.35294117647061</v>
      </c>
      <c r="D7" s="275">
        <v>3.3</v>
      </c>
      <c r="E7" s="302">
        <v>106.45161290322579</v>
      </c>
      <c r="F7" s="275">
        <v>3.5</v>
      </c>
      <c r="G7" s="302">
        <v>106.06060606060606</v>
      </c>
      <c r="H7" s="302">
        <v>3.8</v>
      </c>
      <c r="I7" s="302">
        <v>108.57142857142857</v>
      </c>
      <c r="J7" s="275">
        <v>4.2</v>
      </c>
      <c r="K7" s="302">
        <v>110.5263157894737</v>
      </c>
      <c r="M7" s="275">
        <v>1.7</v>
      </c>
      <c r="N7" s="302">
        <v>81.599999999999994</v>
      </c>
    </row>
    <row r="8" spans="1:14" ht="36">
      <c r="A8" s="421" t="s">
        <v>2406</v>
      </c>
      <c r="B8" s="275">
        <v>341.7</v>
      </c>
      <c r="C8" s="302">
        <v>85.211970074812953</v>
      </c>
      <c r="D8" s="302">
        <v>345</v>
      </c>
      <c r="E8" s="302">
        <v>100.9657594381036</v>
      </c>
      <c r="F8" s="302">
        <v>350</v>
      </c>
      <c r="G8" s="302">
        <v>101.44927536231884</v>
      </c>
      <c r="H8" s="302">
        <v>360</v>
      </c>
      <c r="I8" s="302">
        <v>102.85714285714285</v>
      </c>
      <c r="J8" s="302">
        <v>370</v>
      </c>
      <c r="K8" s="302">
        <v>102.77777777777777</v>
      </c>
      <c r="M8" s="302">
        <v>401</v>
      </c>
      <c r="N8" s="302">
        <v>66.7</v>
      </c>
    </row>
    <row r="9" spans="1:14" ht="36">
      <c r="A9" s="421" t="s">
        <v>2407</v>
      </c>
      <c r="B9" s="275">
        <v>559.4</v>
      </c>
      <c r="C9" s="302">
        <v>100</v>
      </c>
      <c r="D9" s="275">
        <v>565.20000000000005</v>
      </c>
      <c r="E9" s="302">
        <v>101.03682516982482</v>
      </c>
      <c r="F9" s="302">
        <v>572</v>
      </c>
      <c r="G9" s="302">
        <v>101.20311394196744</v>
      </c>
      <c r="H9" s="275">
        <v>576.29999999999995</v>
      </c>
      <c r="I9" s="302">
        <v>100.75174825174824</v>
      </c>
      <c r="J9" s="275">
        <v>582.1</v>
      </c>
      <c r="K9" s="302">
        <v>101.00642026722196</v>
      </c>
      <c r="M9" s="275">
        <v>559.4</v>
      </c>
      <c r="N9" s="302">
        <v>100</v>
      </c>
    </row>
    <row r="10" spans="1:14" ht="18">
      <c r="A10" s="421" t="s">
        <v>2408</v>
      </c>
      <c r="B10" s="275">
        <v>50</v>
      </c>
      <c r="C10" s="302">
        <v>100</v>
      </c>
      <c r="D10" s="275">
        <v>50</v>
      </c>
      <c r="E10" s="302">
        <v>100</v>
      </c>
      <c r="F10" s="275">
        <v>51</v>
      </c>
      <c r="G10" s="302">
        <v>102</v>
      </c>
      <c r="H10" s="275">
        <v>51</v>
      </c>
      <c r="I10" s="302">
        <v>100</v>
      </c>
      <c r="J10" s="275">
        <v>51</v>
      </c>
      <c r="K10" s="302">
        <v>100</v>
      </c>
      <c r="M10" s="275">
        <v>50</v>
      </c>
      <c r="N10" s="302">
        <v>98</v>
      </c>
    </row>
    <row r="11" spans="1:14" ht="36">
      <c r="A11" s="421" t="s">
        <v>2409</v>
      </c>
      <c r="B11" s="275">
        <v>118020</v>
      </c>
      <c r="C11" s="302">
        <v>100</v>
      </c>
      <c r="D11" s="275">
        <v>118020</v>
      </c>
      <c r="E11" s="302">
        <v>100</v>
      </c>
      <c r="F11" s="275">
        <v>118020</v>
      </c>
      <c r="G11" s="302">
        <v>100</v>
      </c>
      <c r="H11" s="275">
        <v>118020</v>
      </c>
      <c r="I11" s="302">
        <v>100</v>
      </c>
      <c r="J11" s="275">
        <v>118020</v>
      </c>
      <c r="K11" s="302">
        <v>100</v>
      </c>
      <c r="M11" s="275">
        <v>118020</v>
      </c>
      <c r="N11" s="302">
        <v>99.8</v>
      </c>
    </row>
    <row r="12" spans="1:14" ht="36">
      <c r="A12" s="421" t="s">
        <v>2410</v>
      </c>
      <c r="B12" s="275">
        <v>70652</v>
      </c>
      <c r="C12" s="302">
        <v>80.277241222588344</v>
      </c>
      <c r="D12" s="275">
        <v>70700</v>
      </c>
      <c r="E12" s="302">
        <v>100.06793862877201</v>
      </c>
      <c r="F12" s="275">
        <v>71200</v>
      </c>
      <c r="G12" s="302">
        <v>100.7072135785007</v>
      </c>
      <c r="H12" s="275">
        <v>71500</v>
      </c>
      <c r="I12" s="302">
        <v>100.42134831460675</v>
      </c>
      <c r="J12" s="275">
        <v>71800</v>
      </c>
      <c r="K12" s="302">
        <v>100.41958041958041</v>
      </c>
      <c r="M12" s="275">
        <v>88010</v>
      </c>
      <c r="N12" s="302">
        <v>99.9</v>
      </c>
    </row>
    <row r="13" spans="1:14" ht="59.25" customHeight="1">
      <c r="A13" s="421" t="s">
        <v>2411</v>
      </c>
      <c r="B13" s="275">
        <v>2216.5</v>
      </c>
      <c r="C13" s="302">
        <v>125.90173246236864</v>
      </c>
      <c r="D13" s="275">
        <v>2238.6</v>
      </c>
      <c r="E13" s="302">
        <v>100.99706744868035</v>
      </c>
      <c r="F13" s="275">
        <v>2283.3000000000002</v>
      </c>
      <c r="G13" s="302">
        <v>101.99678370410079</v>
      </c>
      <c r="H13" s="275">
        <v>2351.6999999999998</v>
      </c>
      <c r="I13" s="302">
        <v>102.99566417027984</v>
      </c>
      <c r="J13" s="302">
        <v>2441</v>
      </c>
      <c r="K13" s="302">
        <v>103.79725305098439</v>
      </c>
      <c r="M13" s="275">
        <v>1760.5</v>
      </c>
      <c r="N13" s="275">
        <v>99.7</v>
      </c>
    </row>
    <row r="14" spans="1:14" ht="54">
      <c r="A14" s="421" t="s">
        <v>2412</v>
      </c>
      <c r="B14" s="118">
        <v>1489.2</v>
      </c>
      <c r="C14" s="302">
        <v>95.107932047515646</v>
      </c>
      <c r="D14" s="118">
        <v>1518.9</v>
      </c>
      <c r="E14" s="302">
        <v>101.99435938759065</v>
      </c>
      <c r="F14" s="118">
        <v>1579.6</v>
      </c>
      <c r="G14" s="302">
        <v>103.99631312133779</v>
      </c>
      <c r="H14" s="118">
        <v>1634.8</v>
      </c>
      <c r="I14" s="302">
        <v>103.49455558369208</v>
      </c>
      <c r="J14" s="257">
        <v>1700</v>
      </c>
      <c r="K14" s="302">
        <v>103.98825544409102</v>
      </c>
      <c r="M14" s="118">
        <v>1565.8</v>
      </c>
      <c r="N14" s="118">
        <v>93.2</v>
      </c>
    </row>
    <row r="15" spans="1:14" ht="36">
      <c r="A15" s="119" t="s">
        <v>2413</v>
      </c>
      <c r="B15" s="422"/>
      <c r="C15" s="302"/>
      <c r="D15" s="423"/>
      <c r="E15" s="302"/>
      <c r="F15" s="423"/>
      <c r="G15" s="302"/>
      <c r="H15" s="423"/>
      <c r="I15" s="302"/>
      <c r="J15" s="423"/>
      <c r="K15" s="302"/>
      <c r="M15" s="422"/>
      <c r="N15" s="423"/>
    </row>
    <row r="16" spans="1:14" ht="22.5" customHeight="1">
      <c r="A16" s="930" t="s">
        <v>2414</v>
      </c>
      <c r="B16" s="930"/>
      <c r="C16" s="930"/>
      <c r="D16" s="930"/>
      <c r="E16" s="930"/>
      <c r="F16" s="930"/>
      <c r="G16" s="930"/>
      <c r="H16" s="930"/>
      <c r="I16" s="930"/>
      <c r="J16" s="930"/>
      <c r="K16" s="930"/>
    </row>
  </sheetData>
  <mergeCells count="11">
    <mergeCell ref="A16:K16"/>
    <mergeCell ref="A1:K1"/>
    <mergeCell ref="A2:K2"/>
    <mergeCell ref="A3:K3"/>
    <mergeCell ref="A4:A6"/>
    <mergeCell ref="B4:C5"/>
    <mergeCell ref="D4:E5"/>
    <mergeCell ref="F4:G5"/>
    <mergeCell ref="H4:K4"/>
    <mergeCell ref="H5:I5"/>
    <mergeCell ref="J5:K5"/>
  </mergeCells>
  <pageMargins left="0.32" right="0.24" top="0.23622047244094491" bottom="0.23622047244094491" header="0.31496062992125984" footer="0.27559055118110237"/>
  <pageSetup paperSize="9" scale="94"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view="pageBreakPreview" zoomScale="150" zoomScaleSheetLayoutView="150" workbookViewId="0">
      <selection activeCell="B7" sqref="B7"/>
    </sheetView>
  </sheetViews>
  <sheetFormatPr defaultRowHeight="15"/>
  <cols>
    <col min="1" max="1" width="30.42578125" customWidth="1"/>
  </cols>
  <sheetData>
    <row r="1" spans="1:16" ht="19.5" customHeight="1">
      <c r="A1" s="933" t="s">
        <v>2415</v>
      </c>
      <c r="B1" s="933"/>
      <c r="C1" s="933"/>
      <c r="D1" s="933"/>
      <c r="E1" s="933"/>
      <c r="F1" s="933"/>
      <c r="G1" s="933"/>
      <c r="H1" s="933"/>
      <c r="I1" s="933"/>
      <c r="J1" s="933"/>
      <c r="K1" s="933"/>
    </row>
    <row r="2" spans="1:16" ht="19.5" customHeight="1">
      <c r="A2" s="934" t="s">
        <v>2416</v>
      </c>
      <c r="B2" s="934"/>
      <c r="C2" s="934"/>
      <c r="D2" s="934"/>
      <c r="E2" s="934"/>
      <c r="F2" s="934"/>
      <c r="G2" s="934"/>
      <c r="H2" s="934"/>
      <c r="I2" s="934"/>
      <c r="J2" s="934"/>
      <c r="K2" s="934"/>
    </row>
    <row r="3" spans="1:16" ht="21" customHeight="1">
      <c r="A3" s="934" t="s">
        <v>2417</v>
      </c>
      <c r="B3" s="934"/>
      <c r="C3" s="934"/>
      <c r="D3" s="934"/>
      <c r="E3" s="934"/>
      <c r="F3" s="934"/>
      <c r="G3" s="934"/>
      <c r="H3" s="934"/>
      <c r="I3" s="934"/>
      <c r="J3" s="934"/>
      <c r="K3" s="934"/>
    </row>
    <row r="4" spans="1:16" ht="20.25" customHeight="1">
      <c r="A4" s="842" t="s">
        <v>2</v>
      </c>
      <c r="B4" s="792" t="s">
        <v>2235</v>
      </c>
      <c r="C4" s="792"/>
      <c r="D4" s="792" t="s">
        <v>2236</v>
      </c>
      <c r="E4" s="792"/>
      <c r="F4" s="935" t="s">
        <v>2204</v>
      </c>
      <c r="G4" s="936"/>
      <c r="H4" s="937" t="s">
        <v>7</v>
      </c>
      <c r="I4" s="938"/>
      <c r="J4" s="938"/>
      <c r="K4" s="939"/>
      <c r="O4" t="s">
        <v>32</v>
      </c>
    </row>
    <row r="5" spans="1:16" ht="18" customHeight="1">
      <c r="A5" s="843"/>
      <c r="B5" s="792"/>
      <c r="C5" s="792"/>
      <c r="D5" s="792"/>
      <c r="E5" s="792"/>
      <c r="F5" s="935" t="s">
        <v>2136</v>
      </c>
      <c r="G5" s="936"/>
      <c r="H5" s="931" t="s">
        <v>11</v>
      </c>
      <c r="I5" s="932"/>
      <c r="J5" s="931" t="s">
        <v>12</v>
      </c>
      <c r="K5" s="932"/>
    </row>
    <row r="6" spans="1:16" ht="47.25">
      <c r="A6" s="844"/>
      <c r="B6" s="118" t="s">
        <v>2418</v>
      </c>
      <c r="C6" s="118" t="s">
        <v>1530</v>
      </c>
      <c r="D6" s="118" t="s">
        <v>2418</v>
      </c>
      <c r="E6" s="118" t="s">
        <v>1530</v>
      </c>
      <c r="F6" s="118" t="s">
        <v>2418</v>
      </c>
      <c r="G6" s="118" t="s">
        <v>1530</v>
      </c>
      <c r="H6" s="118" t="s">
        <v>2418</v>
      </c>
      <c r="I6" s="118" t="s">
        <v>1530</v>
      </c>
      <c r="J6" s="118" t="s">
        <v>2418</v>
      </c>
      <c r="K6" s="118" t="s">
        <v>1530</v>
      </c>
    </row>
    <row r="7" spans="1:16" ht="36">
      <c r="A7" s="119" t="s">
        <v>2419</v>
      </c>
      <c r="B7" s="121">
        <v>25</v>
      </c>
      <c r="C7" s="424">
        <v>96.15384615384616</v>
      </c>
      <c r="D7" s="119">
        <v>25</v>
      </c>
      <c r="E7" s="425">
        <v>100</v>
      </c>
      <c r="F7" s="119">
        <v>25</v>
      </c>
      <c r="G7" s="425">
        <v>100</v>
      </c>
      <c r="H7" s="119">
        <v>26</v>
      </c>
      <c r="I7" s="425">
        <v>104</v>
      </c>
      <c r="J7" s="119">
        <v>26</v>
      </c>
      <c r="K7" s="425">
        <v>100</v>
      </c>
      <c r="M7" s="121">
        <v>26</v>
      </c>
      <c r="N7" s="424">
        <v>104</v>
      </c>
      <c r="O7" s="426"/>
      <c r="P7" s="427"/>
    </row>
    <row r="8" spans="1:16" ht="18">
      <c r="A8" s="119" t="s">
        <v>2420</v>
      </c>
      <c r="B8" s="121">
        <v>11</v>
      </c>
      <c r="C8" s="424">
        <v>91.666666666666657</v>
      </c>
      <c r="D8" s="119">
        <v>11</v>
      </c>
      <c r="E8" s="425">
        <v>100</v>
      </c>
      <c r="F8" s="119">
        <v>11</v>
      </c>
      <c r="G8" s="425">
        <v>100</v>
      </c>
      <c r="H8" s="119">
        <v>11</v>
      </c>
      <c r="I8" s="425">
        <v>100</v>
      </c>
      <c r="J8" s="119">
        <v>11</v>
      </c>
      <c r="K8" s="425">
        <v>100</v>
      </c>
      <c r="M8" s="121">
        <v>12</v>
      </c>
      <c r="N8" s="424">
        <v>100</v>
      </c>
      <c r="O8" s="426"/>
      <c r="P8" s="427"/>
    </row>
    <row r="9" spans="1:16" ht="18.75">
      <c r="A9" s="119" t="s">
        <v>2421</v>
      </c>
      <c r="B9" s="121">
        <v>14</v>
      </c>
      <c r="C9" s="424">
        <v>100</v>
      </c>
      <c r="D9" s="119">
        <v>14</v>
      </c>
      <c r="E9" s="425">
        <v>100</v>
      </c>
      <c r="F9" s="119">
        <v>14</v>
      </c>
      <c r="G9" s="425">
        <v>100</v>
      </c>
      <c r="H9" s="119">
        <v>15</v>
      </c>
      <c r="I9" s="425">
        <v>107.14285714285714</v>
      </c>
      <c r="J9" s="119">
        <v>15</v>
      </c>
      <c r="K9" s="425">
        <v>100</v>
      </c>
      <c r="M9" s="121">
        <v>14</v>
      </c>
      <c r="N9" s="424">
        <v>100</v>
      </c>
      <c r="O9" s="426"/>
      <c r="P9" s="427"/>
    </row>
    <row r="10" spans="1:16" ht="72">
      <c r="A10" s="119" t="s">
        <v>2422</v>
      </c>
      <c r="B10" s="121">
        <v>480</v>
      </c>
      <c r="C10" s="424">
        <v>100</v>
      </c>
      <c r="D10" s="119">
        <v>480</v>
      </c>
      <c r="E10" s="425">
        <v>100</v>
      </c>
      <c r="F10" s="119">
        <v>480</v>
      </c>
      <c r="G10" s="425">
        <v>100</v>
      </c>
      <c r="H10" s="119">
        <v>500</v>
      </c>
      <c r="I10" s="425">
        <v>104.16666666666667</v>
      </c>
      <c r="J10" s="119">
        <v>504</v>
      </c>
      <c r="K10" s="425">
        <v>100.8</v>
      </c>
      <c r="M10" s="121">
        <v>480</v>
      </c>
      <c r="N10" s="424">
        <v>109.3</v>
      </c>
      <c r="O10" s="426"/>
      <c r="P10" s="427"/>
    </row>
    <row r="11" spans="1:16" ht="36.75">
      <c r="A11" s="119" t="s">
        <v>2423</v>
      </c>
      <c r="B11" s="121">
        <v>216</v>
      </c>
      <c r="C11" s="424">
        <v>93.103448275862064</v>
      </c>
      <c r="D11" s="119">
        <v>222</v>
      </c>
      <c r="E11" s="425">
        <v>102.77777777777777</v>
      </c>
      <c r="F11" s="119">
        <v>228</v>
      </c>
      <c r="G11" s="425">
        <v>102.70270270270269</v>
      </c>
      <c r="H11" s="119">
        <v>234</v>
      </c>
      <c r="I11" s="425">
        <v>102.63157894736842</v>
      </c>
      <c r="J11" s="119">
        <v>240</v>
      </c>
      <c r="K11" s="425">
        <v>102.56410256410255</v>
      </c>
      <c r="M11" s="119">
        <v>232</v>
      </c>
      <c r="N11" s="425">
        <v>100</v>
      </c>
      <c r="O11" s="428"/>
      <c r="P11" s="429"/>
    </row>
    <row r="12" spans="1:16" ht="90.75">
      <c r="A12" s="119" t="s">
        <v>2424</v>
      </c>
      <c r="B12" s="121">
        <v>99.83</v>
      </c>
      <c r="C12" s="424">
        <v>100</v>
      </c>
      <c r="D12" s="119">
        <v>99.9</v>
      </c>
      <c r="E12" s="425">
        <v>100.07011920264451</v>
      </c>
      <c r="F12" s="119">
        <v>99.9</v>
      </c>
      <c r="G12" s="425">
        <v>100</v>
      </c>
      <c r="H12" s="425">
        <v>100</v>
      </c>
      <c r="I12" s="425">
        <v>100.10010010010009</v>
      </c>
      <c r="J12" s="425">
        <v>100</v>
      </c>
      <c r="K12" s="425">
        <v>100</v>
      </c>
      <c r="M12" s="119">
        <v>99.83</v>
      </c>
      <c r="N12" s="425">
        <v>100</v>
      </c>
      <c r="O12" s="428"/>
      <c r="P12" s="429"/>
    </row>
    <row r="13" spans="1:16" ht="54">
      <c r="A13" s="119" t="s">
        <v>2425</v>
      </c>
      <c r="B13" s="121">
        <v>351</v>
      </c>
      <c r="C13" s="424">
        <v>100</v>
      </c>
      <c r="D13" s="119">
        <v>353</v>
      </c>
      <c r="E13" s="425">
        <v>100.56980056980056</v>
      </c>
      <c r="F13" s="119">
        <v>355</v>
      </c>
      <c r="G13" s="425">
        <v>100.56657223796034</v>
      </c>
      <c r="H13" s="119">
        <v>357</v>
      </c>
      <c r="I13" s="425">
        <v>100.56338028169014</v>
      </c>
      <c r="J13" s="119">
        <v>359</v>
      </c>
      <c r="K13" s="425">
        <v>100.56022408963585</v>
      </c>
      <c r="M13" s="119">
        <v>351</v>
      </c>
      <c r="N13" s="425">
        <v>104.2</v>
      </c>
      <c r="O13" s="428"/>
      <c r="P13" s="429"/>
    </row>
    <row r="14" spans="1:16" ht="36">
      <c r="A14" s="119" t="s">
        <v>2426</v>
      </c>
      <c r="B14" s="121">
        <v>19</v>
      </c>
      <c r="C14" s="424">
        <v>100</v>
      </c>
      <c r="D14" s="121">
        <v>20</v>
      </c>
      <c r="E14" s="425">
        <v>105.26315789473684</v>
      </c>
      <c r="F14" s="119">
        <v>20</v>
      </c>
      <c r="G14" s="425">
        <v>100</v>
      </c>
      <c r="H14" s="119">
        <v>21</v>
      </c>
      <c r="I14" s="425">
        <v>105</v>
      </c>
      <c r="J14" s="119">
        <v>21</v>
      </c>
      <c r="K14" s="425">
        <v>100</v>
      </c>
      <c r="M14" s="121">
        <v>19</v>
      </c>
      <c r="N14" s="424">
        <v>95</v>
      </c>
      <c r="O14" s="426"/>
      <c r="P14" s="427"/>
    </row>
    <row r="15" spans="1:16" ht="18">
      <c r="A15" s="119" t="s">
        <v>2427</v>
      </c>
      <c r="B15" s="121">
        <v>5</v>
      </c>
      <c r="C15" s="424">
        <v>100</v>
      </c>
      <c r="D15" s="121">
        <v>5</v>
      </c>
      <c r="E15" s="425">
        <v>100</v>
      </c>
      <c r="F15" s="119">
        <v>5</v>
      </c>
      <c r="G15" s="425">
        <v>100</v>
      </c>
      <c r="H15" s="119">
        <v>5</v>
      </c>
      <c r="I15" s="425">
        <v>100</v>
      </c>
      <c r="J15" s="119">
        <v>5</v>
      </c>
      <c r="K15" s="425">
        <v>100</v>
      </c>
      <c r="M15" s="121">
        <v>5</v>
      </c>
      <c r="N15" s="424">
        <v>100</v>
      </c>
      <c r="O15" s="426"/>
      <c r="P15" s="427"/>
    </row>
    <row r="16" spans="1:16" ht="18">
      <c r="A16" s="119" t="s">
        <v>2428</v>
      </c>
      <c r="B16" s="121">
        <v>14</v>
      </c>
      <c r="C16" s="424">
        <v>100</v>
      </c>
      <c r="D16" s="121">
        <v>15</v>
      </c>
      <c r="E16" s="425">
        <v>107.14285714285714</v>
      </c>
      <c r="F16" s="119">
        <v>15</v>
      </c>
      <c r="G16" s="425">
        <v>100</v>
      </c>
      <c r="H16" s="119">
        <v>16</v>
      </c>
      <c r="I16" s="425">
        <v>106.66666666666667</v>
      </c>
      <c r="J16" s="119">
        <v>16</v>
      </c>
      <c r="K16" s="425">
        <v>100</v>
      </c>
      <c r="M16" s="121">
        <v>14</v>
      </c>
      <c r="N16" s="424">
        <v>100</v>
      </c>
      <c r="O16" s="426"/>
      <c r="P16" s="427"/>
    </row>
    <row r="17" spans="1:16" ht="54">
      <c r="A17" s="119" t="s">
        <v>2429</v>
      </c>
      <c r="B17" s="121">
        <v>388</v>
      </c>
      <c r="C17" s="424">
        <v>100</v>
      </c>
      <c r="D17" s="119">
        <v>404</v>
      </c>
      <c r="E17" s="425">
        <v>104.1237113402062</v>
      </c>
      <c r="F17" s="119">
        <v>412</v>
      </c>
      <c r="G17" s="425">
        <v>101.98019801980197</v>
      </c>
      <c r="H17" s="119">
        <v>430</v>
      </c>
      <c r="I17" s="425">
        <v>104.36893203883496</v>
      </c>
      <c r="J17" s="119">
        <v>430</v>
      </c>
      <c r="K17" s="425">
        <v>100</v>
      </c>
      <c r="M17" s="121">
        <v>388</v>
      </c>
      <c r="N17" s="424">
        <v>106</v>
      </c>
      <c r="O17" s="426"/>
      <c r="P17" s="427"/>
    </row>
    <row r="18" spans="1:16" ht="36.75">
      <c r="A18" s="119" t="s">
        <v>2423</v>
      </c>
      <c r="B18" s="121">
        <v>120</v>
      </c>
      <c r="C18" s="424">
        <v>130.43478260869566</v>
      </c>
      <c r="D18" s="119">
        <v>120</v>
      </c>
      <c r="E18" s="425">
        <v>100</v>
      </c>
      <c r="F18" s="119">
        <v>120</v>
      </c>
      <c r="G18" s="425">
        <v>100</v>
      </c>
      <c r="H18" s="119">
        <v>120</v>
      </c>
      <c r="I18" s="425">
        <v>100</v>
      </c>
      <c r="J18" s="119">
        <v>120</v>
      </c>
      <c r="K18" s="425">
        <v>100</v>
      </c>
      <c r="M18" s="121">
        <v>92</v>
      </c>
      <c r="N18" s="424">
        <v>100</v>
      </c>
      <c r="O18" s="426"/>
      <c r="P18" s="427"/>
    </row>
    <row r="19" spans="1:16" ht="72">
      <c r="A19" s="119" t="s">
        <v>2430</v>
      </c>
      <c r="B19" s="121">
        <v>86.47</v>
      </c>
      <c r="C19" s="424">
        <v>100</v>
      </c>
      <c r="D19" s="119">
        <v>86.75</v>
      </c>
      <c r="E19" s="425">
        <v>100.32381172661037</v>
      </c>
      <c r="F19" s="119">
        <v>87.25</v>
      </c>
      <c r="G19" s="425">
        <v>100.57636887608071</v>
      </c>
      <c r="H19" s="430">
        <v>88.5</v>
      </c>
      <c r="I19" s="425">
        <v>101.43266475644698</v>
      </c>
      <c r="J19" s="119">
        <v>89.25</v>
      </c>
      <c r="K19" s="425">
        <v>100.84745762711864</v>
      </c>
      <c r="M19" s="119">
        <v>86.47</v>
      </c>
      <c r="N19" s="425">
        <v>100</v>
      </c>
      <c r="O19" s="428"/>
      <c r="P19" s="429"/>
    </row>
    <row r="20" spans="1:16" ht="54">
      <c r="A20" s="119" t="s">
        <v>2431</v>
      </c>
      <c r="B20" s="121">
        <v>49</v>
      </c>
      <c r="C20" s="424">
        <v>89.090909090909093</v>
      </c>
      <c r="D20" s="119">
        <v>50</v>
      </c>
      <c r="E20" s="425">
        <v>102.04081632653062</v>
      </c>
      <c r="F20" s="119">
        <v>50</v>
      </c>
      <c r="G20" s="425">
        <v>100</v>
      </c>
      <c r="H20" s="119">
        <v>51</v>
      </c>
      <c r="I20" s="425">
        <v>102</v>
      </c>
      <c r="J20" s="119">
        <v>51</v>
      </c>
      <c r="K20" s="425">
        <v>100</v>
      </c>
      <c r="M20" s="119">
        <v>55</v>
      </c>
      <c r="N20" s="425">
        <v>103.7</v>
      </c>
      <c r="O20" s="428"/>
      <c r="P20" s="429"/>
    </row>
  </sheetData>
  <mergeCells count="11">
    <mergeCell ref="J5:K5"/>
    <mergeCell ref="A1:K1"/>
    <mergeCell ref="A2:K2"/>
    <mergeCell ref="A3:K3"/>
    <mergeCell ref="A4:A6"/>
    <mergeCell ref="B4:C5"/>
    <mergeCell ref="D4:E5"/>
    <mergeCell ref="F4:G4"/>
    <mergeCell ref="H4:K4"/>
    <mergeCell ref="F5:G5"/>
    <mergeCell ref="H5:I5"/>
  </mergeCells>
  <pageMargins left="0.31496062992125984" right="0.27559055118110237" top="0.31496062992125984" bottom="0.31496062992125984" header="0.31496062992125984" footer="0.31496062992125984"/>
  <pageSetup paperSize="9" scale="8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view="pageBreakPreview" zoomScale="115" zoomScaleSheetLayoutView="115" workbookViewId="0">
      <selection activeCell="B7" sqref="B7:K15"/>
    </sheetView>
  </sheetViews>
  <sheetFormatPr defaultRowHeight="15"/>
  <cols>
    <col min="1" max="1" width="34.28515625" customWidth="1"/>
    <col min="3" max="3" width="13.28515625" bestFit="1" customWidth="1"/>
    <col min="5" max="5" width="9.85546875" bestFit="1" customWidth="1"/>
    <col min="7" max="7" width="9.85546875" bestFit="1" customWidth="1"/>
    <col min="9" max="9" width="9.85546875" bestFit="1" customWidth="1"/>
    <col min="11" max="11" width="9.85546875" bestFit="1" customWidth="1"/>
  </cols>
  <sheetData>
    <row r="1" spans="1:14" ht="24.75" customHeight="1">
      <c r="A1" s="793" t="s">
        <v>2432</v>
      </c>
      <c r="B1" s="793"/>
      <c r="C1" s="793"/>
      <c r="D1" s="793"/>
      <c r="E1" s="793"/>
      <c r="F1" s="793"/>
      <c r="G1" s="793"/>
      <c r="H1" s="793"/>
      <c r="I1" s="793"/>
      <c r="J1" s="793"/>
      <c r="K1" s="793"/>
    </row>
    <row r="2" spans="1:14" ht="15.75" customHeight="1">
      <c r="A2" s="793" t="s">
        <v>2433</v>
      </c>
      <c r="B2" s="793"/>
      <c r="C2" s="793"/>
      <c r="D2" s="793"/>
      <c r="E2" s="793"/>
      <c r="F2" s="793"/>
      <c r="G2" s="793"/>
      <c r="H2" s="793"/>
      <c r="I2" s="793"/>
      <c r="J2" s="793"/>
      <c r="K2" s="793"/>
    </row>
    <row r="3" spans="1:14" ht="19.5" customHeight="1">
      <c r="A3" s="793" t="s">
        <v>2434</v>
      </c>
      <c r="B3" s="793"/>
      <c r="C3" s="793"/>
      <c r="D3" s="793"/>
      <c r="E3" s="793"/>
      <c r="F3" s="793"/>
      <c r="G3" s="793"/>
      <c r="H3" s="793"/>
      <c r="I3" s="793"/>
      <c r="J3" s="793"/>
      <c r="K3" s="793"/>
    </row>
    <row r="4" spans="1:14" ht="16.5" customHeight="1">
      <c r="A4" s="869" t="s">
        <v>2</v>
      </c>
      <c r="B4" s="940" t="s">
        <v>2435</v>
      </c>
      <c r="C4" s="940"/>
      <c r="D4" s="940" t="s">
        <v>2236</v>
      </c>
      <c r="E4" s="940"/>
      <c r="F4" s="940" t="s">
        <v>2204</v>
      </c>
      <c r="G4" s="940"/>
      <c r="H4" s="940" t="s">
        <v>7</v>
      </c>
      <c r="I4" s="940"/>
      <c r="J4" s="940"/>
      <c r="K4" s="940"/>
    </row>
    <row r="5" spans="1:14" ht="16.5" customHeight="1">
      <c r="A5" s="870"/>
      <c r="B5" s="940"/>
      <c r="C5" s="940"/>
      <c r="D5" s="940"/>
      <c r="E5" s="940"/>
      <c r="F5" s="940" t="s">
        <v>2136</v>
      </c>
      <c r="G5" s="940"/>
      <c r="H5" s="940" t="s">
        <v>11</v>
      </c>
      <c r="I5" s="940"/>
      <c r="J5" s="940" t="s">
        <v>12</v>
      </c>
      <c r="K5" s="940"/>
    </row>
    <row r="6" spans="1:14" ht="15" customHeight="1">
      <c r="A6" s="871"/>
      <c r="B6" s="431" t="s">
        <v>1926</v>
      </c>
      <c r="C6" s="431" t="s">
        <v>1530</v>
      </c>
      <c r="D6" s="431" t="s">
        <v>1926</v>
      </c>
      <c r="E6" s="431" t="s">
        <v>1530</v>
      </c>
      <c r="F6" s="431" t="s">
        <v>1926</v>
      </c>
      <c r="G6" s="431" t="s">
        <v>1530</v>
      </c>
      <c r="H6" s="431" t="s">
        <v>1926</v>
      </c>
      <c r="I6" s="431" t="s">
        <v>1530</v>
      </c>
      <c r="J6" s="431" t="s">
        <v>1926</v>
      </c>
      <c r="K6" s="431" t="s">
        <v>1530</v>
      </c>
    </row>
    <row r="7" spans="1:14" ht="106.5" customHeight="1">
      <c r="A7" s="335" t="s">
        <v>2436</v>
      </c>
      <c r="B7" s="118">
        <v>26180</v>
      </c>
      <c r="C7" s="257">
        <v>105.9919028340081</v>
      </c>
      <c r="D7" s="118">
        <v>27934</v>
      </c>
      <c r="E7" s="257">
        <v>106.69977081741789</v>
      </c>
      <c r="F7" s="118">
        <v>29889</v>
      </c>
      <c r="G7" s="257">
        <v>106.99863965060499</v>
      </c>
      <c r="H7" s="118">
        <v>31982</v>
      </c>
      <c r="I7" s="257">
        <v>107.0025761986015</v>
      </c>
      <c r="J7" s="118">
        <v>34220</v>
      </c>
      <c r="K7" s="257">
        <v>106.99768619848665</v>
      </c>
      <c r="M7">
        <v>24700</v>
      </c>
      <c r="N7">
        <v>103.4</v>
      </c>
    </row>
    <row r="8" spans="1:14" ht="16.5">
      <c r="A8" s="432" t="s">
        <v>2437</v>
      </c>
      <c r="B8" s="316"/>
      <c r="C8" s="118"/>
      <c r="D8" s="316"/>
      <c r="E8" s="257"/>
      <c r="F8" s="316"/>
      <c r="G8" s="257"/>
      <c r="H8" s="316"/>
      <c r="I8" s="257"/>
      <c r="J8" s="316"/>
      <c r="K8" s="257"/>
    </row>
    <row r="9" spans="1:14" ht="16.5">
      <c r="A9" s="335" t="s">
        <v>2438</v>
      </c>
      <c r="B9" s="316"/>
      <c r="C9" s="118"/>
      <c r="D9" s="316"/>
      <c r="E9" s="257"/>
      <c r="F9" s="316"/>
      <c r="G9" s="257"/>
      <c r="H9" s="316"/>
      <c r="I9" s="257"/>
      <c r="J9" s="316"/>
      <c r="K9" s="257"/>
    </row>
    <row r="10" spans="1:14" ht="49.5">
      <c r="A10" s="335" t="s">
        <v>2439</v>
      </c>
      <c r="B10" s="118"/>
      <c r="C10" s="118"/>
      <c r="D10" s="118"/>
      <c r="E10" s="257"/>
      <c r="F10" s="118"/>
      <c r="G10" s="257"/>
      <c r="H10" s="118"/>
      <c r="I10" s="257"/>
      <c r="J10" s="118"/>
      <c r="K10" s="257"/>
    </row>
    <row r="11" spans="1:14" ht="16.5">
      <c r="A11" s="335" t="s">
        <v>2440</v>
      </c>
      <c r="B11" s="342">
        <v>6</v>
      </c>
      <c r="C11" s="336">
        <v>100</v>
      </c>
      <c r="D11" s="118">
        <v>6</v>
      </c>
      <c r="E11" s="257">
        <v>100</v>
      </c>
      <c r="F11" s="118">
        <v>6</v>
      </c>
      <c r="G11" s="257">
        <v>100</v>
      </c>
      <c r="H11" s="118">
        <v>6</v>
      </c>
      <c r="I11" s="257">
        <v>100</v>
      </c>
      <c r="J11" s="118">
        <v>6</v>
      </c>
      <c r="K11" s="257">
        <v>100</v>
      </c>
      <c r="M11" s="243">
        <v>6</v>
      </c>
      <c r="N11" s="244">
        <v>100</v>
      </c>
    </row>
    <row r="12" spans="1:14" ht="16.5">
      <c r="A12" s="335" t="s">
        <v>2438</v>
      </c>
      <c r="B12" s="342">
        <v>54720</v>
      </c>
      <c r="C12" s="336">
        <v>101.20214536711669</v>
      </c>
      <c r="D12" s="118">
        <v>57000</v>
      </c>
      <c r="E12" s="257">
        <v>104.16666666666667</v>
      </c>
      <c r="F12" s="118">
        <v>60000</v>
      </c>
      <c r="G12" s="257">
        <v>105.26315789473684</v>
      </c>
      <c r="H12" s="118">
        <v>62000</v>
      </c>
      <c r="I12" s="257">
        <v>103.33333333333334</v>
      </c>
      <c r="J12" s="118">
        <v>65000</v>
      </c>
      <c r="K12" s="257">
        <v>104.83870967741935</v>
      </c>
      <c r="M12" s="243">
        <v>54070</v>
      </c>
      <c r="N12" s="244">
        <v>101.2</v>
      </c>
    </row>
    <row r="13" spans="1:14" ht="49.5">
      <c r="A13" s="335" t="s">
        <v>2441</v>
      </c>
      <c r="B13" s="342"/>
      <c r="C13" s="336"/>
      <c r="D13" s="118"/>
      <c r="E13" s="257"/>
      <c r="F13" s="118"/>
      <c r="G13" s="257"/>
      <c r="H13" s="118"/>
      <c r="I13" s="257"/>
      <c r="J13" s="118"/>
      <c r="K13" s="257"/>
      <c r="M13" s="243"/>
      <c r="N13" s="244"/>
    </row>
    <row r="14" spans="1:14" ht="18" customHeight="1">
      <c r="A14" s="335" t="s">
        <v>2440</v>
      </c>
      <c r="B14" s="342">
        <v>50</v>
      </c>
      <c r="C14" s="336">
        <v>100</v>
      </c>
      <c r="D14" s="118">
        <v>50</v>
      </c>
      <c r="E14" s="257">
        <v>100</v>
      </c>
      <c r="F14" s="118">
        <v>52</v>
      </c>
      <c r="G14" s="257">
        <v>104</v>
      </c>
      <c r="H14" s="118">
        <v>55</v>
      </c>
      <c r="I14" s="257">
        <v>105.76923076923077</v>
      </c>
      <c r="J14" s="118">
        <v>55</v>
      </c>
      <c r="K14" s="257">
        <v>100</v>
      </c>
      <c r="M14" s="243">
        <v>50</v>
      </c>
      <c r="N14" s="244">
        <v>100</v>
      </c>
    </row>
    <row r="15" spans="1:14" ht="21" customHeight="1">
      <c r="A15" s="118" t="s">
        <v>2442</v>
      </c>
      <c r="B15" s="343">
        <v>2620.6999999999998</v>
      </c>
      <c r="C15" s="336">
        <v>102.70005486323379</v>
      </c>
      <c r="D15" s="257">
        <v>2870.9</v>
      </c>
      <c r="E15" s="257">
        <v>109.54706757736483</v>
      </c>
      <c r="F15" s="257">
        <v>3167.1</v>
      </c>
      <c r="G15" s="257">
        <v>110.31732209411682</v>
      </c>
      <c r="H15" s="257">
        <v>3537</v>
      </c>
      <c r="I15" s="257">
        <v>111.67945439045184</v>
      </c>
      <c r="J15" s="257">
        <v>3979</v>
      </c>
      <c r="K15" s="257">
        <v>112.49646593158043</v>
      </c>
      <c r="M15" s="244">
        <v>2551.8000000000002</v>
      </c>
      <c r="N15" s="244">
        <v>80.400000000000006</v>
      </c>
    </row>
  </sheetData>
  <mergeCells count="11">
    <mergeCell ref="J5:K5"/>
    <mergeCell ref="A1:K1"/>
    <mergeCell ref="A2:K2"/>
    <mergeCell ref="A3:K3"/>
    <mergeCell ref="A4:A6"/>
    <mergeCell ref="B4:C5"/>
    <mergeCell ref="D4:E5"/>
    <mergeCell ref="F4:G4"/>
    <mergeCell ref="H4:K4"/>
    <mergeCell ref="F5:G5"/>
    <mergeCell ref="H5:I5"/>
  </mergeCells>
  <pageMargins left="0.31" right="0.31496062992125984" top="0.27559055118110237" bottom="0.27559055118110237" header="0.31496062992125984" footer="0.27559055118110237"/>
  <pageSetup paperSize="9" scale="106" orientation="landscape" r:id="rId1"/>
  <colBreaks count="1" manualBreakCount="1">
    <brk id="11" max="1048575"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view="pageBreakPreview" zoomScaleSheetLayoutView="100" workbookViewId="0">
      <selection activeCell="F8" sqref="F8"/>
    </sheetView>
  </sheetViews>
  <sheetFormatPr defaultRowHeight="14.25"/>
  <cols>
    <col min="1" max="1" width="30.42578125" style="231" customWidth="1"/>
    <col min="2" max="16384" width="9.140625" style="231"/>
  </cols>
  <sheetData>
    <row r="1" spans="1:11" ht="86.25" customHeight="1">
      <c r="A1" s="941" t="s">
        <v>2443</v>
      </c>
      <c r="B1" s="941"/>
      <c r="C1" s="941"/>
      <c r="D1" s="941"/>
      <c r="E1" s="941"/>
      <c r="F1" s="941"/>
      <c r="G1" s="941"/>
      <c r="H1" s="941"/>
      <c r="I1" s="941"/>
      <c r="J1" s="941"/>
      <c r="K1" s="941"/>
    </row>
    <row r="2" spans="1:11" ht="14.25" customHeight="1">
      <c r="A2" s="942" t="s">
        <v>2444</v>
      </c>
      <c r="B2" s="942"/>
      <c r="C2" s="942"/>
      <c r="D2" s="942"/>
      <c r="E2" s="942"/>
      <c r="F2" s="942"/>
      <c r="G2" s="942"/>
      <c r="H2" s="942"/>
      <c r="I2" s="942"/>
      <c r="J2" s="942"/>
      <c r="K2" s="942"/>
    </row>
    <row r="3" spans="1:11" ht="27.75" customHeight="1">
      <c r="A3" s="943" t="s">
        <v>2</v>
      </c>
      <c r="B3" s="943" t="s">
        <v>2055</v>
      </c>
      <c r="C3" s="943"/>
      <c r="D3" s="943" t="s">
        <v>2056</v>
      </c>
      <c r="E3" s="943"/>
      <c r="F3" s="943" t="s">
        <v>1898</v>
      </c>
      <c r="G3" s="943"/>
      <c r="H3" s="943" t="s">
        <v>7</v>
      </c>
      <c r="I3" s="943"/>
      <c r="J3" s="943"/>
      <c r="K3" s="943"/>
    </row>
    <row r="4" spans="1:11" ht="21.75" customHeight="1">
      <c r="A4" s="943"/>
      <c r="B4" s="943"/>
      <c r="C4" s="943"/>
      <c r="D4" s="943"/>
      <c r="E4" s="943"/>
      <c r="F4" s="943"/>
      <c r="G4" s="943"/>
      <c r="H4" s="943" t="s">
        <v>11</v>
      </c>
      <c r="I4" s="943"/>
      <c r="J4" s="943" t="s">
        <v>12</v>
      </c>
      <c r="K4" s="943"/>
    </row>
    <row r="5" spans="1:11" ht="31.5">
      <c r="A5" s="943"/>
      <c r="B5" s="433" t="s">
        <v>1926</v>
      </c>
      <c r="C5" s="433" t="s">
        <v>1530</v>
      </c>
      <c r="D5" s="433" t="s">
        <v>1926</v>
      </c>
      <c r="E5" s="433" t="s">
        <v>1530</v>
      </c>
      <c r="F5" s="433" t="s">
        <v>1926</v>
      </c>
      <c r="G5" s="433" t="s">
        <v>1530</v>
      </c>
      <c r="H5" s="433" t="s">
        <v>1926</v>
      </c>
      <c r="I5" s="433" t="s">
        <v>1530</v>
      </c>
      <c r="J5" s="433" t="s">
        <v>1926</v>
      </c>
      <c r="K5" s="433" t="s">
        <v>1530</v>
      </c>
    </row>
    <row r="6" spans="1:11" ht="59.25" customHeight="1">
      <c r="A6" s="434" t="s">
        <v>2445</v>
      </c>
      <c r="B6" s="435">
        <v>2</v>
      </c>
      <c r="C6" s="436">
        <v>200</v>
      </c>
      <c r="D6" s="435">
        <v>2</v>
      </c>
      <c r="E6" s="436">
        <v>200</v>
      </c>
      <c r="F6" s="435">
        <v>2</v>
      </c>
      <c r="G6" s="436">
        <v>100</v>
      </c>
      <c r="H6" s="435">
        <v>2</v>
      </c>
      <c r="I6" s="436">
        <v>100</v>
      </c>
      <c r="J6" s="435">
        <v>2</v>
      </c>
      <c r="K6" s="436">
        <v>100</v>
      </c>
    </row>
    <row r="7" spans="1:11" ht="59.25" customHeight="1">
      <c r="A7" s="434" t="s">
        <v>2446</v>
      </c>
      <c r="B7" s="435" t="s">
        <v>2108</v>
      </c>
      <c r="C7" s="435" t="s">
        <v>2108</v>
      </c>
      <c r="D7" s="435" t="s">
        <v>2108</v>
      </c>
      <c r="E7" s="435" t="s">
        <v>2108</v>
      </c>
      <c r="F7" s="435" t="s">
        <v>2108</v>
      </c>
      <c r="G7" s="435" t="s">
        <v>2108</v>
      </c>
      <c r="H7" s="435" t="s">
        <v>2108</v>
      </c>
      <c r="I7" s="435" t="s">
        <v>2108</v>
      </c>
      <c r="J7" s="435" t="s">
        <v>2108</v>
      </c>
      <c r="K7" s="435" t="s">
        <v>2108</v>
      </c>
    </row>
    <row r="8" spans="1:11" ht="59.25" customHeight="1">
      <c r="A8" s="434" t="s">
        <v>2447</v>
      </c>
      <c r="B8" s="437">
        <v>20</v>
      </c>
      <c r="C8" s="438">
        <v>117.6</v>
      </c>
      <c r="D8" s="437">
        <v>20</v>
      </c>
      <c r="E8" s="437">
        <v>100</v>
      </c>
      <c r="F8" s="437">
        <v>21</v>
      </c>
      <c r="G8" s="438">
        <v>105</v>
      </c>
      <c r="H8" s="437">
        <v>21</v>
      </c>
      <c r="I8" s="438">
        <v>100</v>
      </c>
      <c r="J8" s="437">
        <v>21</v>
      </c>
      <c r="K8" s="438">
        <v>100</v>
      </c>
    </row>
    <row r="9" spans="1:11" ht="59.25" customHeight="1">
      <c r="A9" s="434" t="s">
        <v>2448</v>
      </c>
      <c r="B9" s="437" t="s">
        <v>2108</v>
      </c>
      <c r="C9" s="437" t="s">
        <v>2108</v>
      </c>
      <c r="D9" s="437" t="s">
        <v>2108</v>
      </c>
      <c r="E9" s="437" t="s">
        <v>2108</v>
      </c>
      <c r="F9" s="437" t="s">
        <v>2108</v>
      </c>
      <c r="G9" s="437" t="s">
        <v>2108</v>
      </c>
      <c r="H9" s="437" t="s">
        <v>2108</v>
      </c>
      <c r="I9" s="437" t="s">
        <v>2108</v>
      </c>
      <c r="J9" s="437" t="s">
        <v>2108</v>
      </c>
      <c r="K9" s="437" t="s">
        <v>2108</v>
      </c>
    </row>
  </sheetData>
  <mergeCells count="9">
    <mergeCell ref="A1:K1"/>
    <mergeCell ref="A2:K2"/>
    <mergeCell ref="A3:A5"/>
    <mergeCell ref="B3:C4"/>
    <mergeCell ref="D3:E4"/>
    <mergeCell ref="F3:G4"/>
    <mergeCell ref="H3:K3"/>
    <mergeCell ref="H4:I4"/>
    <mergeCell ref="J4:K4"/>
  </mergeCells>
  <pageMargins left="0.35433070866141736" right="0.27" top="0.31496062992125984" bottom="0.31496062992125984" header="0.27559055118110237" footer="0.31496062992125984"/>
  <pageSetup paperSize="9" scale="115"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
  <sheetViews>
    <sheetView view="pageBreakPreview" zoomScale="120" zoomScaleSheetLayoutView="120" workbookViewId="0">
      <selection activeCell="G14" sqref="G14"/>
    </sheetView>
  </sheetViews>
  <sheetFormatPr defaultRowHeight="15"/>
  <cols>
    <col min="1" max="1" width="41.5703125" customWidth="1"/>
    <col min="2" max="2" width="10.85546875" bestFit="1" customWidth="1"/>
    <col min="3" max="3" width="9.28515625" bestFit="1" customWidth="1"/>
    <col min="4" max="4" width="10.85546875" bestFit="1" customWidth="1"/>
    <col min="5" max="5" width="9.28515625" bestFit="1" customWidth="1"/>
    <col min="6" max="6" width="10.42578125" customWidth="1"/>
    <col min="7" max="7" width="9.28515625" bestFit="1" customWidth="1"/>
    <col min="8" max="8" width="10.85546875" customWidth="1"/>
    <col min="9" max="9" width="9.28515625" bestFit="1" customWidth="1"/>
    <col min="10" max="10" width="11.5703125" customWidth="1"/>
    <col min="11" max="11" width="9.28515625" bestFit="1" customWidth="1"/>
    <col min="14" max="14" width="11" customWidth="1"/>
  </cols>
  <sheetData>
    <row r="1" spans="1:15" ht="15" customHeight="1">
      <c r="A1" s="944" t="s">
        <v>2449</v>
      </c>
      <c r="B1" s="944"/>
      <c r="C1" s="944"/>
      <c r="D1" s="944"/>
      <c r="E1" s="944"/>
      <c r="F1" s="944"/>
      <c r="G1" s="944"/>
      <c r="H1" s="944"/>
      <c r="I1" s="944"/>
      <c r="J1" s="944"/>
      <c r="K1" s="944"/>
    </row>
    <row r="2" spans="1:15" ht="58.5" customHeight="1">
      <c r="A2" s="944"/>
      <c r="B2" s="944"/>
      <c r="C2" s="944"/>
      <c r="D2" s="944"/>
      <c r="E2" s="944"/>
      <c r="F2" s="944"/>
      <c r="G2" s="944"/>
      <c r="H2" s="944"/>
      <c r="I2" s="944"/>
      <c r="J2" s="944"/>
      <c r="K2" s="944"/>
    </row>
    <row r="3" spans="1:15" ht="20.25" customHeight="1">
      <c r="A3" s="856" t="s">
        <v>2</v>
      </c>
      <c r="B3" s="856" t="s">
        <v>2450</v>
      </c>
      <c r="C3" s="856"/>
      <c r="D3" s="856" t="s">
        <v>2451</v>
      </c>
      <c r="E3" s="856"/>
      <c r="F3" s="856" t="s">
        <v>2196</v>
      </c>
      <c r="G3" s="856"/>
      <c r="H3" s="856" t="s">
        <v>7</v>
      </c>
      <c r="I3" s="856"/>
      <c r="J3" s="856"/>
      <c r="K3" s="856"/>
    </row>
    <row r="4" spans="1:15" ht="21.75" customHeight="1">
      <c r="A4" s="856"/>
      <c r="B4" s="856"/>
      <c r="C4" s="856"/>
      <c r="D4" s="856"/>
      <c r="E4" s="856"/>
      <c r="F4" s="856"/>
      <c r="G4" s="856"/>
      <c r="H4" s="856" t="s">
        <v>11</v>
      </c>
      <c r="I4" s="856"/>
      <c r="J4" s="856" t="s">
        <v>12</v>
      </c>
      <c r="K4" s="856"/>
    </row>
    <row r="5" spans="1:15" ht="20.25" customHeight="1">
      <c r="A5" s="856"/>
      <c r="B5" s="856" t="s">
        <v>2452</v>
      </c>
      <c r="C5" s="945" t="s">
        <v>1530</v>
      </c>
      <c r="D5" s="856" t="s">
        <v>2452</v>
      </c>
      <c r="E5" s="856" t="s">
        <v>1530</v>
      </c>
      <c r="F5" s="856" t="s">
        <v>2452</v>
      </c>
      <c r="G5" s="856" t="s">
        <v>1530</v>
      </c>
      <c r="H5" s="856" t="s">
        <v>2452</v>
      </c>
      <c r="I5" s="856" t="s">
        <v>1530</v>
      </c>
      <c r="J5" s="856" t="s">
        <v>2452</v>
      </c>
      <c r="K5" s="856" t="s">
        <v>1530</v>
      </c>
    </row>
    <row r="6" spans="1:15" ht="33.75" customHeight="1">
      <c r="A6" s="856"/>
      <c r="B6" s="856"/>
      <c r="C6" s="945"/>
      <c r="D6" s="856"/>
      <c r="E6" s="856"/>
      <c r="F6" s="856"/>
      <c r="G6" s="856"/>
      <c r="H6" s="856"/>
      <c r="I6" s="856"/>
      <c r="J6" s="856"/>
      <c r="K6" s="856"/>
    </row>
    <row r="7" spans="1:15" ht="16.5">
      <c r="A7" s="439" t="s">
        <v>2453</v>
      </c>
      <c r="B7" s="341"/>
      <c r="C7" s="440"/>
      <c r="D7" s="341"/>
      <c r="E7" s="341"/>
      <c r="F7" s="341"/>
      <c r="G7" s="341"/>
      <c r="H7" s="341"/>
      <c r="I7" s="341"/>
      <c r="J7" s="341"/>
      <c r="K7" s="341"/>
    </row>
    <row r="8" spans="1:15" ht="33">
      <c r="A8" s="441" t="s">
        <v>2454</v>
      </c>
      <c r="B8" s="442">
        <v>36059</v>
      </c>
      <c r="C8" s="9">
        <v>122.62046451525148</v>
      </c>
      <c r="D8" s="443">
        <v>43213</v>
      </c>
      <c r="E8" s="9">
        <v>119.83970714662082</v>
      </c>
      <c r="F8" s="442">
        <v>52473</v>
      </c>
      <c r="G8" s="9">
        <v>121.42873672274548</v>
      </c>
      <c r="H8" s="442">
        <v>65000</v>
      </c>
      <c r="I8" s="9">
        <v>123.8732300421169</v>
      </c>
      <c r="J8" s="443">
        <v>82000</v>
      </c>
      <c r="K8" s="9">
        <v>126.15384615384615</v>
      </c>
      <c r="M8" s="444"/>
      <c r="N8" s="442">
        <v>29407</v>
      </c>
      <c r="O8" s="9">
        <v>118.6</v>
      </c>
    </row>
    <row r="9" spans="1:15" ht="49.5">
      <c r="A9" s="441" t="s">
        <v>2455</v>
      </c>
      <c r="B9" s="442">
        <v>7502</v>
      </c>
      <c r="C9" s="9">
        <v>166.89655172413794</v>
      </c>
      <c r="D9" s="443">
        <v>8910</v>
      </c>
      <c r="E9" s="9">
        <v>118.76832844574781</v>
      </c>
      <c r="F9" s="442">
        <v>10700</v>
      </c>
      <c r="G9" s="9">
        <v>120.08978675645344</v>
      </c>
      <c r="H9" s="443">
        <v>12950</v>
      </c>
      <c r="I9" s="9">
        <v>121.02803738317758</v>
      </c>
      <c r="J9" s="443">
        <v>15700</v>
      </c>
      <c r="K9" s="9">
        <v>121.23552123552123</v>
      </c>
      <c r="M9" s="444"/>
      <c r="N9" s="442">
        <v>4495</v>
      </c>
      <c r="O9" s="9">
        <v>98.6</v>
      </c>
    </row>
    <row r="10" spans="1:15" ht="66">
      <c r="A10" s="441" t="s">
        <v>2456</v>
      </c>
      <c r="B10" s="9">
        <v>24.9</v>
      </c>
      <c r="C10" s="9">
        <v>119.13875598086125</v>
      </c>
      <c r="D10" s="9">
        <v>31.1</v>
      </c>
      <c r="E10" s="9">
        <v>124.89959839357432</v>
      </c>
      <c r="F10" s="9">
        <v>40.5</v>
      </c>
      <c r="G10" s="9">
        <v>130.22508038585207</v>
      </c>
      <c r="H10" s="9">
        <v>54.6</v>
      </c>
      <c r="I10" s="9">
        <v>134.81481481481481</v>
      </c>
      <c r="J10" s="9">
        <v>73.7</v>
      </c>
      <c r="K10" s="9">
        <v>134.98168498168499</v>
      </c>
      <c r="M10" s="444"/>
      <c r="N10" s="9">
        <v>20.9</v>
      </c>
      <c r="O10" s="9">
        <v>119.7</v>
      </c>
    </row>
    <row r="11" spans="1:15" ht="66">
      <c r="A11" s="441" t="s">
        <v>2457</v>
      </c>
      <c r="B11" s="442">
        <v>6.1</v>
      </c>
      <c r="C11" s="9">
        <v>148.78048780487805</v>
      </c>
      <c r="D11" s="9">
        <v>11.3</v>
      </c>
      <c r="E11" s="9">
        <v>185.24590163934428</v>
      </c>
      <c r="F11" s="9">
        <v>14.7</v>
      </c>
      <c r="G11" s="9">
        <v>130.08849557522123</v>
      </c>
      <c r="H11" s="9">
        <v>19.8</v>
      </c>
      <c r="I11" s="9">
        <v>134.69387755102042</v>
      </c>
      <c r="J11" s="9">
        <v>29.7</v>
      </c>
      <c r="K11" s="9">
        <v>150</v>
      </c>
      <c r="M11" s="444"/>
      <c r="N11" s="442">
        <v>4.0999999999999996</v>
      </c>
      <c r="O11" s="9">
        <v>87.4</v>
      </c>
    </row>
    <row r="12" spans="1:15" ht="36.75" customHeight="1">
      <c r="A12" s="441" t="s">
        <v>2458</v>
      </c>
      <c r="B12" s="442">
        <v>36100</v>
      </c>
      <c r="C12" s="9">
        <v>122.6</v>
      </c>
      <c r="D12" s="443">
        <v>40000</v>
      </c>
      <c r="E12" s="9">
        <v>110.803324099723</v>
      </c>
      <c r="F12" s="443">
        <v>45000</v>
      </c>
      <c r="G12" s="9">
        <v>112.5</v>
      </c>
      <c r="H12" s="443">
        <v>50000</v>
      </c>
      <c r="I12" s="9">
        <v>111.11111111111111</v>
      </c>
      <c r="J12" s="443">
        <v>60000</v>
      </c>
      <c r="K12" s="9">
        <v>120</v>
      </c>
      <c r="M12" s="444"/>
      <c r="N12" s="442">
        <v>29445</v>
      </c>
      <c r="O12" s="9">
        <v>105</v>
      </c>
    </row>
    <row r="13" spans="1:15" ht="49.5">
      <c r="A13" s="441" t="s">
        <v>2459</v>
      </c>
      <c r="B13" s="442">
        <v>2175</v>
      </c>
      <c r="C13" s="9">
        <v>121.71236709569111</v>
      </c>
      <c r="D13" s="442">
        <v>4000</v>
      </c>
      <c r="E13" s="9">
        <v>183.90804597701148</v>
      </c>
      <c r="F13" s="442">
        <v>5000</v>
      </c>
      <c r="G13" s="9">
        <v>125</v>
      </c>
      <c r="H13" s="442">
        <v>6500</v>
      </c>
      <c r="I13" s="9">
        <v>130</v>
      </c>
      <c r="J13" s="443">
        <v>9500</v>
      </c>
      <c r="K13" s="9">
        <v>146.15384615384613</v>
      </c>
      <c r="M13" s="444"/>
      <c r="N13" s="442">
        <v>1787</v>
      </c>
      <c r="O13" s="9">
        <v>148.80000000000001</v>
      </c>
    </row>
    <row r="14" spans="1:15" ht="18">
      <c r="A14" s="439" t="s">
        <v>2460</v>
      </c>
      <c r="B14" s="442"/>
      <c r="C14" s="9"/>
      <c r="D14" s="442"/>
      <c r="E14" s="9"/>
      <c r="F14" s="442"/>
      <c r="G14" s="9"/>
      <c r="H14" s="442"/>
      <c r="I14" s="9"/>
      <c r="J14" s="442"/>
      <c r="K14" s="9"/>
      <c r="M14" s="444"/>
      <c r="N14" s="442"/>
      <c r="O14" s="442"/>
    </row>
    <row r="15" spans="1:15" ht="33">
      <c r="A15" s="341" t="s">
        <v>2461</v>
      </c>
      <c r="B15" s="9">
        <v>116.3</v>
      </c>
      <c r="C15" s="9">
        <v>108.38769804287045</v>
      </c>
      <c r="D15" s="9">
        <v>126</v>
      </c>
      <c r="E15" s="9">
        <v>108.34049871023217</v>
      </c>
      <c r="F15" s="9">
        <v>137</v>
      </c>
      <c r="G15" s="9">
        <v>108.73015873015872</v>
      </c>
      <c r="H15" s="9">
        <v>152</v>
      </c>
      <c r="I15" s="9">
        <v>110.94890510948905</v>
      </c>
      <c r="J15" s="9">
        <v>170</v>
      </c>
      <c r="K15" s="9">
        <v>111.8421052631579</v>
      </c>
      <c r="M15" s="445"/>
      <c r="N15" s="9">
        <v>107.3</v>
      </c>
      <c r="O15" s="9">
        <v>97.5</v>
      </c>
    </row>
    <row r="16" spans="1:15" ht="49.5">
      <c r="A16" s="341" t="s">
        <v>2462</v>
      </c>
      <c r="B16" s="442">
        <v>75.8</v>
      </c>
      <c r="C16" s="9">
        <v>110.01451378809868</v>
      </c>
      <c r="D16" s="9">
        <v>88.2</v>
      </c>
      <c r="E16" s="9">
        <v>116.35883905013193</v>
      </c>
      <c r="F16" s="9">
        <v>98.6</v>
      </c>
      <c r="G16" s="9">
        <v>111.79138321995464</v>
      </c>
      <c r="H16" s="9">
        <v>114</v>
      </c>
      <c r="I16" s="9">
        <v>115.61866125760649</v>
      </c>
      <c r="J16" s="9">
        <v>127.5</v>
      </c>
      <c r="K16" s="9">
        <v>111.8421052631579</v>
      </c>
      <c r="M16" s="444"/>
      <c r="N16" s="442">
        <v>68.900000000000006</v>
      </c>
      <c r="O16" s="9">
        <v>100</v>
      </c>
    </row>
    <row r="17" spans="1:15" ht="27.75" customHeight="1">
      <c r="A17" s="345" t="s">
        <v>2463</v>
      </c>
      <c r="B17" s="442">
        <v>42</v>
      </c>
      <c r="C17" s="9">
        <v>100</v>
      </c>
      <c r="D17" s="442">
        <v>48</v>
      </c>
      <c r="E17" s="9">
        <v>114.28571428571428</v>
      </c>
      <c r="F17" s="442">
        <v>50</v>
      </c>
      <c r="G17" s="9">
        <v>104.16666666666667</v>
      </c>
      <c r="H17" s="442">
        <v>55</v>
      </c>
      <c r="I17" s="9">
        <v>110.00000000000001</v>
      </c>
      <c r="J17" s="442">
        <v>62</v>
      </c>
      <c r="K17" s="9">
        <v>112.72727272727272</v>
      </c>
      <c r="M17" s="444"/>
      <c r="N17" s="442">
        <v>42</v>
      </c>
      <c r="O17" s="9">
        <v>93.3</v>
      </c>
    </row>
  </sheetData>
  <mergeCells count="18">
    <mergeCell ref="E5:E6"/>
    <mergeCell ref="F5:F6"/>
    <mergeCell ref="G5:G6"/>
    <mergeCell ref="H5:H6"/>
    <mergeCell ref="I5:I6"/>
    <mergeCell ref="A1:K2"/>
    <mergeCell ref="A3:A6"/>
    <mergeCell ref="B3:C4"/>
    <mergeCell ref="D3:E4"/>
    <mergeCell ref="F3:G4"/>
    <mergeCell ref="H3:K3"/>
    <mergeCell ref="H4:I4"/>
    <mergeCell ref="J4:K4"/>
    <mergeCell ref="B5:B6"/>
    <mergeCell ref="C5:C6"/>
    <mergeCell ref="J5:J6"/>
    <mergeCell ref="K5:K6"/>
    <mergeCell ref="D5:D6"/>
  </mergeCells>
  <pageMargins left="0.66" right="0.23622047244094491" top="0.15748031496062992" bottom="0.27559055118110237" header="0.17" footer="0.31496062992125984"/>
  <pageSetup paperSize="9" scale="93"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
  <sheetViews>
    <sheetView view="pageBreakPreview" zoomScale="85" zoomScaleSheetLayoutView="85" workbookViewId="0">
      <selection activeCell="E31" sqref="E31"/>
    </sheetView>
  </sheetViews>
  <sheetFormatPr defaultRowHeight="15"/>
  <cols>
    <col min="1" max="1" width="38.85546875" customWidth="1"/>
    <col min="2" max="11" width="12.5703125" customWidth="1"/>
  </cols>
  <sheetData>
    <row r="1" spans="1:15" ht="58.5" customHeight="1">
      <c r="A1" s="948" t="s">
        <v>2464</v>
      </c>
      <c r="B1" s="949"/>
      <c r="C1" s="949"/>
      <c r="D1" s="949"/>
      <c r="E1" s="949"/>
      <c r="F1" s="949"/>
      <c r="G1" s="949"/>
      <c r="H1" s="949"/>
      <c r="I1" s="949"/>
      <c r="J1" s="949"/>
      <c r="K1" s="949"/>
      <c r="L1" s="231"/>
      <c r="M1" s="231"/>
      <c r="N1" s="231"/>
    </row>
    <row r="2" spans="1:15" ht="18" customHeight="1">
      <c r="A2" s="733" t="s">
        <v>2</v>
      </c>
      <c r="B2" s="733" t="s">
        <v>2055</v>
      </c>
      <c r="C2" s="733"/>
      <c r="D2" s="733" t="s">
        <v>2056</v>
      </c>
      <c r="E2" s="733"/>
      <c r="F2" s="733" t="s">
        <v>1898</v>
      </c>
      <c r="G2" s="733"/>
      <c r="H2" s="733" t="s">
        <v>7</v>
      </c>
      <c r="I2" s="733"/>
      <c r="J2" s="733"/>
      <c r="K2" s="733"/>
      <c r="L2" s="231"/>
      <c r="M2" s="231"/>
      <c r="N2" s="231"/>
    </row>
    <row r="3" spans="1:15" ht="18" customHeight="1">
      <c r="A3" s="947"/>
      <c r="B3" s="733"/>
      <c r="C3" s="733"/>
      <c r="D3" s="733"/>
      <c r="E3" s="733"/>
      <c r="F3" s="733"/>
      <c r="G3" s="733"/>
      <c r="H3" s="733" t="s">
        <v>11</v>
      </c>
      <c r="I3" s="733"/>
      <c r="J3" s="733" t="s">
        <v>12</v>
      </c>
      <c r="K3" s="733"/>
      <c r="L3" s="231"/>
      <c r="M3" s="231"/>
      <c r="N3" s="231"/>
    </row>
    <row r="4" spans="1:15" ht="36">
      <c r="A4" s="947"/>
      <c r="B4" s="472" t="s">
        <v>2392</v>
      </c>
      <c r="C4" s="472" t="s">
        <v>1530</v>
      </c>
      <c r="D4" s="472" t="s">
        <v>2392</v>
      </c>
      <c r="E4" s="472" t="s">
        <v>1530</v>
      </c>
      <c r="F4" s="472" t="s">
        <v>2392</v>
      </c>
      <c r="G4" s="472" t="s">
        <v>1530</v>
      </c>
      <c r="H4" s="472" t="s">
        <v>2392</v>
      </c>
      <c r="I4" s="472" t="s">
        <v>1530</v>
      </c>
      <c r="J4" s="472" t="s">
        <v>2392</v>
      </c>
      <c r="K4" s="472" t="s">
        <v>1530</v>
      </c>
      <c r="L4" s="231"/>
      <c r="M4" s="231"/>
      <c r="N4" s="231"/>
    </row>
    <row r="5" spans="1:15" ht="36">
      <c r="A5" s="472" t="s">
        <v>2465</v>
      </c>
      <c r="B5" s="446">
        <v>9</v>
      </c>
      <c r="C5" s="22">
        <v>60</v>
      </c>
      <c r="D5" s="446">
        <v>37</v>
      </c>
      <c r="E5" s="22">
        <v>411.1</v>
      </c>
      <c r="F5" s="446">
        <v>31</v>
      </c>
      <c r="G5" s="22">
        <v>88.095238095238088</v>
      </c>
      <c r="H5" s="446">
        <v>23</v>
      </c>
      <c r="I5" s="22">
        <v>83.78378378378379</v>
      </c>
      <c r="J5" s="446">
        <v>27</v>
      </c>
      <c r="K5" s="22">
        <v>74.193548387096769</v>
      </c>
      <c r="L5" s="231"/>
      <c r="M5" s="447">
        <v>15</v>
      </c>
      <c r="N5" s="448">
        <v>83.3</v>
      </c>
      <c r="O5" s="32"/>
    </row>
    <row r="6" spans="1:15" ht="18">
      <c r="A6" s="472" t="s">
        <v>2101</v>
      </c>
      <c r="B6" s="446"/>
      <c r="C6" s="22"/>
      <c r="D6" s="446"/>
      <c r="E6" s="22"/>
      <c r="F6" s="446"/>
      <c r="G6" s="22"/>
      <c r="H6" s="446"/>
      <c r="I6" s="22"/>
      <c r="J6" s="446"/>
      <c r="K6" s="22"/>
      <c r="L6" s="231"/>
      <c r="M6" s="447"/>
      <c r="N6" s="448"/>
      <c r="O6" s="32"/>
    </row>
    <row r="7" spans="1:15" ht="18">
      <c r="A7" s="472" t="s">
        <v>2466</v>
      </c>
      <c r="B7" s="446"/>
      <c r="C7" s="22"/>
      <c r="D7" s="446"/>
      <c r="E7" s="22"/>
      <c r="F7" s="446"/>
      <c r="G7" s="22"/>
      <c r="H7" s="446"/>
      <c r="I7" s="22"/>
      <c r="J7" s="446"/>
      <c r="K7" s="22"/>
      <c r="L7" s="231"/>
      <c r="M7" s="447"/>
      <c r="N7" s="448"/>
      <c r="O7" s="32"/>
    </row>
    <row r="8" spans="1:15" ht="18">
      <c r="A8" s="472" t="s">
        <v>2467</v>
      </c>
      <c r="B8" s="446"/>
      <c r="C8" s="22"/>
      <c r="D8" s="446"/>
      <c r="E8" s="22"/>
      <c r="F8" s="446"/>
      <c r="G8" s="22"/>
      <c r="H8" s="446"/>
      <c r="I8" s="22"/>
      <c r="J8" s="446"/>
      <c r="K8" s="22"/>
      <c r="L8" s="231"/>
      <c r="M8" s="447">
        <v>15</v>
      </c>
      <c r="N8" s="448">
        <v>83.3</v>
      </c>
      <c r="O8" s="32"/>
    </row>
    <row r="9" spans="1:15" ht="18">
      <c r="A9" s="472" t="s">
        <v>2468</v>
      </c>
      <c r="B9" s="446"/>
      <c r="C9" s="22"/>
      <c r="D9" s="446"/>
      <c r="E9" s="22"/>
      <c r="F9" s="446"/>
      <c r="G9" s="22"/>
      <c r="H9" s="446"/>
      <c r="I9" s="22"/>
      <c r="J9" s="446"/>
      <c r="K9" s="22"/>
      <c r="L9" s="231"/>
      <c r="M9" s="447"/>
      <c r="N9" s="448"/>
      <c r="O9" s="32"/>
    </row>
    <row r="10" spans="1:15" ht="18">
      <c r="A10" s="472" t="s">
        <v>2469</v>
      </c>
      <c r="B10" s="446"/>
      <c r="C10" s="22"/>
      <c r="D10" s="446">
        <v>2</v>
      </c>
      <c r="E10" s="22"/>
      <c r="F10" s="446">
        <v>2</v>
      </c>
      <c r="G10" s="22">
        <v>100</v>
      </c>
      <c r="H10" s="446"/>
      <c r="I10" s="22"/>
      <c r="J10" s="446">
        <v>1</v>
      </c>
      <c r="K10" s="22"/>
      <c r="L10" s="231"/>
      <c r="M10" s="447">
        <v>2</v>
      </c>
      <c r="N10" s="448">
        <v>200</v>
      </c>
      <c r="O10" s="32"/>
    </row>
    <row r="11" spans="1:15" ht="18">
      <c r="A11" s="472" t="s">
        <v>2470</v>
      </c>
      <c r="B11" s="446"/>
      <c r="C11" s="22"/>
      <c r="D11" s="446"/>
      <c r="E11" s="22"/>
      <c r="F11" s="446"/>
      <c r="G11" s="22"/>
      <c r="H11" s="446"/>
      <c r="I11" s="22"/>
      <c r="J11" s="446"/>
      <c r="K11" s="22"/>
      <c r="L11" s="231"/>
      <c r="M11" s="447"/>
      <c r="N11" s="448"/>
      <c r="O11" s="32"/>
    </row>
    <row r="12" spans="1:15" ht="18">
      <c r="A12" s="472" t="s">
        <v>2471</v>
      </c>
      <c r="B12" s="446"/>
      <c r="C12" s="22"/>
      <c r="D12" s="446">
        <v>1</v>
      </c>
      <c r="E12" s="22"/>
      <c r="F12" s="446">
        <v>1</v>
      </c>
      <c r="G12" s="22">
        <v>100</v>
      </c>
      <c r="H12" s="446"/>
      <c r="I12" s="22"/>
      <c r="J12" s="446"/>
      <c r="K12" s="22"/>
      <c r="L12" s="231"/>
      <c r="M12" s="447"/>
      <c r="N12" s="448"/>
      <c r="O12" s="32"/>
    </row>
    <row r="13" spans="1:15" ht="18">
      <c r="A13" s="472" t="s">
        <v>2472</v>
      </c>
      <c r="B13" s="446">
        <v>2</v>
      </c>
      <c r="C13" s="22">
        <v>100</v>
      </c>
      <c r="D13" s="446">
        <v>1</v>
      </c>
      <c r="E13" s="22">
        <v>50</v>
      </c>
      <c r="F13" s="446">
        <v>1</v>
      </c>
      <c r="G13" s="22">
        <v>100</v>
      </c>
      <c r="H13" s="446">
        <v>5</v>
      </c>
      <c r="I13" s="22">
        <v>500</v>
      </c>
      <c r="J13" s="446">
        <v>3</v>
      </c>
      <c r="K13" s="22">
        <v>60</v>
      </c>
      <c r="L13" s="231"/>
      <c r="M13" s="447">
        <v>2</v>
      </c>
      <c r="N13" s="448">
        <v>200</v>
      </c>
      <c r="O13" s="32"/>
    </row>
    <row r="14" spans="1:15" ht="18">
      <c r="A14" s="472" t="s">
        <v>2473</v>
      </c>
      <c r="B14" s="446"/>
      <c r="C14" s="22"/>
      <c r="D14" s="446">
        <v>2</v>
      </c>
      <c r="E14" s="22"/>
      <c r="F14" s="446">
        <v>1</v>
      </c>
      <c r="G14" s="22">
        <v>50</v>
      </c>
      <c r="H14" s="446">
        <v>1</v>
      </c>
      <c r="I14" s="22">
        <v>100</v>
      </c>
      <c r="J14" s="446"/>
      <c r="K14" s="22"/>
      <c r="L14" s="231"/>
      <c r="M14" s="447"/>
      <c r="N14" s="448"/>
      <c r="O14" s="32"/>
    </row>
    <row r="15" spans="1:15" ht="18">
      <c r="A15" s="472" t="s">
        <v>2474</v>
      </c>
      <c r="B15" s="446"/>
      <c r="C15" s="22"/>
      <c r="D15" s="446"/>
      <c r="E15" s="22"/>
      <c r="F15" s="446"/>
      <c r="G15" s="22"/>
      <c r="H15" s="446"/>
      <c r="I15" s="22"/>
      <c r="J15" s="446">
        <v>8</v>
      </c>
      <c r="K15" s="22"/>
      <c r="L15" s="231"/>
      <c r="M15" s="447"/>
      <c r="N15" s="448"/>
      <c r="O15" s="32"/>
    </row>
    <row r="16" spans="1:15" ht="18">
      <c r="A16" s="472" t="s">
        <v>2475</v>
      </c>
      <c r="B16" s="446"/>
      <c r="C16" s="22"/>
      <c r="D16" s="446"/>
      <c r="E16" s="22"/>
      <c r="F16" s="446"/>
      <c r="G16" s="22"/>
      <c r="H16" s="446"/>
      <c r="I16" s="22"/>
      <c r="J16" s="446"/>
      <c r="K16" s="22"/>
      <c r="L16" s="231"/>
      <c r="M16" s="447"/>
      <c r="N16" s="448"/>
      <c r="O16" s="32"/>
    </row>
    <row r="17" spans="1:15" ht="18">
      <c r="A17" s="472" t="s">
        <v>2476</v>
      </c>
      <c r="B17" s="446">
        <v>7</v>
      </c>
      <c r="C17" s="22">
        <v>63.4</v>
      </c>
      <c r="D17" s="446">
        <v>30</v>
      </c>
      <c r="E17" s="22">
        <v>428.6</v>
      </c>
      <c r="F17" s="446">
        <v>25</v>
      </c>
      <c r="G17" s="22">
        <v>83.3</v>
      </c>
      <c r="H17" s="446">
        <v>16</v>
      </c>
      <c r="I17" s="22">
        <v>64</v>
      </c>
      <c r="J17" s="446">
        <v>15</v>
      </c>
      <c r="K17" s="22">
        <v>93.8</v>
      </c>
      <c r="L17" s="231"/>
      <c r="M17" s="447">
        <v>11</v>
      </c>
      <c r="N17" s="448">
        <v>73.3</v>
      </c>
      <c r="O17" s="32"/>
    </row>
    <row r="18" spans="1:15" ht="18">
      <c r="A18" s="472" t="s">
        <v>2477</v>
      </c>
      <c r="B18" s="446"/>
      <c r="C18" s="22"/>
      <c r="D18" s="446"/>
      <c r="E18" s="22"/>
      <c r="F18" s="446"/>
      <c r="G18" s="22"/>
      <c r="H18" s="446"/>
      <c r="I18" s="22"/>
      <c r="J18" s="446"/>
      <c r="K18" s="22"/>
      <c r="L18" s="231"/>
      <c r="M18" s="447"/>
      <c r="N18" s="448"/>
      <c r="O18" s="32"/>
    </row>
    <row r="19" spans="1:15" ht="18">
      <c r="A19" s="472" t="s">
        <v>2478</v>
      </c>
      <c r="B19" s="446"/>
      <c r="C19" s="22"/>
      <c r="D19" s="446"/>
      <c r="E19" s="22"/>
      <c r="F19" s="446"/>
      <c r="G19" s="22"/>
      <c r="H19" s="446"/>
      <c r="I19" s="22"/>
      <c r="J19" s="446"/>
      <c r="K19" s="22"/>
      <c r="L19" s="231"/>
      <c r="M19" s="447"/>
      <c r="N19" s="448"/>
      <c r="O19" s="32"/>
    </row>
    <row r="20" spans="1:15" ht="18">
      <c r="A20" s="472" t="s">
        <v>2479</v>
      </c>
      <c r="B20" s="446"/>
      <c r="C20" s="22"/>
      <c r="D20" s="446">
        <v>1</v>
      </c>
      <c r="E20" s="22"/>
      <c r="F20" s="446">
        <v>1</v>
      </c>
      <c r="G20" s="22">
        <v>100</v>
      </c>
      <c r="H20" s="446">
        <v>1</v>
      </c>
      <c r="I20" s="22">
        <v>100</v>
      </c>
      <c r="J20" s="446"/>
      <c r="K20" s="22"/>
      <c r="L20" s="231"/>
      <c r="M20" s="447"/>
      <c r="N20" s="448"/>
      <c r="O20" s="32"/>
    </row>
    <row r="21" spans="1:15" ht="18">
      <c r="A21" s="472" t="s">
        <v>2480</v>
      </c>
      <c r="B21" s="446"/>
      <c r="C21" s="22"/>
      <c r="D21" s="446"/>
      <c r="E21" s="22"/>
      <c r="F21" s="446"/>
      <c r="G21" s="22"/>
      <c r="H21" s="446"/>
      <c r="I21" s="22"/>
      <c r="J21" s="446"/>
      <c r="K21" s="22"/>
      <c r="L21" s="231"/>
      <c r="M21" s="447"/>
      <c r="N21" s="448"/>
      <c r="O21" s="32"/>
    </row>
    <row r="22" spans="1:15" ht="36">
      <c r="A22" s="472" t="s">
        <v>2481</v>
      </c>
      <c r="B22" s="446">
        <v>1.9</v>
      </c>
      <c r="C22" s="22">
        <v>109.8</v>
      </c>
      <c r="D22" s="446">
        <v>1.5189999999999999</v>
      </c>
      <c r="E22" s="22">
        <v>79.900000000000006</v>
      </c>
      <c r="F22" s="22">
        <v>1.5860000000000001</v>
      </c>
      <c r="G22" s="22">
        <v>104.4</v>
      </c>
      <c r="H22" s="22">
        <v>1.74</v>
      </c>
      <c r="I22" s="22">
        <v>109.7</v>
      </c>
      <c r="J22" s="446">
        <v>1.93</v>
      </c>
      <c r="K22" s="22">
        <v>110.9</v>
      </c>
      <c r="L22" s="231"/>
      <c r="M22" s="447">
        <v>1.73</v>
      </c>
      <c r="N22" s="448">
        <v>125.4</v>
      </c>
      <c r="O22" s="32"/>
    </row>
    <row r="23" spans="1:15" ht="27.75" customHeight="1">
      <c r="A23" s="946" t="s">
        <v>2482</v>
      </c>
      <c r="B23" s="946"/>
      <c r="C23" s="946"/>
      <c r="D23" s="946"/>
      <c r="E23" s="946"/>
      <c r="F23" s="946"/>
      <c r="G23" s="946"/>
      <c r="H23" s="946"/>
      <c r="I23" s="946"/>
      <c r="J23" s="946"/>
      <c r="K23" s="946"/>
      <c r="L23" s="231"/>
      <c r="N23" s="449"/>
      <c r="O23" s="32"/>
    </row>
    <row r="24" spans="1:15" ht="18" customHeight="1">
      <c r="A24" s="733" t="s">
        <v>2</v>
      </c>
      <c r="B24" s="733" t="s">
        <v>2055</v>
      </c>
      <c r="C24" s="733"/>
      <c r="D24" s="733" t="s">
        <v>2056</v>
      </c>
      <c r="E24" s="733"/>
      <c r="F24" s="733" t="s">
        <v>1898</v>
      </c>
      <c r="G24" s="733"/>
      <c r="H24" s="733" t="s">
        <v>7</v>
      </c>
      <c r="I24" s="733"/>
      <c r="J24" s="733"/>
      <c r="K24" s="733"/>
      <c r="L24" s="231"/>
      <c r="M24" s="449"/>
      <c r="N24" s="450"/>
      <c r="O24" s="32"/>
    </row>
    <row r="25" spans="1:15" ht="18" customHeight="1">
      <c r="A25" s="947"/>
      <c r="B25" s="733"/>
      <c r="C25" s="733"/>
      <c r="D25" s="733"/>
      <c r="E25" s="733"/>
      <c r="F25" s="733"/>
      <c r="G25" s="733"/>
      <c r="H25" s="733" t="s">
        <v>11</v>
      </c>
      <c r="I25" s="733"/>
      <c r="J25" s="733" t="s">
        <v>12</v>
      </c>
      <c r="K25" s="733"/>
      <c r="L25" s="231"/>
      <c r="M25" s="449"/>
      <c r="N25" s="450"/>
      <c r="O25" s="32"/>
    </row>
    <row r="26" spans="1:15" ht="36">
      <c r="A26" s="947"/>
      <c r="B26" s="472" t="s">
        <v>2392</v>
      </c>
      <c r="C26" s="472" t="s">
        <v>1530</v>
      </c>
      <c r="D26" s="472" t="s">
        <v>2392</v>
      </c>
      <c r="E26" s="472" t="s">
        <v>1530</v>
      </c>
      <c r="F26" s="472" t="s">
        <v>2392</v>
      </c>
      <c r="G26" s="472" t="s">
        <v>1530</v>
      </c>
      <c r="H26" s="472" t="s">
        <v>2392</v>
      </c>
      <c r="I26" s="472" t="s">
        <v>1530</v>
      </c>
      <c r="J26" s="472" t="s">
        <v>2392</v>
      </c>
      <c r="K26" s="472" t="s">
        <v>1530</v>
      </c>
      <c r="L26" s="231"/>
      <c r="M26" s="449"/>
      <c r="N26" s="450"/>
      <c r="O26" s="32"/>
    </row>
    <row r="27" spans="1:15" ht="36">
      <c r="A27" s="475" t="s">
        <v>2483</v>
      </c>
      <c r="B27" s="451">
        <v>132086</v>
      </c>
      <c r="C27" s="452">
        <v>104.00390548105921</v>
      </c>
      <c r="D27" s="451">
        <v>137799</v>
      </c>
      <c r="E27" s="452">
        <v>104.32521236164318</v>
      </c>
      <c r="F27" s="451">
        <v>145734</v>
      </c>
      <c r="G27" s="452">
        <v>105.75838721616266</v>
      </c>
      <c r="H27" s="451">
        <v>154336</v>
      </c>
      <c r="I27" s="452">
        <v>105.90253475510177</v>
      </c>
      <c r="J27" s="451">
        <v>164524</v>
      </c>
      <c r="K27" s="452">
        <v>106.60118183703089</v>
      </c>
      <c r="L27" s="231"/>
      <c r="M27" s="451">
        <v>127001</v>
      </c>
      <c r="N27" s="451">
        <v>103.1</v>
      </c>
      <c r="O27" s="32"/>
    </row>
    <row r="28" spans="1:15" ht="18">
      <c r="A28" s="475" t="s">
        <v>2385</v>
      </c>
      <c r="B28" s="451"/>
      <c r="C28" s="452"/>
      <c r="D28" s="451"/>
      <c r="E28" s="452"/>
      <c r="F28" s="451"/>
      <c r="G28" s="452"/>
      <c r="H28" s="451"/>
      <c r="I28" s="452"/>
      <c r="J28" s="451"/>
      <c r="K28" s="452"/>
      <c r="L28" s="231"/>
      <c r="M28" s="451"/>
      <c r="N28" s="451"/>
      <c r="O28" s="32"/>
    </row>
    <row r="29" spans="1:15" ht="36">
      <c r="A29" s="453" t="s">
        <v>2484</v>
      </c>
      <c r="B29" s="451">
        <v>122133</v>
      </c>
      <c r="C29" s="452">
        <v>104.02265565113704</v>
      </c>
      <c r="D29" s="451">
        <v>127097</v>
      </c>
      <c r="E29" s="452">
        <v>104.06442157320299</v>
      </c>
      <c r="F29" s="451">
        <v>134313</v>
      </c>
      <c r="G29" s="452">
        <v>105.67755336475291</v>
      </c>
      <c r="H29" s="451">
        <v>142007</v>
      </c>
      <c r="I29" s="452">
        <v>105.72841050382316</v>
      </c>
      <c r="J29" s="451">
        <v>151110</v>
      </c>
      <c r="K29" s="452">
        <v>106.41024738217131</v>
      </c>
      <c r="L29" s="231"/>
      <c r="M29" s="451">
        <v>117410</v>
      </c>
      <c r="N29" s="451">
        <v>103.1</v>
      </c>
      <c r="O29" s="32"/>
    </row>
    <row r="30" spans="1:15" ht="36">
      <c r="A30" s="475" t="s">
        <v>2485</v>
      </c>
      <c r="B30" s="451">
        <v>11428</v>
      </c>
      <c r="C30" s="452">
        <v>106.18844081025831</v>
      </c>
      <c r="D30" s="451">
        <v>11950</v>
      </c>
      <c r="E30" s="452">
        <v>104.56772838641932</v>
      </c>
      <c r="F30" s="451">
        <v>12670</v>
      </c>
      <c r="G30" s="452">
        <v>106.02510460251047</v>
      </c>
      <c r="H30" s="451">
        <v>13490</v>
      </c>
      <c r="I30" s="452">
        <v>106.47198105761642</v>
      </c>
      <c r="J30" s="451">
        <v>14990</v>
      </c>
      <c r="K30" s="452">
        <v>111.11934766493698</v>
      </c>
      <c r="L30" s="231"/>
      <c r="M30" s="451">
        <v>10762</v>
      </c>
      <c r="N30" s="452">
        <v>100</v>
      </c>
      <c r="O30" s="32"/>
    </row>
    <row r="31" spans="1:15" ht="36">
      <c r="A31" s="475" t="s">
        <v>2486</v>
      </c>
      <c r="B31" s="451">
        <v>20254</v>
      </c>
      <c r="C31" s="452">
        <v>107.88324278257164</v>
      </c>
      <c r="D31" s="451">
        <v>22026</v>
      </c>
      <c r="E31" s="452">
        <v>108.74888910832428</v>
      </c>
      <c r="F31" s="451">
        <v>24480</v>
      </c>
      <c r="G31" s="452">
        <v>111.14137837101607</v>
      </c>
      <c r="H31" s="451">
        <v>26650</v>
      </c>
      <c r="I31" s="452">
        <v>108.86437908496731</v>
      </c>
      <c r="J31" s="451">
        <v>29050</v>
      </c>
      <c r="K31" s="452">
        <v>109.00562851782365</v>
      </c>
      <c r="L31" s="231"/>
      <c r="M31" s="451">
        <v>18774</v>
      </c>
      <c r="N31" s="452">
        <v>105.4</v>
      </c>
      <c r="O31" s="32"/>
    </row>
    <row r="32" spans="1:15" ht="18">
      <c r="A32" s="475" t="s">
        <v>2487</v>
      </c>
      <c r="B32" s="451">
        <v>22400</v>
      </c>
      <c r="C32" s="452">
        <v>111.40952949368348</v>
      </c>
      <c r="D32" s="451">
        <v>24850</v>
      </c>
      <c r="E32" s="452">
        <v>110.9375</v>
      </c>
      <c r="F32" s="451">
        <v>27050</v>
      </c>
      <c r="G32" s="452">
        <v>108.85311871227363</v>
      </c>
      <c r="H32" s="451">
        <v>29300</v>
      </c>
      <c r="I32" s="452">
        <v>108.31792975970424</v>
      </c>
      <c r="J32" s="451">
        <v>31600</v>
      </c>
      <c r="K32" s="452">
        <v>107.84982935153585</v>
      </c>
      <c r="L32" s="231"/>
      <c r="M32" s="451">
        <v>20106</v>
      </c>
      <c r="N32" s="452">
        <v>111.9</v>
      </c>
      <c r="O32" s="32"/>
    </row>
    <row r="33" spans="1:15" ht="36">
      <c r="A33" s="475" t="s">
        <v>2488</v>
      </c>
      <c r="B33" s="451">
        <v>68051</v>
      </c>
      <c r="C33" s="452">
        <v>100.41760122771809</v>
      </c>
      <c r="D33" s="451">
        <v>68271</v>
      </c>
      <c r="E33" s="452">
        <v>100.32328694655479</v>
      </c>
      <c r="F33" s="451">
        <v>70113</v>
      </c>
      <c r="G33" s="452">
        <v>102.69807092323242</v>
      </c>
      <c r="H33" s="451">
        <v>72567</v>
      </c>
      <c r="I33" s="452">
        <v>103.50006418210602</v>
      </c>
      <c r="J33" s="451">
        <v>75470</v>
      </c>
      <c r="K33" s="452">
        <v>104.00044097179159</v>
      </c>
      <c r="L33" s="231"/>
      <c r="M33" s="451">
        <v>67768</v>
      </c>
      <c r="N33" s="452">
        <v>100.7</v>
      </c>
      <c r="O33" s="32"/>
    </row>
    <row r="34" spans="1:15" ht="18">
      <c r="A34" s="475" t="s">
        <v>2489</v>
      </c>
      <c r="B34" s="451">
        <v>9903</v>
      </c>
      <c r="C34" s="452">
        <v>103.78327394676168</v>
      </c>
      <c r="D34" s="451">
        <v>10650</v>
      </c>
      <c r="E34" s="452">
        <v>107.54316873674642</v>
      </c>
      <c r="F34" s="451">
        <v>11369</v>
      </c>
      <c r="G34" s="452">
        <v>106.75117370892018</v>
      </c>
      <c r="H34" s="451">
        <v>12275</v>
      </c>
      <c r="I34" s="452">
        <v>107.96903861377429</v>
      </c>
      <c r="J34" s="451">
        <v>13360</v>
      </c>
      <c r="K34" s="452">
        <v>108.83910386965377</v>
      </c>
      <c r="L34" s="231"/>
      <c r="M34" s="451">
        <v>9542</v>
      </c>
      <c r="N34" s="452">
        <v>103.3</v>
      </c>
      <c r="O34" s="32"/>
    </row>
    <row r="35" spans="1:15" ht="54">
      <c r="A35" s="475" t="s">
        <v>2490</v>
      </c>
      <c r="B35" s="451">
        <v>50</v>
      </c>
      <c r="C35" s="452">
        <v>102.04081632653062</v>
      </c>
      <c r="D35" s="451">
        <v>52</v>
      </c>
      <c r="E35" s="452">
        <v>104</v>
      </c>
      <c r="F35" s="451">
        <v>52</v>
      </c>
      <c r="G35" s="452">
        <v>100</v>
      </c>
      <c r="H35" s="451">
        <v>54</v>
      </c>
      <c r="I35" s="452">
        <v>103.84615384615385</v>
      </c>
      <c r="J35" s="451">
        <v>54</v>
      </c>
      <c r="K35" s="452">
        <v>100</v>
      </c>
      <c r="L35" s="231"/>
      <c r="M35" s="451">
        <v>49</v>
      </c>
      <c r="N35" s="452">
        <v>102.1</v>
      </c>
      <c r="O35" s="32"/>
    </row>
    <row r="36" spans="1:15" ht="18">
      <c r="M36" s="449"/>
      <c r="N36" s="450"/>
    </row>
    <row r="37" spans="1:15" ht="18">
      <c r="M37" s="449"/>
      <c r="N37" s="450"/>
    </row>
    <row r="38" spans="1:15" ht="18">
      <c r="M38" s="449"/>
      <c r="N38" s="450"/>
    </row>
    <row r="39" spans="1:15" ht="18">
      <c r="M39" s="449"/>
      <c r="N39" s="450"/>
    </row>
    <row r="40" spans="1:15" ht="18">
      <c r="M40" s="449"/>
      <c r="N40" s="450"/>
    </row>
    <row r="41" spans="1:15">
      <c r="M41" s="454"/>
      <c r="N41" s="454"/>
    </row>
    <row r="42" spans="1:15">
      <c r="M42" s="454"/>
      <c r="N42" s="454"/>
    </row>
    <row r="43" spans="1:15">
      <c r="M43" s="454"/>
      <c r="N43" s="454"/>
    </row>
    <row r="44" spans="1:15">
      <c r="M44" s="454"/>
      <c r="N44" s="454"/>
    </row>
    <row r="45" spans="1:15" ht="18">
      <c r="M45" s="455"/>
      <c r="N45" s="454"/>
    </row>
    <row r="46" spans="1:15" ht="18">
      <c r="M46" s="455"/>
      <c r="N46" s="454"/>
    </row>
    <row r="47" spans="1:15" ht="18">
      <c r="M47" s="455"/>
      <c r="N47" s="454"/>
    </row>
    <row r="48" spans="1:15" ht="18">
      <c r="M48" s="455"/>
      <c r="N48" s="454"/>
    </row>
    <row r="49" spans="13:14" ht="18">
      <c r="M49" s="455"/>
      <c r="N49" s="454"/>
    </row>
    <row r="50" spans="13:14" ht="18">
      <c r="M50" s="455"/>
      <c r="N50" s="454"/>
    </row>
    <row r="51" spans="13:14" ht="18">
      <c r="M51" s="455"/>
      <c r="N51" s="454"/>
    </row>
    <row r="52" spans="13:14" ht="18">
      <c r="M52" s="455"/>
      <c r="N52" s="454"/>
    </row>
    <row r="53" spans="13:14" ht="18">
      <c r="M53" s="455"/>
      <c r="N53" s="454"/>
    </row>
  </sheetData>
  <mergeCells count="16">
    <mergeCell ref="A1:K1"/>
    <mergeCell ref="A2:A4"/>
    <mergeCell ref="B2:C3"/>
    <mergeCell ref="D2:E3"/>
    <mergeCell ref="F2:G3"/>
    <mergeCell ref="H2:K2"/>
    <mergeCell ref="H3:I3"/>
    <mergeCell ref="J3:K3"/>
    <mergeCell ref="A23:K23"/>
    <mergeCell ref="A24:A26"/>
    <mergeCell ref="B24:C25"/>
    <mergeCell ref="D24:E25"/>
    <mergeCell ref="F24:G25"/>
    <mergeCell ref="H24:K24"/>
    <mergeCell ref="H25:I25"/>
    <mergeCell ref="J25:K25"/>
  </mergeCells>
  <pageMargins left="0.31496062992125984" right="0.23622047244094491" top="0.28000000000000003" bottom="0.35433070866141736" header="0.31496062992125984" footer="0.31496062992125984"/>
  <pageSetup paperSize="9" scale="86" orientation="landscape" r:id="rId1"/>
  <rowBreaks count="1" manualBreakCount="1">
    <brk id="22"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view="pageBreakPreview" zoomScaleNormal="100" zoomScaleSheetLayoutView="100" workbookViewId="0">
      <selection activeCell="O5" sqref="O5"/>
    </sheetView>
  </sheetViews>
  <sheetFormatPr defaultRowHeight="15"/>
  <cols>
    <col min="1" max="1" width="32.85546875" customWidth="1"/>
  </cols>
  <sheetData>
    <row r="1" spans="1:14" ht="57.75" customHeight="1">
      <c r="A1" s="950" t="s">
        <v>2491</v>
      </c>
      <c r="B1" s="950"/>
      <c r="C1" s="950"/>
      <c r="D1" s="950"/>
      <c r="E1" s="950"/>
      <c r="F1" s="950"/>
      <c r="G1" s="950"/>
      <c r="H1" s="950"/>
      <c r="I1" s="950"/>
      <c r="J1" s="950"/>
      <c r="K1" s="950"/>
    </row>
    <row r="2" spans="1:14" ht="18">
      <c r="A2" s="951" t="s">
        <v>2</v>
      </c>
      <c r="B2" s="951" t="s">
        <v>2055</v>
      </c>
      <c r="C2" s="951"/>
      <c r="D2" s="951" t="s">
        <v>2056</v>
      </c>
      <c r="E2" s="951"/>
      <c r="F2" s="953" t="s">
        <v>1898</v>
      </c>
      <c r="G2" s="954"/>
      <c r="H2" s="951" t="s">
        <v>7</v>
      </c>
      <c r="I2" s="951"/>
      <c r="J2" s="951"/>
      <c r="K2" s="951"/>
    </row>
    <row r="3" spans="1:14" ht="18">
      <c r="A3" s="952"/>
      <c r="B3" s="951"/>
      <c r="C3" s="951"/>
      <c r="D3" s="951"/>
      <c r="E3" s="951"/>
      <c r="F3" s="955"/>
      <c r="G3" s="956"/>
      <c r="H3" s="951" t="s">
        <v>11</v>
      </c>
      <c r="I3" s="951"/>
      <c r="J3" s="951" t="s">
        <v>12</v>
      </c>
      <c r="K3" s="951"/>
    </row>
    <row r="4" spans="1:14" ht="31.5">
      <c r="A4" s="952"/>
      <c r="B4" s="102" t="s">
        <v>2492</v>
      </c>
      <c r="C4" s="102" t="s">
        <v>1530</v>
      </c>
      <c r="D4" s="102" t="s">
        <v>2492</v>
      </c>
      <c r="E4" s="102" t="s">
        <v>1530</v>
      </c>
      <c r="F4" s="102" t="s">
        <v>2492</v>
      </c>
      <c r="G4" s="102" t="s">
        <v>1530</v>
      </c>
      <c r="H4" s="102" t="s">
        <v>2492</v>
      </c>
      <c r="I4" s="102" t="s">
        <v>1530</v>
      </c>
      <c r="J4" s="102" t="s">
        <v>2492</v>
      </c>
      <c r="K4" s="102" t="s">
        <v>1530</v>
      </c>
    </row>
    <row r="5" spans="1:14" ht="72">
      <c r="A5" s="456" t="s">
        <v>2493</v>
      </c>
      <c r="B5" s="457"/>
      <c r="C5" s="457"/>
      <c r="D5" s="457"/>
      <c r="E5" s="457"/>
      <c r="F5" s="457"/>
      <c r="G5" s="457"/>
      <c r="H5" s="457"/>
      <c r="I5" s="457"/>
      <c r="J5" s="458"/>
      <c r="K5" s="457"/>
    </row>
    <row r="6" spans="1:14" ht="22.5" customHeight="1">
      <c r="A6" s="456" t="s">
        <v>2494</v>
      </c>
      <c r="B6" s="459">
        <v>1.66</v>
      </c>
      <c r="C6" s="460">
        <v>115.3</v>
      </c>
      <c r="D6" s="459">
        <v>1.95</v>
      </c>
      <c r="E6" s="460">
        <v>100</v>
      </c>
      <c r="F6" s="461">
        <v>1.95</v>
      </c>
      <c r="G6" s="460">
        <v>120.48192771084338</v>
      </c>
      <c r="H6" s="461">
        <v>2.25</v>
      </c>
      <c r="I6" s="460">
        <v>100</v>
      </c>
      <c r="J6" s="461">
        <v>2.25</v>
      </c>
      <c r="K6" s="460">
        <v>100</v>
      </c>
      <c r="M6" s="462"/>
      <c r="N6" s="463"/>
    </row>
    <row r="7" spans="1:14" ht="22.5" customHeight="1">
      <c r="A7" s="456" t="s">
        <v>2495</v>
      </c>
      <c r="B7" s="459">
        <v>2.82</v>
      </c>
      <c r="C7" s="460">
        <v>115.1</v>
      </c>
      <c r="D7" s="461">
        <v>3.3</v>
      </c>
      <c r="E7" s="460">
        <v>100</v>
      </c>
      <c r="F7" s="461">
        <v>3.3</v>
      </c>
      <c r="G7" s="460">
        <v>119.8581560283688</v>
      </c>
      <c r="H7" s="461">
        <v>3.8</v>
      </c>
      <c r="I7" s="460">
        <v>100</v>
      </c>
      <c r="J7" s="461">
        <v>3.8</v>
      </c>
      <c r="K7" s="460">
        <v>100</v>
      </c>
      <c r="M7" s="462"/>
      <c r="N7" s="463"/>
    </row>
    <row r="8" spans="1:14" ht="22.5" customHeight="1">
      <c r="A8" s="456" t="s">
        <v>2496</v>
      </c>
      <c r="B8" s="461">
        <v>8.2799999999999994</v>
      </c>
      <c r="C8" s="460">
        <v>115</v>
      </c>
      <c r="D8" s="461">
        <v>9.5</v>
      </c>
      <c r="E8" s="460">
        <v>100</v>
      </c>
      <c r="F8" s="461">
        <v>9.5</v>
      </c>
      <c r="G8" s="460">
        <v>120.04830917874396</v>
      </c>
      <c r="H8" s="461">
        <v>10.9</v>
      </c>
      <c r="I8" s="460">
        <v>100</v>
      </c>
      <c r="J8" s="461">
        <v>10.9</v>
      </c>
      <c r="K8" s="460">
        <v>100</v>
      </c>
      <c r="M8" s="464"/>
      <c r="N8" s="463"/>
    </row>
    <row r="9" spans="1:14" ht="72">
      <c r="A9" s="456" t="s">
        <v>2497</v>
      </c>
      <c r="B9" s="459"/>
      <c r="C9" s="460"/>
      <c r="D9" s="461"/>
      <c r="E9" s="460"/>
      <c r="F9" s="461"/>
      <c r="G9" s="460"/>
      <c r="H9" s="461"/>
      <c r="I9" s="460"/>
      <c r="J9" s="461"/>
      <c r="K9" s="460"/>
      <c r="M9" s="462"/>
      <c r="N9" s="463"/>
    </row>
    <row r="10" spans="1:14" ht="22.5" customHeight="1">
      <c r="A10" s="456" t="s">
        <v>2494</v>
      </c>
      <c r="B10" s="461">
        <v>1.1000000000000001</v>
      </c>
      <c r="C10" s="460">
        <v>114.6</v>
      </c>
      <c r="D10" s="461">
        <v>1.3</v>
      </c>
      <c r="E10" s="460">
        <v>100</v>
      </c>
      <c r="F10" s="461">
        <v>1.3</v>
      </c>
      <c r="G10" s="460">
        <v>120</v>
      </c>
      <c r="H10" s="461">
        <v>1.5</v>
      </c>
      <c r="I10" s="460">
        <v>100</v>
      </c>
      <c r="J10" s="461">
        <v>1.5</v>
      </c>
      <c r="K10" s="460">
        <v>100</v>
      </c>
      <c r="M10" s="462"/>
      <c r="N10" s="463"/>
    </row>
    <row r="11" spans="1:14" ht="22.5" customHeight="1">
      <c r="A11" s="456" t="s">
        <v>2495</v>
      </c>
      <c r="B11" s="459">
        <v>1.66</v>
      </c>
      <c r="C11" s="460">
        <v>115.3</v>
      </c>
      <c r="D11" s="459">
        <v>1.95</v>
      </c>
      <c r="E11" s="460">
        <v>100</v>
      </c>
      <c r="F11" s="461">
        <v>1.95</v>
      </c>
      <c r="G11" s="460">
        <v>120.48192771084338</v>
      </c>
      <c r="H11" s="461">
        <v>2.25</v>
      </c>
      <c r="I11" s="460">
        <v>100</v>
      </c>
      <c r="J11" s="461">
        <v>2.25</v>
      </c>
      <c r="K11" s="460">
        <v>100</v>
      </c>
      <c r="M11" s="462"/>
      <c r="N11" s="463"/>
    </row>
    <row r="12" spans="1:14" ht="22.5" customHeight="1">
      <c r="A12" s="456" t="s">
        <v>2496</v>
      </c>
      <c r="B12" s="459">
        <v>2.35</v>
      </c>
      <c r="C12" s="460">
        <v>115.2</v>
      </c>
      <c r="D12" s="459">
        <v>2.75</v>
      </c>
      <c r="E12" s="460">
        <v>100</v>
      </c>
      <c r="F12" s="461">
        <v>2.75</v>
      </c>
      <c r="G12" s="460">
        <v>120</v>
      </c>
      <c r="H12" s="461">
        <v>3.2</v>
      </c>
      <c r="I12" s="460">
        <v>100</v>
      </c>
      <c r="J12" s="461">
        <v>3.2</v>
      </c>
      <c r="K12" s="460">
        <v>100</v>
      </c>
      <c r="M12" s="462"/>
      <c r="N12" s="463"/>
    </row>
  </sheetData>
  <mergeCells count="8">
    <mergeCell ref="A1:K1"/>
    <mergeCell ref="A2:A4"/>
    <mergeCell ref="B2:C3"/>
    <mergeCell ref="D2:E3"/>
    <mergeCell ref="F2:G3"/>
    <mergeCell ref="H2:K2"/>
    <mergeCell ref="H3:I3"/>
    <mergeCell ref="J3:K3"/>
  </mergeCells>
  <pageMargins left="0.4" right="0.27559055118110237" top="0.27559055118110237" bottom="0.31496062992125984" header="0.27559055118110237" footer="0.31496062992125984"/>
  <pageSetup paperSize="9" scale="11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41</vt:i4>
      </vt:variant>
      <vt:variant>
        <vt:lpstr>Именованные диапазоны</vt:lpstr>
      </vt:variant>
      <vt:variant>
        <vt:i4>39</vt:i4>
      </vt:variant>
    </vt:vector>
  </HeadingPairs>
  <TitlesOfParts>
    <vt:vector size="80" baseType="lpstr">
      <vt:lpstr>Ҷадвали 1</vt:lpstr>
      <vt:lpstr>Ҷадвали 2 </vt:lpstr>
      <vt:lpstr>Ҷадвали 3</vt:lpstr>
      <vt:lpstr>Ҷадвали 4</vt:lpstr>
      <vt:lpstr>Чадвали 5.</vt:lpstr>
      <vt:lpstr>Чадвали 6.</vt:lpstr>
      <vt:lpstr>Чадвали 7.</vt:lpstr>
      <vt:lpstr>Чадвали 8.</vt:lpstr>
      <vt:lpstr>Ҷадвали 9</vt:lpstr>
      <vt:lpstr>МУК</vt:lpstr>
      <vt:lpstr>Ҷадвали 10</vt:lpstr>
      <vt:lpstr>Ҷадвали 10а</vt:lpstr>
      <vt:lpstr>Ҷадвали 10а2</vt:lpstr>
      <vt:lpstr>Ҷадвали 10б</vt:lpstr>
      <vt:lpstr>Ҷадвали 10в</vt:lpstr>
      <vt:lpstr>Ҷадвали 11</vt:lpstr>
      <vt:lpstr>Ҷадвали 12</vt:lpstr>
      <vt:lpstr>Ҷадвали 13</vt:lpstr>
      <vt:lpstr>Ҷадвали 13а</vt:lpstr>
      <vt:lpstr>Ҷадвали13б</vt:lpstr>
      <vt:lpstr>Ҷадвали 14</vt:lpstr>
      <vt:lpstr>Ҷадвали 15</vt:lpstr>
      <vt:lpstr>Ҷадвали 16</vt:lpstr>
      <vt:lpstr>Ҷадвали 17</vt:lpstr>
      <vt:lpstr>Ҷадвали 18</vt:lpstr>
      <vt:lpstr>Ҷадвали 19</vt:lpstr>
      <vt:lpstr>Ҷадвали 20</vt:lpstr>
      <vt:lpstr>Ҷадвали 21</vt:lpstr>
      <vt:lpstr>Ҷадвали 22</vt:lpstr>
      <vt:lpstr>Ҷадвали 23</vt:lpstr>
      <vt:lpstr>Ҷадвали 24</vt:lpstr>
      <vt:lpstr>Чадвали 25 </vt:lpstr>
      <vt:lpstr>Ҷадвали 26</vt:lpstr>
      <vt:lpstr>Чадвали 27</vt:lpstr>
      <vt:lpstr>Ҷадвали 28</vt:lpstr>
      <vt:lpstr>Ҷадвали 29</vt:lpstr>
      <vt:lpstr>Ҷадвали 30</vt:lpstr>
      <vt:lpstr>Ҷадвали 31</vt:lpstr>
      <vt:lpstr>Ҷадвали 32</vt:lpstr>
      <vt:lpstr>Ҷадвали 33</vt:lpstr>
      <vt:lpstr>Ҷадвали 34</vt:lpstr>
      <vt:lpstr>'Ҷадвали 10'!Заголовки_для_печати</vt:lpstr>
      <vt:lpstr>'Ҷадвали 10а'!Заголовки_для_печати</vt:lpstr>
      <vt:lpstr>'Ҷадвали 10а2'!Заголовки_для_печати</vt:lpstr>
      <vt:lpstr>'Ҷадвали 10б'!Заголовки_для_печати</vt:lpstr>
      <vt:lpstr>'Ҷадвали 10в'!Заголовки_для_печати</vt:lpstr>
      <vt:lpstr>'Чадвали 6.'!Заголовки_для_печати</vt:lpstr>
      <vt:lpstr>МУК!Область_печати</vt:lpstr>
      <vt:lpstr>'Ҷадвали 1'!Область_печати</vt:lpstr>
      <vt:lpstr>'Ҷадвали 10'!Область_печати</vt:lpstr>
      <vt:lpstr>'Ҷадвали 10а'!Область_печати</vt:lpstr>
      <vt:lpstr>'Ҷадвали 10а2'!Область_печати</vt:lpstr>
      <vt:lpstr>'Ҷадвали 10б'!Область_печати</vt:lpstr>
      <vt:lpstr>'Ҷадвали 10в'!Область_печати</vt:lpstr>
      <vt:lpstr>'Ҷадвали 11'!Область_печати</vt:lpstr>
      <vt:lpstr>'Ҷадвали 12'!Область_печати</vt:lpstr>
      <vt:lpstr>'Ҷадвали 13а'!Область_печати</vt:lpstr>
      <vt:lpstr>'Ҷадвали 14'!Область_печати</vt:lpstr>
      <vt:lpstr>'Ҷадвали 15'!Область_печати</vt:lpstr>
      <vt:lpstr>'Ҷадвали 16'!Область_печати</vt:lpstr>
      <vt:lpstr>'Ҷадвали 18'!Область_печати</vt:lpstr>
      <vt:lpstr>'Ҷадвали 19'!Область_печати</vt:lpstr>
      <vt:lpstr>'Ҷадвали 2 '!Область_печати</vt:lpstr>
      <vt:lpstr>'Ҷадвали 20'!Область_печати</vt:lpstr>
      <vt:lpstr>'Ҷадвали 21'!Область_печати</vt:lpstr>
      <vt:lpstr>'Ҷадвали 22'!Область_печати</vt:lpstr>
      <vt:lpstr>'Ҷадвали 23'!Область_печати</vt:lpstr>
      <vt:lpstr>'Ҷадвали 24'!Область_печати</vt:lpstr>
      <vt:lpstr>'Ҷадвали 26'!Область_печати</vt:lpstr>
      <vt:lpstr>'Ҷадвали 28'!Область_печати</vt:lpstr>
      <vt:lpstr>'Ҷадвали 29'!Область_печати</vt:lpstr>
      <vt:lpstr>'Ҷадвали 30'!Область_печати</vt:lpstr>
      <vt:lpstr>'Ҷадвали 32'!Область_печати</vt:lpstr>
      <vt:lpstr>'Ҷадвали 33'!Область_печати</vt:lpstr>
      <vt:lpstr>'Ҷадвали 34'!Область_печати</vt:lpstr>
      <vt:lpstr>'Чадвали 6.'!Область_печати</vt:lpstr>
      <vt:lpstr>'Чадвали 7.'!Область_печати</vt:lpstr>
      <vt:lpstr>'Чадвали 8.'!Область_печати</vt:lpstr>
      <vt:lpstr>'Ҷадвали 9'!Область_печати</vt:lpstr>
      <vt:lpstr>Ҷадвали13б!Область_печати</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DGaniev</dc:creator>
  <cp:lastModifiedBy>Пользователь</cp:lastModifiedBy>
  <cp:lastPrinted>2026-03-12T07:23:46Z</cp:lastPrinted>
  <dcterms:created xsi:type="dcterms:W3CDTF">2026-03-06T12:24:42Z</dcterms:created>
  <dcterms:modified xsi:type="dcterms:W3CDTF">2026-03-12T07:24:59Z</dcterms:modified>
</cp:coreProperties>
</file>